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yhaim\Desktop\DataForBlog\basketball_data_analysis\review_Hachimura_evaluation_before_draft\"/>
    </mc:Choice>
  </mc:AlternateContent>
  <xr:revisionPtr revIDLastSave="0" documentId="13_ncr:1_{89E5692C-CEF7-4AD4-914F-8CCD3E3C07C8}" xr6:coauthVersionLast="45" xr6:coauthVersionMax="45" xr10:uidLastSave="{00000000-0000-0000-0000-000000000000}"/>
  <bookViews>
    <workbookView xWindow="-120" yWindow="-120" windowWidth="29040" windowHeight="16440" activeTab="2" xr2:uid="{3AD54012-9AB4-424D-8679-EE33A912AC9E}"/>
  </bookViews>
  <sheets>
    <sheet name="PnR RollMan" sheetId="1" r:id="rId1"/>
    <sheet name="Cut" sheetId="2" r:id="rId2"/>
    <sheet name="defensive impact" sheetId="3" r:id="rId3"/>
    <sheet name="3P" sheetId="4" r:id="rId4"/>
  </sheets>
  <definedNames>
    <definedName name="_xlnm._FilterDatabase" localSheetId="1" hidden="1">Cut!$A$1:$Q$321</definedName>
    <definedName name="_xlnm._FilterDatabase" localSheetId="0" hidden="1">'PnR RollMan'!$A$1:$Q$205</definedName>
    <definedName name="_xlchart.v1.0" hidden="1">'PnR RollMan'!$F$2:$F$205</definedName>
    <definedName name="_xlchart.v1.1" hidden="1">'PnR RollMan'!$D$2:$D$205</definedName>
    <definedName name="_xlchart.v1.2" hidden="1">Cut!$F$2:$F$321</definedName>
    <definedName name="_xlchart.v1.3" hidden="1">Cut!$D$2:$D$321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9" i="4" l="1"/>
  <c r="J14" i="4"/>
  <c r="J18" i="4"/>
  <c r="J17" i="4"/>
  <c r="J16" i="4"/>
  <c r="J15" i="4"/>
  <c r="D18" i="4"/>
  <c r="D15" i="4"/>
  <c r="D16" i="4"/>
  <c r="D17" i="4"/>
  <c r="D14" i="4"/>
  <c r="D11" i="4"/>
  <c r="J11" i="4"/>
  <c r="AB58" i="3"/>
  <c r="AA58" i="3"/>
  <c r="AB57" i="3"/>
  <c r="AA57" i="3"/>
  <c r="AA56" i="3"/>
  <c r="AB55" i="3"/>
  <c r="AA55" i="3"/>
  <c r="AB54" i="3"/>
  <c r="AA54" i="3"/>
  <c r="AB53" i="3"/>
  <c r="AA53" i="3"/>
  <c r="Y58" i="3"/>
  <c r="Y57" i="3"/>
  <c r="Y56" i="3"/>
  <c r="Y55" i="3"/>
  <c r="Y54" i="3"/>
  <c r="Y53" i="3"/>
  <c r="AB50" i="3"/>
  <c r="AB49" i="3"/>
  <c r="AB47" i="3"/>
  <c r="AB46" i="3"/>
  <c r="AB45" i="3"/>
  <c r="AA50" i="3"/>
  <c r="AA49" i="3"/>
  <c r="AA48" i="3"/>
  <c r="AA47" i="3"/>
  <c r="AA46" i="3"/>
  <c r="AA45" i="3"/>
  <c r="Y50" i="3"/>
  <c r="Y49" i="3"/>
  <c r="Y48" i="3"/>
  <c r="Y47" i="3"/>
  <c r="Y46" i="3"/>
  <c r="Y45" i="3"/>
  <c r="AB18" i="3"/>
  <c r="AB17" i="3"/>
  <c r="AB16" i="3"/>
  <c r="AC18" i="3"/>
  <c r="AC17" i="3"/>
  <c r="AC16" i="3"/>
  <c r="AA18" i="3"/>
  <c r="AA17" i="3"/>
  <c r="AA16" i="3"/>
  <c r="Z18" i="3"/>
  <c r="Z17" i="3"/>
  <c r="Z16" i="3"/>
  <c r="Y18" i="3"/>
  <c r="Y17" i="3"/>
  <c r="Y16" i="3"/>
  <c r="U2" i="2" l="1"/>
  <c r="T4" i="2" a="1"/>
  <c r="T4" i="2" s="1"/>
  <c r="T2" i="2" s="1"/>
  <c r="S2" i="2"/>
  <c r="T4" i="1" a="1"/>
  <c r="T4" i="1" s="1"/>
  <c r="T2" i="1" s="1"/>
  <c r="S2" i="1"/>
</calcChain>
</file>

<file path=xl/sharedStrings.xml><?xml version="1.0" encoding="utf-8"?>
<sst xmlns="http://schemas.openxmlformats.org/spreadsheetml/2006/main" count="1453" uniqueCount="498">
  <si>
    <t>PLAYER</t>
  </si>
  <si>
    <t>TEAM</t>
  </si>
  <si>
    <t>GP</t>
  </si>
  <si>
    <t>POSS</t>
  </si>
  <si>
    <t>FREQ</t>
  </si>
  <si>
    <t>PPP</t>
  </si>
  <si>
    <t>PTS</t>
  </si>
  <si>
    <t>FGM</t>
  </si>
  <si>
    <t>FGA</t>
  </si>
  <si>
    <t>FG%</t>
  </si>
  <si>
    <t>EFG%</t>
  </si>
  <si>
    <t>PERCENTILE</t>
  </si>
  <si>
    <t>Avery Bradley</t>
  </si>
  <si>
    <t>LAL</t>
  </si>
  <si>
    <t>Khris Middleton</t>
  </si>
  <si>
    <t>MIL</t>
  </si>
  <si>
    <t>D.J. Wilson</t>
  </si>
  <si>
    <t>Thabo Sefolosha</t>
  </si>
  <si>
    <t>HOU</t>
  </si>
  <si>
    <t>Justin Jackson</t>
  </si>
  <si>
    <t>DAL</t>
  </si>
  <si>
    <t>Marcus Morris Sr.</t>
  </si>
  <si>
    <t>NYK</t>
  </si>
  <si>
    <t>Kevon Looney</t>
  </si>
  <si>
    <t>GSW</t>
  </si>
  <si>
    <t>Ed Davis</t>
  </si>
  <si>
    <t>UTA</t>
  </si>
  <si>
    <t>Terrance Ferguson</t>
  </si>
  <si>
    <t>OKC</t>
  </si>
  <si>
    <t>Lou Williams</t>
  </si>
  <si>
    <t>LAC</t>
  </si>
  <si>
    <t>Terry Rozier</t>
  </si>
  <si>
    <t>CHA</t>
  </si>
  <si>
    <t>LeBron James</t>
  </si>
  <si>
    <t>Caleb Swanigan</t>
  </si>
  <si>
    <t>POR</t>
  </si>
  <si>
    <t>Admiral Schofield</t>
  </si>
  <si>
    <t>WAS</t>
  </si>
  <si>
    <t>Norvel Pelle</t>
  </si>
  <si>
    <t>PHI</t>
  </si>
  <si>
    <t>Alex Caruso</t>
  </si>
  <si>
    <t>Chris Silva</t>
  </si>
  <si>
    <t>MIA</t>
  </si>
  <si>
    <t>James Johnson</t>
  </si>
  <si>
    <t>Patty Mills</t>
  </si>
  <si>
    <t>SAS</t>
  </si>
  <si>
    <t>Andre Drummond</t>
  </si>
  <si>
    <t>CLE</t>
  </si>
  <si>
    <t>Jrue Holiday</t>
  </si>
  <si>
    <t>NOP</t>
  </si>
  <si>
    <t>Semi Ojeleye</t>
  </si>
  <si>
    <t>BOS</t>
  </si>
  <si>
    <t>Kentavious Caldwell-Pope</t>
  </si>
  <si>
    <t>Malik Monk</t>
  </si>
  <si>
    <t>Buddy Hield</t>
  </si>
  <si>
    <t>SAC</t>
  </si>
  <si>
    <t>Landry Shamet</t>
  </si>
  <si>
    <t>JJ Redick</t>
  </si>
  <si>
    <t>Kyle Korver</t>
  </si>
  <si>
    <t>Tobias Harris</t>
  </si>
  <si>
    <t>Garrett Temple</t>
  </si>
  <si>
    <t>BKN</t>
  </si>
  <si>
    <t>TJ Leaf</t>
  </si>
  <si>
    <t>IND</t>
  </si>
  <si>
    <t>Kyle O'Quinn</t>
  </si>
  <si>
    <t>Robert Covington</t>
  </si>
  <si>
    <t>Jordan Bell</t>
  </si>
  <si>
    <t>MIN</t>
  </si>
  <si>
    <t>Mikal Bridges</t>
  </si>
  <si>
    <t>PHX</t>
  </si>
  <si>
    <t>Devin Booker</t>
  </si>
  <si>
    <t>Brandon Ingram</t>
  </si>
  <si>
    <t>Duncan Robinson</t>
  </si>
  <si>
    <t>Eric Gordon</t>
  </si>
  <si>
    <t>Hamidou Diallo</t>
  </si>
  <si>
    <t>Georges Niang</t>
  </si>
  <si>
    <t>Langston Galloway</t>
  </si>
  <si>
    <t>DET</t>
  </si>
  <si>
    <t>Royce O'Neale</t>
  </si>
  <si>
    <t>Juancho Hernangomez</t>
  </si>
  <si>
    <t>OG Anunoby</t>
  </si>
  <si>
    <t>TOR</t>
  </si>
  <si>
    <t>Darius Bazley</t>
  </si>
  <si>
    <t>Kyle Lowry</t>
  </si>
  <si>
    <t>Gordon Hayward</t>
  </si>
  <si>
    <t>Kawhi Leonard</t>
  </si>
  <si>
    <t>Dragan Bender</t>
  </si>
  <si>
    <t>Marcus Smart</t>
  </si>
  <si>
    <t>Jonathan Isaac</t>
  </si>
  <si>
    <t>ORL</t>
  </si>
  <si>
    <t>John Henson</t>
  </si>
  <si>
    <t>Cristiano Felicio</t>
  </si>
  <si>
    <t>CHI</t>
  </si>
  <si>
    <t>Bruno Caboclo</t>
  </si>
  <si>
    <t>MEM</t>
  </si>
  <si>
    <t>Tim Hardaway Jr.</t>
  </si>
  <si>
    <t>Jeff Green</t>
  </si>
  <si>
    <t>Kyle Anderson</t>
  </si>
  <si>
    <t>Mike Scott</t>
  </si>
  <si>
    <t>Isaiah Hartenstein</t>
  </si>
  <si>
    <t>Nicolas Claxton</t>
  </si>
  <si>
    <t>Jimmy Butler</t>
  </si>
  <si>
    <t>Gorgui Dieng</t>
  </si>
  <si>
    <t>Aaron Gordon</t>
  </si>
  <si>
    <t>Ante Zizic</t>
  </si>
  <si>
    <t>Willie Cauley-Stein</t>
  </si>
  <si>
    <t>Jamal Murray</t>
  </si>
  <si>
    <t>DEN</t>
  </si>
  <si>
    <t>Kyle Kuzma</t>
  </si>
  <si>
    <t>Solomon Hill</t>
  </si>
  <si>
    <t>Dewayne Dedmon</t>
  </si>
  <si>
    <t>ATL</t>
  </si>
  <si>
    <t>Grant Williams</t>
  </si>
  <si>
    <t>Noah Vonleh</t>
  </si>
  <si>
    <t>Boban Marjanovic</t>
  </si>
  <si>
    <t>Robert Williams III</t>
  </si>
  <si>
    <t>Wilson Chandler</t>
  </si>
  <si>
    <t>Jaylen Brown</t>
  </si>
  <si>
    <t>Blake Griffin</t>
  </si>
  <si>
    <t>Joe Harris</t>
  </si>
  <si>
    <t>De'Andre Hunter</t>
  </si>
  <si>
    <t>Derrick Jones Jr.</t>
  </si>
  <si>
    <t>Bojan Bogdanovic</t>
  </si>
  <si>
    <t>Anthony Tolliver</t>
  </si>
  <si>
    <t>Patrick Patterson</t>
  </si>
  <si>
    <t>Furkan Korkmaz</t>
  </si>
  <si>
    <t>Vince Carter</t>
  </si>
  <si>
    <t>Marvin Williams</t>
  </si>
  <si>
    <t>Ben Simmons</t>
  </si>
  <si>
    <t>Meyers Leonard</t>
  </si>
  <si>
    <t>Khem Birch</t>
  </si>
  <si>
    <t>Anzejs Pasecniks</t>
  </si>
  <si>
    <t>Goga Bitadze</t>
  </si>
  <si>
    <t>Paul Millsap</t>
  </si>
  <si>
    <t>Taurean Prince</t>
  </si>
  <si>
    <t>Trey Lyles</t>
  </si>
  <si>
    <t>Dwight Howard</t>
  </si>
  <si>
    <t>Eric Paschall</t>
  </si>
  <si>
    <t>Marvin Bagley III</t>
  </si>
  <si>
    <t>P.J. Tucker</t>
  </si>
  <si>
    <t>Draymond Green</t>
  </si>
  <si>
    <t>Zion Williamson</t>
  </si>
  <si>
    <t>Jayson Tatum</t>
  </si>
  <si>
    <t>Rudy Gay</t>
  </si>
  <si>
    <t>Davis Bertans</t>
  </si>
  <si>
    <t>Willy Hernangomez</t>
  </si>
  <si>
    <t>Jahlil Okafor</t>
  </si>
  <si>
    <t>Rondae Hollis-Jefferson</t>
  </si>
  <si>
    <t>Danuel House Jr.</t>
  </si>
  <si>
    <t>Cheick Diallo</t>
  </si>
  <si>
    <t>Dorian Finney-Smith</t>
  </si>
  <si>
    <t>Enes Kanter</t>
  </si>
  <si>
    <t>JaVale McGee</t>
  </si>
  <si>
    <t>Pascal Siakam</t>
  </si>
  <si>
    <t>Ben McLemore</t>
  </si>
  <si>
    <t>Daniel Gafford</t>
  </si>
  <si>
    <t>Harry Giles III</t>
  </si>
  <si>
    <t>Robin Lopez</t>
  </si>
  <si>
    <t>Tony Bradley</t>
  </si>
  <si>
    <t>Markieff Morris</t>
  </si>
  <si>
    <t>Skal Labissiere</t>
  </si>
  <si>
    <t>Nicolo Melli</t>
  </si>
  <si>
    <t>Bruno Fernando</t>
  </si>
  <si>
    <t>Jabari Parker</t>
  </si>
  <si>
    <t>Miles Bridges</t>
  </si>
  <si>
    <t>JaMychal Green</t>
  </si>
  <si>
    <t>Ian Mahinmi</t>
  </si>
  <si>
    <t>Harrison Barnes</t>
  </si>
  <si>
    <t>Omari Spellman</t>
  </si>
  <si>
    <t>Rui Hachimura</t>
  </si>
  <si>
    <t>Jakob Poeltl</t>
  </si>
  <si>
    <t>Dario Saric</t>
  </si>
  <si>
    <t>Kelly Olynyk</t>
  </si>
  <si>
    <t>Ersan Ilyasova</t>
  </si>
  <si>
    <t>Moritz Wagner</t>
  </si>
  <si>
    <t>Danilo Gallinari</t>
  </si>
  <si>
    <t>Nemanja Bjelica</t>
  </si>
  <si>
    <t>Luke Kornet</t>
  </si>
  <si>
    <t>Mike Muscala</t>
  </si>
  <si>
    <t>Marc Gasol</t>
  </si>
  <si>
    <t>Carmelo Anthony</t>
  </si>
  <si>
    <t>Larry Nance Jr.</t>
  </si>
  <si>
    <t>Naz Reid</t>
  </si>
  <si>
    <t>Jerami Grant</t>
  </si>
  <si>
    <t>Frank Kaminsky</t>
  </si>
  <si>
    <t>Clint Capela</t>
  </si>
  <si>
    <t>Dwight Powell</t>
  </si>
  <si>
    <t>Taj Gibson</t>
  </si>
  <si>
    <t>Mason Plumlee</t>
  </si>
  <si>
    <t>Damian Jones</t>
  </si>
  <si>
    <t>DeAndre Jordan</t>
  </si>
  <si>
    <t>Chris Boucher</t>
  </si>
  <si>
    <t>Marquese Chriss</t>
  </si>
  <si>
    <t>Alex Len</t>
  </si>
  <si>
    <t>Bismack Biyombo</t>
  </si>
  <si>
    <t>Mo Bamba</t>
  </si>
  <si>
    <t>Derrick Favors</t>
  </si>
  <si>
    <t>Ivica Zubac</t>
  </si>
  <si>
    <t>Jaren Jackson Jr.</t>
  </si>
  <si>
    <t>Jaxson Hayes</t>
  </si>
  <si>
    <t>Kevin Love</t>
  </si>
  <si>
    <t>Giannis Antetokounmpo</t>
  </si>
  <si>
    <t>Joel Embiid</t>
  </si>
  <si>
    <t>Deandre Ayton</t>
  </si>
  <si>
    <t>Bobby Portis</t>
  </si>
  <si>
    <t>Brook Lopez</t>
  </si>
  <si>
    <t>Wendell Carter Jr.</t>
  </si>
  <si>
    <t>Lauri Markkanen</t>
  </si>
  <si>
    <t>Mitchell Robinson</t>
  </si>
  <si>
    <t>Brandon Clarke</t>
  </si>
  <si>
    <t>Nerlens Noel</t>
  </si>
  <si>
    <t>Thomas Bryant</t>
  </si>
  <si>
    <t>Aron Baynes</t>
  </si>
  <si>
    <t>Richaun Holmes</t>
  </si>
  <si>
    <t>Julius Randle</t>
  </si>
  <si>
    <t>Daniel Theis</t>
  </si>
  <si>
    <t>Christian Wood</t>
  </si>
  <si>
    <t>Al Horford</t>
  </si>
  <si>
    <t>Karl-Anthony Towns</t>
  </si>
  <si>
    <t>P.J. Washington</t>
  </si>
  <si>
    <t>Steven Adams</t>
  </si>
  <si>
    <t>Maxi Kleber</t>
  </si>
  <si>
    <t>Tristan Thompson</t>
  </si>
  <si>
    <t>Kristaps Porzingis</t>
  </si>
  <si>
    <t>Cody Zeller</t>
  </si>
  <si>
    <t>Jonas Valanciunas</t>
  </si>
  <si>
    <t>Anthony Davis</t>
  </si>
  <si>
    <t>Myles Turner</t>
  </si>
  <si>
    <t>Jarrett Allen</t>
  </si>
  <si>
    <t>Montrezl Harrell</t>
  </si>
  <si>
    <t>Bam Adebayo</t>
  </si>
  <si>
    <t>John Collins</t>
  </si>
  <si>
    <t>LaMarcus Aldridge</t>
  </si>
  <si>
    <t>Rudy Gobert</t>
  </si>
  <si>
    <t>Nikola Jokic</t>
  </si>
  <si>
    <t>Serge Ibaka</t>
  </si>
  <si>
    <t>Hassan Whiteside</t>
  </si>
  <si>
    <t>Nikola Vucevic</t>
  </si>
  <si>
    <t>Domantas Sabonis</t>
  </si>
  <si>
    <t>FT FREQ</t>
    <phoneticPr fontId="1"/>
  </si>
  <si>
    <t>TOV FREQ</t>
    <phoneticPr fontId="1"/>
  </si>
  <si>
    <t>SF FREQ</t>
    <phoneticPr fontId="1"/>
  </si>
  <si>
    <t>AND ONE FREQ</t>
    <phoneticPr fontId="1"/>
  </si>
  <si>
    <t>SCORE FREQ</t>
    <phoneticPr fontId="1"/>
  </si>
  <si>
    <t>2020/06/06集計データ</t>
    <rPh sb="10" eb="12">
      <t>シュウケイ</t>
    </rPh>
    <phoneticPr fontId="1"/>
  </si>
  <si>
    <t>https://stats.nba.com/players/roll-man/?SeasonType=Regular%20Season&amp;PerMode=Totals&amp;sort=TEAM_ABBREVIATION&amp;dir=-1</t>
  </si>
  <si>
    <t>POSS per G</t>
    <phoneticPr fontId="1"/>
  </si>
  <si>
    <t>PPP</t>
    <phoneticPr fontId="1"/>
  </si>
  <si>
    <t>※出場時間とポゼッション数で足切りあり。</t>
    <rPh sb="1" eb="5">
      <t>シュツジョウジカン</t>
    </rPh>
    <rPh sb="12" eb="13">
      <t>スウ</t>
    </rPh>
    <rPh sb="14" eb="16">
      <t>アシキ</t>
    </rPh>
    <phoneticPr fontId="1"/>
  </si>
  <si>
    <t>八村のPPP</t>
    <rPh sb="0" eb="2">
      <t>ハチムラ</t>
    </rPh>
    <phoneticPr fontId="1"/>
  </si>
  <si>
    <t>T.J. Warren</t>
  </si>
  <si>
    <t>Kelly Oubre Jr.</t>
  </si>
  <si>
    <t>Zach LaVine</t>
  </si>
  <si>
    <t>Bradley Beal</t>
  </si>
  <si>
    <t>Andrew Wiggins</t>
  </si>
  <si>
    <t>Will Barton</t>
  </si>
  <si>
    <t>Collin Sexton</t>
  </si>
  <si>
    <t>Doug McDermott</t>
  </si>
  <si>
    <t>Josh Okogie</t>
  </si>
  <si>
    <t>Michael Porter Jr.</t>
  </si>
  <si>
    <t>Troy Brown Jr.</t>
  </si>
  <si>
    <t>Glenn Robinson III</t>
  </si>
  <si>
    <t>Evan Fournier</t>
  </si>
  <si>
    <t>Markelle Fultz</t>
  </si>
  <si>
    <t>Maurice Harkless</t>
  </si>
  <si>
    <t>Bruce Brown</t>
  </si>
  <si>
    <t>Donte DiVincenzo</t>
  </si>
  <si>
    <t>Jarrett Culver</t>
  </si>
  <si>
    <t>Pat Connaughton</t>
  </si>
  <si>
    <t>James Ennis III</t>
  </si>
  <si>
    <t>Kendrick Nunn</t>
  </si>
  <si>
    <t>Kevin Porter Jr.</t>
  </si>
  <si>
    <t>JaKarr Sampson</t>
  </si>
  <si>
    <t>Torrey Craig</t>
  </si>
  <si>
    <t>Keita Bates-Diop</t>
  </si>
  <si>
    <t>DeMar DeRozan</t>
  </si>
  <si>
    <t>Caris LeVert</t>
  </si>
  <si>
    <t>George Hill</t>
  </si>
  <si>
    <t>Norman Powell</t>
  </si>
  <si>
    <t>Gary Harris</t>
  </si>
  <si>
    <t>RJ Barrett</t>
  </si>
  <si>
    <t>Goran Dragic</t>
  </si>
  <si>
    <t>Sekou Doumbouya</t>
  </si>
  <si>
    <t>Ja Morant</t>
  </si>
  <si>
    <t>Russell Westbrook</t>
  </si>
  <si>
    <t>Monte Morris</t>
  </si>
  <si>
    <t>James Harden</t>
  </si>
  <si>
    <t>Terrence Ross</t>
  </si>
  <si>
    <t>Luka Doncic</t>
  </si>
  <si>
    <t>Nassir Little</t>
  </si>
  <si>
    <t>Terence Davis</t>
  </si>
  <si>
    <t>Dennis Schroder</t>
  </si>
  <si>
    <t>Bogdan Bogdanovic</t>
  </si>
  <si>
    <t>Rodions Kurucs</t>
  </si>
  <si>
    <t>Alec Burks</t>
  </si>
  <si>
    <t>DeAndre' Bembry</t>
  </si>
  <si>
    <t>Isaac Bonga</t>
  </si>
  <si>
    <t>Tomas Satoransky</t>
  </si>
  <si>
    <t>De'Anthony Melton</t>
  </si>
  <si>
    <t>Eric Bledsoe</t>
  </si>
  <si>
    <t>Justin Holiday</t>
  </si>
  <si>
    <t>Cam Reddish</t>
  </si>
  <si>
    <t>Wesley Matthews</t>
  </si>
  <si>
    <t>Danny Green</t>
  </si>
  <si>
    <t>Damion Lee</t>
  </si>
  <si>
    <t>Spencer Dinwiddie</t>
  </si>
  <si>
    <t>Alfonzo McKinnie</t>
  </si>
  <si>
    <t>Elfrid Payton</t>
  </si>
  <si>
    <t>Luguentz Dort</t>
  </si>
  <si>
    <t>Michael Carter-Williams</t>
  </si>
  <si>
    <t>Shai Gilgeous-Alexander</t>
  </si>
  <si>
    <t>Anfernee Simons</t>
  </si>
  <si>
    <t>Kent Bazemore</t>
  </si>
  <si>
    <t>Donovan Mitchell</t>
  </si>
  <si>
    <t>Delon Wright</t>
  </si>
  <si>
    <t>Jake Layman</t>
  </si>
  <si>
    <t>CJ McCollum</t>
  </si>
  <si>
    <t>Luke Kennard</t>
  </si>
  <si>
    <t>Timothe Luwawu-Cabarrot</t>
  </si>
  <si>
    <t>Josh Richardson</t>
  </si>
  <si>
    <t>Reggie Bullock</t>
  </si>
  <si>
    <t>Cody Martin</t>
  </si>
  <si>
    <t>Marco Belinelli</t>
  </si>
  <si>
    <t>Dillon Brooks</t>
  </si>
  <si>
    <t>Wes Iwundu</t>
  </si>
  <si>
    <t>Jordan Clarkson</t>
  </si>
  <si>
    <t>Patrick McCaw</t>
  </si>
  <si>
    <t>Lonzo Ball</t>
  </si>
  <si>
    <t>Tyler Herro</t>
  </si>
  <si>
    <t>Abdel Nader</t>
  </si>
  <si>
    <t>Damian Lillard</t>
  </si>
  <si>
    <t>Sterling Brown</t>
  </si>
  <si>
    <t>Jeremy Lamb</t>
  </si>
  <si>
    <t>Dejounte Murray</t>
  </si>
  <si>
    <t>Treveon Graham</t>
  </si>
  <si>
    <t>Jae Crowder</t>
  </si>
  <si>
    <t>T.J. McConnell</t>
  </si>
  <si>
    <t>Kevin Knox II</t>
  </si>
  <si>
    <t>Cameron Johnson</t>
  </si>
  <si>
    <t>Fred VanVleet</t>
  </si>
  <si>
    <t>Kyrie Irving</t>
  </si>
  <si>
    <t>Jordan Poole</t>
  </si>
  <si>
    <t>Malcolm Brogdon</t>
  </si>
  <si>
    <t>Malik Beasley</t>
  </si>
  <si>
    <t>Kenrich Williams</t>
  </si>
  <si>
    <t>Chandler Hutchison</t>
  </si>
  <si>
    <t>Shake Milton</t>
  </si>
  <si>
    <t>Shaquille Harrison</t>
  </si>
  <si>
    <t>Tyler Johnson</t>
  </si>
  <si>
    <t>Tony Snell</t>
  </si>
  <si>
    <t>D'Angelo Russell</t>
  </si>
  <si>
    <t>Kevin Huerter</t>
  </si>
  <si>
    <t>Ryan Arcidiacono</t>
  </si>
  <si>
    <t>Devonte' Graham</t>
  </si>
  <si>
    <t>Josh Jackson</t>
  </si>
  <si>
    <t>Matisse Thybulle</t>
  </si>
  <si>
    <t>Brad Wanamaker</t>
  </si>
  <si>
    <t>Derrick White</t>
  </si>
  <si>
    <t>Cory Joseph</t>
  </si>
  <si>
    <t>Lonnie Walker IV</t>
  </si>
  <si>
    <t>Justise Winslow</t>
  </si>
  <si>
    <t>Al-Farouq Aminu</t>
  </si>
  <si>
    <t>Gary Payton II</t>
  </si>
  <si>
    <t>Rodney McGruder</t>
  </si>
  <si>
    <t>Ricky Rubio</t>
  </si>
  <si>
    <t>Derrick Rose</t>
  </si>
  <si>
    <t>Svi Mykhailiuk</t>
  </si>
  <si>
    <t>Ky Bowman</t>
  </si>
  <si>
    <t>Kemba Walker</t>
  </si>
  <si>
    <t>Juan Toscano-Anderson</t>
  </si>
  <si>
    <t>De'Aaron Fox</t>
  </si>
  <si>
    <t>Mario Hezonja</t>
  </si>
  <si>
    <t>Trevor Ariza</t>
  </si>
  <si>
    <t>Darius Garland</t>
  </si>
  <si>
    <t>Romeo Langford</t>
  </si>
  <si>
    <t>https://stats.nba.com/players/cut/?SeasonType=Regular%20Season&amp;PerMode=Totals</t>
  </si>
  <si>
    <t>W</t>
  </si>
  <si>
    <t>L</t>
  </si>
  <si>
    <t>OFFRTG</t>
  </si>
  <si>
    <t>DEFRTG</t>
  </si>
  <si>
    <t>NETRTG</t>
  </si>
  <si>
    <t>AST%</t>
  </si>
  <si>
    <t>AST/TO</t>
  </si>
  <si>
    <t>AST</t>
  </si>
  <si>
    <t>RATIO</t>
  </si>
  <si>
    <t>OREB%</t>
  </si>
  <si>
    <t>DREB%</t>
  </si>
  <si>
    <t>REB%</t>
  </si>
  <si>
    <t>TOV%</t>
  </si>
  <si>
    <t>TS%</t>
  </si>
  <si>
    <t>PACE</t>
  </si>
  <si>
    <t>PIE</t>
  </si>
  <si>
    <t>Milwaukee Bucks</t>
  </si>
  <si>
    <t>Los Angeles Lakers</t>
  </si>
  <si>
    <t>Toronto Raptors</t>
  </si>
  <si>
    <t>LA Clippers</t>
  </si>
  <si>
    <t>Boston Celtics</t>
  </si>
  <si>
    <t>Denver Nuggets</t>
  </si>
  <si>
    <t>Miami Heat</t>
  </si>
  <si>
    <t>Utah Jazz</t>
  </si>
  <si>
    <t>Dallas Mavericks</t>
  </si>
  <si>
    <t>Houston Rockets</t>
  </si>
  <si>
    <t>Oklahoma City Thunder</t>
  </si>
  <si>
    <t>Indiana Pacers</t>
  </si>
  <si>
    <t>Philadelphia 76ers</t>
  </si>
  <si>
    <t>Memphis Grizzlies</t>
  </si>
  <si>
    <t>Brooklyn Nets</t>
  </si>
  <si>
    <t>Orlando Magic</t>
  </si>
  <si>
    <t>Portland Trail Blazers</t>
  </si>
  <si>
    <t>New Orleans Pelicans</t>
  </si>
  <si>
    <t>Sacramento Kings</t>
  </si>
  <si>
    <t>San Antonio Spurs</t>
  </si>
  <si>
    <t>Phoenix Suns</t>
  </si>
  <si>
    <t>Washington Wizards</t>
  </si>
  <si>
    <t>Charlotte Hornets</t>
  </si>
  <si>
    <t>Chicago Bulls</t>
  </si>
  <si>
    <t>New York Knicks</t>
  </si>
  <si>
    <t>Atlanta Hawks</t>
  </si>
  <si>
    <t>Detroit Pistons</t>
  </si>
  <si>
    <t>Cleveland Cavaliers</t>
  </si>
  <si>
    <t>Minnesota Timberwolves</t>
  </si>
  <si>
    <t>Golden State Warriors</t>
  </si>
  <si>
    <t>type</t>
  </si>
  <si>
    <t>type</t>
    <phoneticPr fontId="1"/>
  </si>
  <si>
    <t>ALL</t>
  </si>
  <si>
    <t>ALL</t>
    <phoneticPr fontId="1"/>
  </si>
  <si>
    <t>pre_ALL_STAR</t>
  </si>
  <si>
    <t>pre_ALL_STAR</t>
    <phoneticPr fontId="1"/>
  </si>
  <si>
    <t>post_ALL_STAR</t>
  </si>
  <si>
    <t>post_ALL_STAR</t>
    <phoneticPr fontId="1"/>
  </si>
  <si>
    <t>AST RATIO</t>
  </si>
  <si>
    <t>TO RATIO</t>
  </si>
  <si>
    <t>USG%</t>
  </si>
  <si>
    <t>八村スタッツ</t>
    <rPh sb="0" eb="2">
      <t>ハチムラ</t>
    </rPh>
    <phoneticPr fontId="1"/>
  </si>
  <si>
    <t>Pre All-Star</t>
  </si>
  <si>
    <t>Post All-Star</t>
  </si>
  <si>
    <t>行ラベル</t>
  </si>
  <si>
    <t>総計</t>
  </si>
  <si>
    <t>合計 / DEFRTG</t>
  </si>
  <si>
    <t>合計 / OFFRTG</t>
  </si>
  <si>
    <r>
      <t>DEFRTG</t>
    </r>
    <r>
      <rPr>
        <sz val="10"/>
        <color theme="1"/>
        <rFont val="Yu Gothic"/>
        <family val="2"/>
        <charset val="128"/>
      </rPr>
      <t>の</t>
    </r>
    <r>
      <rPr>
        <sz val="10"/>
        <color theme="1"/>
        <rFont val="Arial"/>
        <family val="2"/>
        <charset val="128"/>
      </rPr>
      <t>team</t>
    </r>
    <r>
      <rPr>
        <sz val="10"/>
        <color theme="1"/>
        <rFont val="ＭＳ Ｐゴシック"/>
        <family val="2"/>
        <charset val="128"/>
      </rPr>
      <t>との差分</t>
    </r>
    <rPh sb="13" eb="15">
      <t>サブン</t>
    </rPh>
    <phoneticPr fontId="1"/>
  </si>
  <si>
    <r>
      <t>OFFRTG</t>
    </r>
    <r>
      <rPr>
        <sz val="10"/>
        <color theme="1"/>
        <rFont val="ＭＳ Ｐゴシック"/>
        <family val="2"/>
        <charset val="128"/>
      </rPr>
      <t>の</t>
    </r>
    <r>
      <rPr>
        <sz val="10"/>
        <color theme="1"/>
        <rFont val="Arial"/>
        <family val="2"/>
        <charset val="128"/>
      </rPr>
      <t>team</t>
    </r>
    <r>
      <rPr>
        <sz val="10"/>
        <color theme="1"/>
        <rFont val="ＭＳ Ｐゴシック"/>
        <family val="2"/>
        <charset val="128"/>
      </rPr>
      <t>との差分</t>
    </r>
    <rPh sb="13" eb="15">
      <t>サブ</t>
    </rPh>
    <phoneticPr fontId="1"/>
  </si>
  <si>
    <t>MONTH</t>
  </si>
  <si>
    <t>October</t>
  </si>
  <si>
    <t>November</t>
  </si>
  <si>
    <t>December</t>
  </si>
  <si>
    <t>February</t>
  </si>
  <si>
    <t>March</t>
  </si>
  <si>
    <t>八村スタッツ</t>
    <rPh sb="0" eb="6">
      <t>ハチムラ</t>
    </rPh>
    <phoneticPr fontId="1"/>
  </si>
  <si>
    <t>月ごとで見ても、怪我のあとのDEFRTGは向上している</t>
    <rPh sb="0" eb="1">
      <t>ツキ</t>
    </rPh>
    <rPh sb="4" eb="5">
      <t>ミ</t>
    </rPh>
    <rPh sb="8" eb="10">
      <t>ケガ</t>
    </rPh>
    <rPh sb="21" eb="23">
      <t>コウジョウ</t>
    </rPh>
    <phoneticPr fontId="1"/>
  </si>
  <si>
    <t>January</t>
  </si>
  <si>
    <t>チームスタッツ</t>
    <phoneticPr fontId="1"/>
  </si>
  <si>
    <t>DEFRTGは横ばい</t>
    <rPh sb="7" eb="8">
      <t>ヨコ</t>
    </rPh>
    <phoneticPr fontId="1"/>
  </si>
  <si>
    <r>
      <rPr>
        <sz val="10"/>
        <color theme="1"/>
        <rFont val="ＭＳ Ｐゴシック"/>
        <family val="2"/>
        <charset val="128"/>
      </rPr>
      <t>チーム</t>
    </r>
    <r>
      <rPr>
        <sz val="10"/>
        <color theme="1"/>
        <rFont val="Arial"/>
        <family val="2"/>
      </rPr>
      <t>DEFRTG</t>
    </r>
    <phoneticPr fontId="1"/>
  </si>
  <si>
    <t>八村DEFRTG</t>
    <rPh sb="0" eb="2">
      <t>ハチムラ</t>
    </rPh>
    <phoneticPr fontId="1"/>
  </si>
  <si>
    <r>
      <rPr>
        <sz val="10"/>
        <color theme="1"/>
        <rFont val="ＭＳ Ｐゴシック"/>
        <family val="2"/>
        <charset val="128"/>
      </rPr>
      <t>チーム</t>
    </r>
    <r>
      <rPr>
        <sz val="10"/>
        <color theme="1"/>
        <rFont val="Arial"/>
        <family val="2"/>
      </rPr>
      <t>OFFRTG</t>
    </r>
    <phoneticPr fontId="1"/>
  </si>
  <si>
    <t>八村OFFRTG</t>
    <rPh sb="0" eb="2">
      <t>ハチムラ</t>
    </rPh>
    <phoneticPr fontId="1"/>
  </si>
  <si>
    <r>
      <t>10</t>
    </r>
    <r>
      <rPr>
        <sz val="10"/>
        <color theme="1"/>
        <rFont val="ＭＳ Ｐゴシック"/>
        <family val="2"/>
        <charset val="128"/>
      </rPr>
      <t>月</t>
    </r>
    <rPh sb="2" eb="3">
      <t>ガツ</t>
    </rPh>
    <phoneticPr fontId="1"/>
  </si>
  <si>
    <r>
      <t>11</t>
    </r>
    <r>
      <rPr>
        <sz val="10"/>
        <color theme="1"/>
        <rFont val="ＭＳ Ｐゴシック"/>
        <family val="2"/>
        <charset val="128"/>
      </rPr>
      <t>月</t>
    </r>
    <rPh sb="2" eb="3">
      <t>ガツ</t>
    </rPh>
    <phoneticPr fontId="1"/>
  </si>
  <si>
    <r>
      <t>12月</t>
    </r>
    <r>
      <rPr>
        <sz val="10"/>
        <color theme="1"/>
        <rFont val="ＭＳ Ｐゴシック"/>
        <family val="2"/>
        <charset val="128"/>
      </rPr>
      <t/>
    </r>
  </si>
  <si>
    <r>
      <t>1月</t>
    </r>
    <r>
      <rPr>
        <sz val="10"/>
        <color theme="1"/>
        <rFont val="ＭＳ Ｐゴシック"/>
        <family val="2"/>
        <charset val="128"/>
      </rPr>
      <t/>
    </r>
  </si>
  <si>
    <r>
      <t>2月</t>
    </r>
    <r>
      <rPr>
        <sz val="10"/>
        <color theme="1"/>
        <rFont val="ＭＳ Ｐゴシック"/>
        <family val="2"/>
        <charset val="128"/>
      </rPr>
      <t/>
    </r>
  </si>
  <si>
    <r>
      <t>3月</t>
    </r>
    <r>
      <rPr>
        <sz val="10"/>
        <color theme="1"/>
        <rFont val="ＭＳ Ｐゴシック"/>
        <family val="2"/>
        <charset val="128"/>
      </rPr>
      <t/>
    </r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</si>
  <si>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</si>
  <si>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</si>
  <si>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</si>
  <si>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</si>
  <si>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</si>
  <si>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</si>
  <si>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</si>
  <si>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</si>
  <si>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</si>
  <si>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TOV</t>
  </si>
  <si>
    <t>STL</t>
  </si>
  <si>
    <t>BLK</t>
  </si>
  <si>
    <t>PF</t>
  </si>
  <si>
    <t>FP</t>
  </si>
  <si>
    <t>DD2</t>
  </si>
  <si>
    <t>TD3</t>
  </si>
  <si>
    <t>+/-</t>
  </si>
  <si>
    <t>FIELD GOALS</t>
  </si>
  <si>
    <t>2 POINT FIELD GOALS</t>
  </si>
  <si>
    <t>3 POINT FIELD GOALS</t>
  </si>
  <si>
    <t>GENERAL RANGE</t>
  </si>
  <si>
    <t>G</t>
  </si>
  <si>
    <t>2FGM</t>
  </si>
  <si>
    <t>2FGA</t>
  </si>
  <si>
    <t>2FG%</t>
  </si>
  <si>
    <t>Catch and Shoot</t>
  </si>
  <si>
    <t>Pull Ups</t>
  </si>
  <si>
    <t>Less than 10 ft</t>
  </si>
  <si>
    <t>-</t>
  </si>
  <si>
    <t>Other</t>
  </si>
  <si>
    <t>https://stats.nba.com/player/1629060/shots-dash/?Season=2019-20&amp;SeasonType=Regular%20Season&amp;PerMode=Totals</t>
  </si>
  <si>
    <t>https://stats.nba.com/player/1629060/traditional/?Season=2019-20&amp;SeasonType=Regular%20Season&amp;PerMode=Totals</t>
  </si>
  <si>
    <t>https://stats.nba.com/teams/advanced/?sort=W&amp;dir=-1&amp;Season=2019-20&amp;SeasonType=Regular%20Season</t>
  </si>
  <si>
    <t>https://stats.nba.com/player/1629060/traditional/?Season=2019-20&amp;SeasonType=Regular%20Season&amp;PerMode=Totals</t>
    <phoneticPr fontId="1"/>
  </si>
  <si>
    <t>https://stats.nba.com/team/1610612764/advanced/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</si>
</sst>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0">
    <font>
      <sz val="10"/>
      <color theme="1"/>
      <name val="Arial"/>
      <family val="2"/>
      <charset val="128"/>
    </font>
    <font>
      <sz val="6"/>
      <name val="Arial"/>
      <family val="2"/>
      <charset val="128"/>
    </font>
    <font>
      <u/>
      <sz val="10"/>
      <color theme="10"/>
      <name val="Arial"/>
      <family val="2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Arial"/>
      <family val="2"/>
      <charset val="128"/>
    </font>
    <font>
      <sz val="10"/>
      <color rgb="FFFFFFFF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0"/>
      <color theme="1"/>
      <name val="ＭＳ Ｐゴシック"/>
      <family val="2"/>
      <charset val="128"/>
    </font>
    <font>
      <sz val="10"/>
      <color theme="1"/>
      <name val="Yu Gothic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32F4F"/>
        <bgColor indexed="64"/>
      </patternFill>
    </fill>
    <fill>
      <patternFill patternType="solid">
        <fgColor rgb="FF006BB6"/>
        <bgColor indexed="64"/>
      </patternFill>
    </fill>
    <fill>
      <patternFill patternType="solid">
        <fgColor rgb="FFF4F4F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 style="medium">
        <color rgb="FF061D2C"/>
      </right>
      <top/>
      <bottom/>
      <diagonal/>
    </border>
    <border>
      <left style="medium">
        <color rgb="FF061D2C"/>
      </left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1">
      <alignment vertical="center"/>
    </xf>
    <xf numFmtId="2" fontId="0" fillId="0" borderId="0" xfId="0" applyNumberFormat="1">
      <alignment vertical="center"/>
    </xf>
    <xf numFmtId="0" fontId="5" fillId="3" borderId="0" xfId="0" applyFont="1" applyFill="1" applyAlignment="1">
      <alignment horizontal="right"/>
    </xf>
    <xf numFmtId="0" fontId="5" fillId="3" borderId="0" xfId="0" applyFont="1" applyFill="1" applyAlignment="1">
      <alignment horizontal="left"/>
    </xf>
    <xf numFmtId="0" fontId="6" fillId="2" borderId="0" xfId="0" applyFont="1" applyFill="1" applyAlignment="1">
      <alignment horizontal="right" vertical="center" wrapText="1"/>
    </xf>
    <xf numFmtId="0" fontId="6" fillId="5" borderId="0" xfId="0" applyFont="1" applyFill="1" applyAlignment="1">
      <alignment horizontal="right" vertical="center" wrapText="1"/>
    </xf>
    <xf numFmtId="0" fontId="6" fillId="5" borderId="1" xfId="0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8" fillId="0" borderId="0" xfId="0" applyFont="1">
      <alignment vertical="center"/>
    </xf>
    <xf numFmtId="0" fontId="6" fillId="5" borderId="0" xfId="0" applyFont="1" applyFill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176" fontId="0" fillId="0" borderId="0" xfId="2" applyNumberFormat="1" applyFont="1">
      <alignment vertical="center"/>
    </xf>
    <xf numFmtId="10" fontId="6" fillId="2" borderId="0" xfId="0" applyNumberFormat="1" applyFont="1" applyFill="1" applyAlignment="1">
      <alignment horizontal="right" vertical="center" wrapText="1"/>
    </xf>
    <xf numFmtId="10" fontId="6" fillId="5" borderId="0" xfId="0" applyNumberFormat="1" applyFont="1" applyFill="1" applyAlignment="1">
      <alignment horizontal="right" vertical="center" wrapText="1"/>
    </xf>
    <xf numFmtId="10" fontId="6" fillId="5" borderId="1" xfId="0" applyNumberFormat="1" applyFont="1" applyFill="1" applyBorder="1" applyAlignment="1">
      <alignment horizontal="right" vertical="center" wrapText="1"/>
    </xf>
    <xf numFmtId="0" fontId="5" fillId="3" borderId="0" xfId="0" applyFont="1" applyFill="1" applyAlignment="1">
      <alignment horizontal="right"/>
    </xf>
    <xf numFmtId="0" fontId="5" fillId="3" borderId="0" xfId="0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</cellXfs>
  <cellStyles count="3">
    <cellStyle name="パーセント" xfId="2" builtinId="5"/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WAS</a:t>
            </a:r>
            <a:r>
              <a:rPr lang="ja-JP" altLang="en-US"/>
              <a:t>と八村のディフェンシブレーティングの推移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'defensive impact'!$AA$44</c:f>
              <c:strCache>
                <c:ptCount val="1"/>
                <c:pt idx="0">
                  <c:v>チームDEFRTG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'defensive impact'!$Z$45:$Z$50</c:f>
              <c:strCache>
                <c:ptCount val="6"/>
                <c:pt idx="0">
                  <c:v>10月</c:v>
                </c:pt>
                <c:pt idx="1">
                  <c:v>11月</c:v>
                </c:pt>
                <c:pt idx="2">
                  <c:v>12月</c:v>
                </c:pt>
                <c:pt idx="3">
                  <c:v>1月</c:v>
                </c:pt>
                <c:pt idx="4">
                  <c:v>2月</c:v>
                </c:pt>
                <c:pt idx="5">
                  <c:v>3月</c:v>
                </c:pt>
              </c:strCache>
            </c:strRef>
          </c:cat>
          <c:val>
            <c:numRef>
              <c:f>'defensive impact'!$AA$45:$AA$50</c:f>
              <c:numCache>
                <c:formatCode>General</c:formatCode>
                <c:ptCount val="6"/>
                <c:pt idx="0">
                  <c:v>113.6</c:v>
                </c:pt>
                <c:pt idx="1">
                  <c:v>115.2</c:v>
                </c:pt>
                <c:pt idx="2">
                  <c:v>117.3</c:v>
                </c:pt>
                <c:pt idx="3">
                  <c:v>117.6</c:v>
                </c:pt>
                <c:pt idx="4">
                  <c:v>109.6</c:v>
                </c:pt>
                <c:pt idx="5">
                  <c:v>113.7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D7-4A60-BF3B-D6EE1D1D7738}"/>
            </c:ext>
          </c:extLst>
        </c:ser>
        <c:ser>
          <c:idx val="1"/>
          <c:order val="1"/>
          <c:tx>
            <c:strRef>
              <c:f>'defensive impact'!$AB$44</c:f>
              <c:strCache>
                <c:ptCount val="1"/>
                <c:pt idx="0">
                  <c:v>八村DEFRTG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'defensive impact'!$Z$45:$Z$50</c:f>
              <c:strCache>
                <c:ptCount val="6"/>
                <c:pt idx="0">
                  <c:v>10月</c:v>
                </c:pt>
                <c:pt idx="1">
                  <c:v>11月</c:v>
                </c:pt>
                <c:pt idx="2">
                  <c:v>12月</c:v>
                </c:pt>
                <c:pt idx="3">
                  <c:v>1月</c:v>
                </c:pt>
                <c:pt idx="4">
                  <c:v>2月</c:v>
                </c:pt>
                <c:pt idx="5">
                  <c:v>3月</c:v>
                </c:pt>
              </c:strCache>
            </c:strRef>
          </c:cat>
          <c:val>
            <c:numRef>
              <c:f>'defensive impact'!$AB$45:$AB$50</c:f>
              <c:numCache>
                <c:formatCode>General</c:formatCode>
                <c:ptCount val="6"/>
                <c:pt idx="0">
                  <c:v>121.3</c:v>
                </c:pt>
                <c:pt idx="1">
                  <c:v>122.3</c:v>
                </c:pt>
                <c:pt idx="2">
                  <c:v>126.7</c:v>
                </c:pt>
                <c:pt idx="4">
                  <c:v>105.8</c:v>
                </c:pt>
                <c:pt idx="5">
                  <c:v>113.2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D7-4A60-BF3B-D6EE1D1D77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1289616"/>
        <c:axId val="286096912"/>
      </c:lineChart>
      <c:catAx>
        <c:axId val="301289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6096912"/>
        <c:crosses val="autoZero"/>
        <c:auto val="1"/>
        <c:lblAlgn val="ctr"/>
        <c:lblOffset val="100"/>
        <c:noMultiLvlLbl val="0"/>
      </c:catAx>
      <c:valAx>
        <c:axId val="28609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01289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1800" b="0" i="0" baseline="0">
                <a:effectLst/>
              </a:rPr>
              <a:t>WAS</a:t>
            </a:r>
            <a:r>
              <a:rPr lang="ja-JP" altLang="ja-JP" sz="1800" b="0" i="0" baseline="0">
                <a:effectLst/>
              </a:rPr>
              <a:t>と八村</a:t>
            </a:r>
            <a:r>
              <a:rPr lang="ja-JP" altLang="en-US" sz="1800" b="0" i="0" baseline="0">
                <a:effectLst/>
              </a:rPr>
              <a:t>のオフェンシブ</a:t>
            </a:r>
            <a:r>
              <a:rPr lang="ja-JP" altLang="ja-JP" sz="1800" b="0" i="0" baseline="0">
                <a:effectLst/>
              </a:rPr>
              <a:t>レーティングの推移</a:t>
            </a:r>
            <a:endParaRPr lang="ja-JP" altLang="ja-JP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'defensive impact'!$AA$52</c:f>
              <c:strCache>
                <c:ptCount val="1"/>
                <c:pt idx="0">
                  <c:v>チームOFFRTG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'defensive impact'!$Z$53:$Z$58</c:f>
              <c:strCache>
                <c:ptCount val="6"/>
                <c:pt idx="0">
                  <c:v>10月</c:v>
                </c:pt>
                <c:pt idx="1">
                  <c:v>11月</c:v>
                </c:pt>
                <c:pt idx="2">
                  <c:v>12月</c:v>
                </c:pt>
                <c:pt idx="3">
                  <c:v>1月</c:v>
                </c:pt>
                <c:pt idx="4">
                  <c:v>2月</c:v>
                </c:pt>
                <c:pt idx="5">
                  <c:v>3月</c:v>
                </c:pt>
              </c:strCache>
            </c:strRef>
          </c:cat>
          <c:val>
            <c:numRef>
              <c:f>'defensive impact'!$AA$53:$AA$58</c:f>
              <c:numCache>
                <c:formatCode>General</c:formatCode>
                <c:ptCount val="6"/>
                <c:pt idx="0">
                  <c:v>113.6</c:v>
                </c:pt>
                <c:pt idx="1">
                  <c:v>112</c:v>
                </c:pt>
                <c:pt idx="2">
                  <c:v>111.5</c:v>
                </c:pt>
                <c:pt idx="3">
                  <c:v>110.4</c:v>
                </c:pt>
                <c:pt idx="4">
                  <c:v>109.6</c:v>
                </c:pt>
                <c:pt idx="5">
                  <c:v>111.4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B3-442F-90A2-1D8A1319DC01}"/>
            </c:ext>
          </c:extLst>
        </c:ser>
        <c:ser>
          <c:idx val="1"/>
          <c:order val="1"/>
          <c:tx>
            <c:strRef>
              <c:f>'defensive impact'!$AB$52</c:f>
              <c:strCache>
                <c:ptCount val="1"/>
                <c:pt idx="0">
                  <c:v>八村OFFRTG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'defensive impact'!$Z$53:$Z$58</c:f>
              <c:strCache>
                <c:ptCount val="6"/>
                <c:pt idx="0">
                  <c:v>10月</c:v>
                </c:pt>
                <c:pt idx="1">
                  <c:v>11月</c:v>
                </c:pt>
                <c:pt idx="2">
                  <c:v>12月</c:v>
                </c:pt>
                <c:pt idx="3">
                  <c:v>1月</c:v>
                </c:pt>
                <c:pt idx="4">
                  <c:v>2月</c:v>
                </c:pt>
                <c:pt idx="5">
                  <c:v>3月</c:v>
                </c:pt>
              </c:strCache>
            </c:strRef>
          </c:cat>
          <c:val>
            <c:numRef>
              <c:f>'defensive impact'!$AB$53:$AB$58</c:f>
              <c:numCache>
                <c:formatCode>General</c:formatCode>
                <c:ptCount val="6"/>
                <c:pt idx="0">
                  <c:v>117.8</c:v>
                </c:pt>
                <c:pt idx="1">
                  <c:v>109.5</c:v>
                </c:pt>
                <c:pt idx="2">
                  <c:v>109.2</c:v>
                </c:pt>
                <c:pt idx="4">
                  <c:v>107.5</c:v>
                </c:pt>
                <c:pt idx="5">
                  <c:v>110.2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B3-442F-90A2-1D8A1319DC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7483440"/>
        <c:axId val="98357360"/>
      </c:lineChart>
      <c:catAx>
        <c:axId val="32748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8357360"/>
        <c:crosses val="autoZero"/>
        <c:auto val="1"/>
        <c:lblAlgn val="ctr"/>
        <c:lblOffset val="100"/>
        <c:noMultiLvlLbl val="0"/>
      </c:catAx>
      <c:valAx>
        <c:axId val="9835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748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31053AE7-C871-44C5-B684-7A4795139CB0}"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5ED57541-D1F5-45DC-8F58-D2343445A2F8}">
          <cx:dataId val="0"/>
          <cx:layoutPr>
            <cx:binning intervalClosed="r">
              <cx:binSize val="0.1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38C9E1E9-4F94-48DC-A44B-9706F7C6A664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CC313635-801B-465B-8163-166FEA9CD853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523874</xdr:colOff>
      <xdr:row>13</xdr:row>
      <xdr:rowOff>66675</xdr:rowOff>
    </xdr:from>
    <xdr:to>
      <xdr:col>31</xdr:col>
      <xdr:colOff>57149</xdr:colOff>
      <xdr:row>40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E90E756B-0982-4606-98D9-AC1C61DAAE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25374" y="2171700"/>
              <a:ext cx="7610475" cy="44624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18</xdr:col>
      <xdr:colOff>466725</xdr:colOff>
      <xdr:row>37</xdr:row>
      <xdr:rowOff>109536</xdr:rowOff>
    </xdr:from>
    <xdr:to>
      <xdr:col>30</xdr:col>
      <xdr:colOff>447675</xdr:colOff>
      <xdr:row>61</xdr:row>
      <xdr:rowOff>133349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グラフ 2">
              <a:extLst>
                <a:ext uri="{FF2B5EF4-FFF2-40B4-BE49-F238E27FC236}">
                  <a16:creationId xmlns:a16="http://schemas.microsoft.com/office/drawing/2014/main" id="{E2CB5A37-12E9-4C32-A575-3D4C18C3C8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68225" y="6100761"/>
              <a:ext cx="7448550" cy="39100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466725</xdr:colOff>
      <xdr:row>12</xdr:row>
      <xdr:rowOff>57150</xdr:rowOff>
    </xdr:from>
    <xdr:to>
      <xdr:col>26</xdr:col>
      <xdr:colOff>161925</xdr:colOff>
      <xdr:row>29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623D5DC1-12DF-4CA8-8BBB-1EC9D0F6F2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20825" y="2000250"/>
              <a:ext cx="47244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19</xdr:col>
      <xdr:colOff>19050</xdr:colOff>
      <xdr:row>28</xdr:row>
      <xdr:rowOff>47625</xdr:rowOff>
    </xdr:from>
    <xdr:to>
      <xdr:col>26</xdr:col>
      <xdr:colOff>476250</xdr:colOff>
      <xdr:row>45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グラフ 2">
              <a:extLst>
                <a:ext uri="{FF2B5EF4-FFF2-40B4-BE49-F238E27FC236}">
                  <a16:creationId xmlns:a16="http://schemas.microsoft.com/office/drawing/2014/main" id="{3B089A25-DF0A-424D-9700-44C2BD137A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535150" y="4581525"/>
              <a:ext cx="47244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144780</xdr:colOff>
      <xdr:row>33</xdr:row>
      <xdr:rowOff>3809</xdr:rowOff>
    </xdr:from>
    <xdr:to>
      <xdr:col>39</xdr:col>
      <xdr:colOff>152400</xdr:colOff>
      <xdr:row>54</xdr:row>
      <xdr:rowOff>85724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435C3A0-B9A8-444D-8110-96E3DB6047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196214</xdr:colOff>
      <xdr:row>62</xdr:row>
      <xdr:rowOff>1905</xdr:rowOff>
    </xdr:from>
    <xdr:to>
      <xdr:col>34</xdr:col>
      <xdr:colOff>438150</xdr:colOff>
      <xdr:row>90</xdr:row>
      <xdr:rowOff>85725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F9860D7A-8F9B-4747-B676-5BCADC7C8B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sataka Yamazaki" refreshedDate="43993.900281712966" createdVersion="6" refreshedVersion="6" minRefreshableVersion="3" recordCount="90" xr:uid="{430C15F3-80DC-4E3D-AA0C-C438B6F697A4}">
  <cacheSource type="worksheet">
    <worksheetSource ref="A1:T91" sheet="defensive impact"/>
  </cacheSource>
  <cacheFields count="20">
    <cacheField name="TEAM" numFmtId="0">
      <sharedItems count="30">
        <s v="Milwaukee Bucks"/>
        <s v="Los Angeles Lakers"/>
        <s v="Toronto Raptors"/>
        <s v="LA Clippers"/>
        <s v="Boston Celtics"/>
        <s v="Denver Nuggets"/>
        <s v="Miami Heat"/>
        <s v="Utah Jazz"/>
        <s v="Dallas Mavericks"/>
        <s v="Houston Rockets"/>
        <s v="Oklahoma City Thunder"/>
        <s v="Indiana Pacers"/>
        <s v="Philadelphia 76ers"/>
        <s v="Memphis Grizzlies"/>
        <s v="Brooklyn Nets"/>
        <s v="Orlando Magic"/>
        <s v="Portland Trail Blazers"/>
        <s v="New Orleans Pelicans"/>
        <s v="Sacramento Kings"/>
        <s v="San Antonio Spurs"/>
        <s v="Phoenix Suns"/>
        <s v="Washington Wizards"/>
        <s v="Charlotte Hornets"/>
        <s v="Chicago Bulls"/>
        <s v="New York Knicks"/>
        <s v="Atlanta Hawks"/>
        <s v="Detroit Pistons"/>
        <s v="Cleveland Cavaliers"/>
        <s v="Minnesota Timberwolves"/>
        <s v="Golden State Warriors"/>
      </sharedItems>
    </cacheField>
    <cacheField name="GP" numFmtId="0">
      <sharedItems containsSemiMixedTypes="0" containsString="0" containsNumber="1" containsInteger="1" minValue="9" maxValue="67"/>
    </cacheField>
    <cacheField name="W" numFmtId="0">
      <sharedItems containsSemiMixedTypes="0" containsString="0" containsNumber="1" containsInteger="1" minValue="1" maxValue="53"/>
    </cacheField>
    <cacheField name="L" numFmtId="0">
      <sharedItems containsSemiMixedTypes="0" containsString="0" containsNumber="1" containsInteger="1" minValue="2" maxValue="50"/>
    </cacheField>
    <cacheField name="MIN" numFmtId="0">
      <sharedItems containsSemiMixedTypes="0" containsString="0" containsNumber="1" containsInteger="1" minValue="432" maxValue="3256"/>
    </cacheField>
    <cacheField name="OFFRTG" numFmtId="0">
      <sharedItems containsSemiMixedTypes="0" containsString="0" containsNumber="1" minValue="103.9" maxValue="117.8"/>
    </cacheField>
    <cacheField name="DEFRTG" numFmtId="0">
      <sharedItems containsSemiMixedTypes="0" containsString="0" containsNumber="1" minValue="100.7" maxValue="118"/>
    </cacheField>
    <cacheField name="NETRTG" numFmtId="0">
      <sharedItems containsSemiMixedTypes="0" containsString="0" containsNumber="1" minValue="-10.199999999999999" maxValue="11.5"/>
    </cacheField>
    <cacheField name="AST%" numFmtId="0">
      <sharedItems containsSemiMixedTypes="0" containsString="0" containsNumber="1" minValue="48.1" maxValue="73.3"/>
    </cacheField>
    <cacheField name="AST/TO" numFmtId="0">
      <sharedItems containsSemiMixedTypes="0" containsString="0" containsNumber="1" minValue="1.36" maxValue="2.31"/>
    </cacheField>
    <cacheField name="AST" numFmtId="0">
      <sharedItems containsSemiMixedTypes="0" containsString="0" containsNumber="1" minValue="14.8" maxValue="20.9"/>
    </cacheField>
    <cacheField name="OREB%" numFmtId="0">
      <sharedItems containsSemiMixedTypes="0" containsString="0" containsNumber="1" minValue="18.3" maxValue="32.799999999999997"/>
    </cacheField>
    <cacheField name="DREB%" numFmtId="0">
      <sharedItems containsSemiMixedTypes="0" containsString="0" containsNumber="1" minValue="67.5" maxValue="80.2"/>
    </cacheField>
    <cacheField name="REB%" numFmtId="0">
      <sharedItems containsSemiMixedTypes="0" containsString="0" containsNumber="1" minValue="46.1" maxValue="53.9"/>
    </cacheField>
    <cacheField name="TOV%" numFmtId="0">
      <sharedItems containsSemiMixedTypes="0" containsString="0" containsNumber="1" minValue="10.9" maxValue="16.8"/>
    </cacheField>
    <cacheField name="EFG%" numFmtId="0">
      <sharedItems containsSemiMixedTypes="0" containsString="0" containsNumber="1" minValue="49.2" maxValue="56.7"/>
    </cacheField>
    <cacheField name="TS%" numFmtId="0">
      <sharedItems containsSemiMixedTypes="0" containsString="0" containsNumber="1" minValue="52.4" maxValue="60.2"/>
    </cacheField>
    <cacheField name="PACE" numFmtId="0">
      <sharedItems containsSemiMixedTypes="0" containsString="0" containsNumber="1" minValue="94.17" maxValue="106.77"/>
    </cacheField>
    <cacheField name="PIE" numFmtId="0">
      <sharedItems containsSemiMixedTypes="0" containsString="0" containsNumber="1" minValue="42.3" maxValue="57.1"/>
    </cacheField>
    <cacheField name="type" numFmtId="0">
      <sharedItems count="3">
        <s v="ALL"/>
        <s v="pre_ALL_STAR"/>
        <s v="post_ALL_STA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">
  <r>
    <x v="0"/>
    <n v="65"/>
    <n v="53"/>
    <n v="12"/>
    <n v="3130"/>
    <n v="112.3"/>
    <n v="101.6"/>
    <n v="10.7"/>
    <n v="59.5"/>
    <n v="1.74"/>
    <n v="18.100000000000001"/>
    <n v="24.1"/>
    <n v="77.599999999999994"/>
    <n v="52.4"/>
    <n v="14.1"/>
    <n v="55.3"/>
    <n v="58.3"/>
    <n v="105.36"/>
    <n v="56.8"/>
    <x v="0"/>
  </r>
  <r>
    <x v="1"/>
    <n v="63"/>
    <n v="49"/>
    <n v="14"/>
    <n v="3034"/>
    <n v="112.6"/>
    <n v="105.5"/>
    <n v="7.1"/>
    <n v="60.3"/>
    <n v="1.71"/>
    <n v="18.3"/>
    <n v="28.4"/>
    <n v="73.400000000000006"/>
    <n v="51.4"/>
    <n v="14.9"/>
    <n v="54.8"/>
    <n v="57.7"/>
    <n v="101.11"/>
    <n v="54.9"/>
    <x v="0"/>
  </r>
  <r>
    <x v="2"/>
    <n v="64"/>
    <n v="46"/>
    <n v="18"/>
    <n v="3092"/>
    <n v="111.3"/>
    <n v="104.9"/>
    <n v="6.4"/>
    <n v="62.6"/>
    <n v="1.76"/>
    <n v="18.2"/>
    <n v="25.9"/>
    <n v="71.5"/>
    <n v="49.4"/>
    <n v="14.2"/>
    <n v="53.6"/>
    <n v="57.4"/>
    <n v="100.87"/>
    <n v="53.1"/>
    <x v="0"/>
  </r>
  <r>
    <x v="3"/>
    <n v="64"/>
    <n v="44"/>
    <n v="20"/>
    <n v="3087"/>
    <n v="112.9"/>
    <n v="106.6"/>
    <n v="6.4"/>
    <n v="57.3"/>
    <n v="1.61"/>
    <n v="16.899999999999999"/>
    <n v="28.4"/>
    <n v="73.400000000000006"/>
    <n v="51.5"/>
    <n v="14.4"/>
    <n v="53.2"/>
    <n v="57.4"/>
    <n v="102.39"/>
    <n v="53.1"/>
    <x v="0"/>
  </r>
  <r>
    <x v="4"/>
    <n v="64"/>
    <n v="43"/>
    <n v="21"/>
    <n v="3097"/>
    <n v="112.3"/>
    <n v="106.2"/>
    <n v="6.1"/>
    <n v="55.4"/>
    <n v="1.67"/>
    <n v="16.600000000000001"/>
    <n v="28.4"/>
    <n v="73.2"/>
    <n v="50.9"/>
    <n v="13.6"/>
    <n v="52.9"/>
    <n v="56.7"/>
    <n v="99.78"/>
    <n v="53.1"/>
    <x v="0"/>
  </r>
  <r>
    <x v="5"/>
    <n v="65"/>
    <n v="43"/>
    <n v="22"/>
    <n v="3150"/>
    <n v="112"/>
    <n v="108.9"/>
    <n v="3.1"/>
    <n v="63.4"/>
    <n v="1.94"/>
    <n v="19"/>
    <n v="29.4"/>
    <n v="72.8"/>
    <n v="51"/>
    <n v="13.9"/>
    <n v="53.2"/>
    <n v="56.4"/>
    <n v="97.66"/>
    <n v="52"/>
    <x v="0"/>
  </r>
  <r>
    <x v="6"/>
    <n v="65"/>
    <n v="41"/>
    <n v="24"/>
    <n v="3165"/>
    <n v="112.2"/>
    <n v="109.2"/>
    <n v="3"/>
    <n v="65.599999999999994"/>
    <n v="1.74"/>
    <n v="18.8"/>
    <n v="25.9"/>
    <n v="75.599999999999994"/>
    <n v="51.6"/>
    <n v="14.9"/>
    <n v="54.9"/>
    <n v="58.7"/>
    <n v="98.46"/>
    <n v="52.6"/>
    <x v="0"/>
  </r>
  <r>
    <x v="7"/>
    <n v="64"/>
    <n v="41"/>
    <n v="23"/>
    <n v="3077"/>
    <n v="112.1"/>
    <n v="108.8"/>
    <n v="3.3"/>
    <n v="55.2"/>
    <n v="1.49"/>
    <n v="16.7"/>
    <n v="25.8"/>
    <n v="74.7"/>
    <n v="51.2"/>
    <n v="15"/>
    <n v="55.2"/>
    <n v="58.7"/>
    <n v="98.95"/>
    <n v="51.8"/>
    <x v="0"/>
  </r>
  <r>
    <x v="8"/>
    <n v="67"/>
    <n v="40"/>
    <n v="27"/>
    <n v="3236"/>
    <n v="115.8"/>
    <n v="110"/>
    <n v="5.8"/>
    <n v="58.8"/>
    <n v="1.91"/>
    <n v="17.600000000000001"/>
    <n v="27.5"/>
    <n v="73.8"/>
    <n v="51"/>
    <n v="12.7"/>
    <n v="54.8"/>
    <n v="58.1"/>
    <n v="99.78"/>
    <n v="52.6"/>
    <x v="0"/>
  </r>
  <r>
    <x v="9"/>
    <n v="64"/>
    <n v="40"/>
    <n v="24"/>
    <n v="3087"/>
    <n v="113.4"/>
    <n v="109.9"/>
    <n v="3.4"/>
    <n v="52.2"/>
    <n v="1.46"/>
    <n v="15.5"/>
    <n v="26.1"/>
    <n v="71.400000000000006"/>
    <n v="48.7"/>
    <n v="14.1"/>
    <n v="53.9"/>
    <n v="57.8"/>
    <n v="103.62"/>
    <n v="49.7"/>
    <x v="0"/>
  </r>
  <r>
    <x v="10"/>
    <n v="64"/>
    <n v="40"/>
    <n v="24"/>
    <n v="3092"/>
    <n v="111"/>
    <n v="108.4"/>
    <n v="2.5"/>
    <n v="54.3"/>
    <n v="1.63"/>
    <n v="16.5"/>
    <n v="23.9"/>
    <n v="72.8"/>
    <n v="49.2"/>
    <n v="13.5"/>
    <n v="53.4"/>
    <n v="57.7"/>
    <n v="99.21"/>
    <n v="52.5"/>
    <x v="0"/>
  </r>
  <r>
    <x v="11"/>
    <n v="65"/>
    <n v="39"/>
    <n v="26"/>
    <n v="3140"/>
    <n v="109.7"/>
    <n v="107.7"/>
    <n v="2"/>
    <n v="61.5"/>
    <n v="1.98"/>
    <n v="18.899999999999999"/>
    <n v="24.6"/>
    <n v="72.099999999999994"/>
    <n v="49"/>
    <n v="13.2"/>
    <n v="53.3"/>
    <n v="56.5"/>
    <n v="99.05"/>
    <n v="51.9"/>
    <x v="0"/>
  </r>
  <r>
    <x v="12"/>
    <n v="65"/>
    <n v="39"/>
    <n v="26"/>
    <n v="3135"/>
    <n v="109.7"/>
    <n v="107.6"/>
    <n v="2.1"/>
    <n v="63.4"/>
    <n v="1.82"/>
    <n v="18.600000000000001"/>
    <n v="27.8"/>
    <n v="75.400000000000006"/>
    <n v="51.5"/>
    <n v="14.2"/>
    <n v="53"/>
    <n v="56.2"/>
    <n v="99.38"/>
    <n v="52.5"/>
    <x v="0"/>
  </r>
  <r>
    <x v="13"/>
    <n v="65"/>
    <n v="32"/>
    <n v="33"/>
    <n v="3125"/>
    <n v="108.9"/>
    <n v="109.9"/>
    <n v="-1"/>
    <n v="63.2"/>
    <n v="1.77"/>
    <n v="18.8"/>
    <n v="27.4"/>
    <n v="73"/>
    <n v="50.7"/>
    <n v="14.8"/>
    <n v="53"/>
    <n v="56.1"/>
    <n v="103.26"/>
    <n v="50.8"/>
    <x v="0"/>
  </r>
  <r>
    <x v="14"/>
    <n v="64"/>
    <n v="30"/>
    <n v="34"/>
    <n v="3112"/>
    <n v="107.8"/>
    <n v="108.3"/>
    <n v="-0.6"/>
    <n v="60.2"/>
    <n v="1.55"/>
    <n v="17"/>
    <n v="28.4"/>
    <n v="73.7"/>
    <n v="51.4"/>
    <n v="15.1"/>
    <n v="51.5"/>
    <n v="55"/>
    <n v="101.51"/>
    <n v="50"/>
    <x v="0"/>
  </r>
  <r>
    <x v="15"/>
    <n v="65"/>
    <n v="30"/>
    <n v="35"/>
    <n v="3125"/>
    <n v="107.5"/>
    <n v="108.7"/>
    <n v="-1.2"/>
    <n v="61.1"/>
    <n v="1.9"/>
    <n v="17.600000000000001"/>
    <n v="26.8"/>
    <n v="74.8"/>
    <n v="49.9"/>
    <n v="12.7"/>
    <n v="50.3"/>
    <n v="54"/>
    <n v="98.7"/>
    <n v="49.8"/>
    <x v="0"/>
  </r>
  <r>
    <x v="16"/>
    <n v="66"/>
    <n v="29"/>
    <n v="37"/>
    <n v="3178"/>
    <n v="112"/>
    <n v="113.6"/>
    <n v="-1.5"/>
    <n v="48.2"/>
    <n v="1.55"/>
    <n v="15"/>
    <n v="26.3"/>
    <n v="71"/>
    <n v="49.1"/>
    <n v="12.8"/>
    <n v="53"/>
    <n v="56.6"/>
    <n v="101.15"/>
    <n v="48.3"/>
    <x v="0"/>
  </r>
  <r>
    <x v="17"/>
    <n v="64"/>
    <n v="28"/>
    <n v="36"/>
    <n v="3102"/>
    <n v="110.6"/>
    <n v="111.6"/>
    <n v="-1"/>
    <n v="63.3"/>
    <n v="1.66"/>
    <n v="18.399999999999999"/>
    <n v="28.8"/>
    <n v="73.099999999999994"/>
    <n v="50.9"/>
    <n v="15.4"/>
    <n v="53.8"/>
    <n v="56.7"/>
    <n v="103.96"/>
    <n v="49.7"/>
    <x v="0"/>
  </r>
  <r>
    <x v="18"/>
    <n v="64"/>
    <n v="28"/>
    <n v="36"/>
    <n v="3102"/>
    <n v="109"/>
    <n v="110.8"/>
    <n v="-1.7"/>
    <n v="58"/>
    <n v="1.62"/>
    <n v="17.3"/>
    <n v="25.6"/>
    <n v="73.5"/>
    <n v="49"/>
    <n v="14.4"/>
    <n v="53.1"/>
    <n v="56.3"/>
    <n v="99.08"/>
    <n v="47.8"/>
    <x v="0"/>
  </r>
  <r>
    <x v="19"/>
    <n v="63"/>
    <n v="27"/>
    <n v="36"/>
    <n v="3059"/>
    <n v="111.3"/>
    <n v="112.8"/>
    <n v="-1.5"/>
    <n v="58.4"/>
    <n v="2"/>
    <n v="17.899999999999999"/>
    <n v="22.8"/>
    <n v="75.099999999999994"/>
    <n v="49.1"/>
    <n v="12.1"/>
    <n v="52.9"/>
    <n v="56.9"/>
    <n v="100.6"/>
    <n v="49.8"/>
    <x v="0"/>
  </r>
  <r>
    <x v="20"/>
    <n v="65"/>
    <n v="26"/>
    <n v="39"/>
    <n v="3135"/>
    <n v="110.2"/>
    <n v="111.3"/>
    <n v="-1"/>
    <n v="66.599999999999994"/>
    <n v="1.8"/>
    <n v="19.100000000000001"/>
    <n v="26.1"/>
    <n v="72.8"/>
    <n v="49.4"/>
    <n v="14.8"/>
    <n v="52.8"/>
    <n v="57.2"/>
    <n v="101.76"/>
    <n v="50.4"/>
    <x v="0"/>
  </r>
  <r>
    <x v="21"/>
    <n v="64"/>
    <n v="24"/>
    <n v="40"/>
    <n v="3087"/>
    <n v="111.1"/>
    <n v="115"/>
    <n v="-3.9"/>
    <n v="60.4"/>
    <n v="1.8"/>
    <n v="17.8"/>
    <n v="26"/>
    <n v="70.8"/>
    <n v="47.6"/>
    <n v="13.5"/>
    <n v="52.8"/>
    <n v="56.8"/>
    <n v="103.52"/>
    <n v="47.8"/>
    <x v="0"/>
  </r>
  <r>
    <x v="22"/>
    <n v="65"/>
    <n v="23"/>
    <n v="42"/>
    <n v="3150"/>
    <n v="105.9"/>
    <n v="112.8"/>
    <n v="-7"/>
    <n v="63.9"/>
    <n v="1.63"/>
    <n v="17.7"/>
    <n v="28"/>
    <n v="70.599999999999994"/>
    <n v="48.6"/>
    <n v="15"/>
    <n v="50.4"/>
    <n v="53.9"/>
    <n v="96.24"/>
    <n v="45.5"/>
    <x v="0"/>
  </r>
  <r>
    <x v="23"/>
    <n v="65"/>
    <n v="22"/>
    <n v="43"/>
    <n v="3135"/>
    <n v="105.8"/>
    <n v="108.9"/>
    <n v="-3.1"/>
    <n v="58.7"/>
    <n v="1.5"/>
    <n v="16.899999999999999"/>
    <n v="26.7"/>
    <n v="71.900000000000006"/>
    <n v="48.1"/>
    <n v="15.3"/>
    <n v="51.5"/>
    <n v="54.7"/>
    <n v="100.46"/>
    <n v="46.6"/>
    <x v="0"/>
  </r>
  <r>
    <x v="24"/>
    <n v="66"/>
    <n v="21"/>
    <n v="45"/>
    <n v="3193"/>
    <n v="105.9"/>
    <n v="112.4"/>
    <n v="-6.5"/>
    <n v="55.2"/>
    <n v="1.54"/>
    <n v="16"/>
    <n v="30"/>
    <n v="74.2"/>
    <n v="51.3"/>
    <n v="14.3"/>
    <n v="50.1"/>
    <n v="53.1"/>
    <n v="99.11"/>
    <n v="46.1"/>
    <x v="0"/>
  </r>
  <r>
    <x v="25"/>
    <n v="67"/>
    <n v="20"/>
    <n v="47"/>
    <n v="3256"/>
    <n v="107"/>
    <n v="114.4"/>
    <n v="-7.4"/>
    <n v="58.9"/>
    <n v="1.48"/>
    <n v="16.899999999999999"/>
    <n v="26.7"/>
    <n v="70.8"/>
    <n v="48.4"/>
    <n v="15.5"/>
    <n v="51.5"/>
    <n v="55.4"/>
    <n v="103.28"/>
    <n v="45.4"/>
    <x v="0"/>
  </r>
  <r>
    <x v="26"/>
    <n v="66"/>
    <n v="20"/>
    <n v="46"/>
    <n v="3193"/>
    <n v="108.8"/>
    <n v="112.3"/>
    <n v="-3.5"/>
    <n v="61.2"/>
    <n v="1.58"/>
    <n v="17.7"/>
    <n v="27.7"/>
    <n v="71.7"/>
    <n v="49.3"/>
    <n v="15.5"/>
    <n v="52.9"/>
    <n v="56.1"/>
    <n v="97.86"/>
    <n v="47.3"/>
    <x v="0"/>
  </r>
  <r>
    <x v="27"/>
    <n v="65"/>
    <n v="19"/>
    <n v="46"/>
    <n v="3145"/>
    <n v="106.9"/>
    <n v="114.8"/>
    <n v="-7.9"/>
    <n v="57.3"/>
    <n v="1.4"/>
    <n v="16.8"/>
    <n v="29.6"/>
    <n v="73.8"/>
    <n v="51.2"/>
    <n v="16.5"/>
    <n v="52.2"/>
    <n v="55.3"/>
    <n v="99.17"/>
    <n v="45.3"/>
    <x v="0"/>
  </r>
  <r>
    <x v="28"/>
    <n v="64"/>
    <n v="19"/>
    <n v="45"/>
    <n v="3112"/>
    <n v="107.6"/>
    <n v="111.6"/>
    <n v="-4"/>
    <n v="59"/>
    <n v="1.55"/>
    <n v="16.7"/>
    <n v="26.4"/>
    <n v="73.099999999999994"/>
    <n v="48.8"/>
    <n v="14.6"/>
    <n v="51.4"/>
    <n v="55.1"/>
    <n v="103.94"/>
    <n v="47.2"/>
    <x v="0"/>
  </r>
  <r>
    <x v="29"/>
    <n v="65"/>
    <n v="15"/>
    <n v="50"/>
    <n v="3145"/>
    <n v="104.4"/>
    <n v="113"/>
    <n v="-8.6"/>
    <n v="66.3"/>
    <n v="1.72"/>
    <n v="18.2"/>
    <n v="25.5"/>
    <n v="72.2"/>
    <n v="48.1"/>
    <n v="14.6"/>
    <n v="49.7"/>
    <n v="54"/>
    <n v="101.04"/>
    <n v="46.2"/>
    <x v="0"/>
  </r>
  <r>
    <x v="0"/>
    <n v="54"/>
    <n v="46"/>
    <n v="8"/>
    <n v="2597"/>
    <n v="113.3"/>
    <n v="101.7"/>
    <n v="11.5"/>
    <n v="59.5"/>
    <n v="1.77"/>
    <n v="18.2"/>
    <n v="24.4"/>
    <n v="77.2"/>
    <n v="52.4"/>
    <n v="13.9"/>
    <n v="55.6"/>
    <n v="58.6"/>
    <n v="105.43"/>
    <n v="57.1"/>
    <x v="1"/>
  </r>
  <r>
    <x v="1"/>
    <n v="53"/>
    <n v="41"/>
    <n v="12"/>
    <n v="2554"/>
    <n v="113.4"/>
    <n v="106.3"/>
    <n v="7.2"/>
    <n v="61.1"/>
    <n v="1.74"/>
    <n v="18.600000000000001"/>
    <n v="28.9"/>
    <n v="73.5"/>
    <n v="51.7"/>
    <n v="15"/>
    <n v="55.2"/>
    <n v="58.1"/>
    <n v="100.69"/>
    <n v="55"/>
    <x v="1"/>
  </r>
  <r>
    <x v="2"/>
    <n v="55"/>
    <n v="40"/>
    <n v="15"/>
    <n v="2660"/>
    <n v="111.4"/>
    <n v="105.1"/>
    <n v="6.3"/>
    <n v="62.8"/>
    <n v="1.78"/>
    <n v="18.399999999999999"/>
    <n v="26"/>
    <n v="71"/>
    <n v="49.2"/>
    <n v="14.2"/>
    <n v="53.7"/>
    <n v="57.3"/>
    <n v="100.67"/>
    <n v="53.2"/>
    <x v="1"/>
  </r>
  <r>
    <x v="4"/>
    <n v="54"/>
    <n v="38"/>
    <n v="16"/>
    <n v="2607"/>
    <n v="112.5"/>
    <n v="105.7"/>
    <n v="6.8"/>
    <n v="56.4"/>
    <n v="1.68"/>
    <n v="16.899999999999999"/>
    <n v="28"/>
    <n v="73.3"/>
    <n v="50.9"/>
    <n v="13.7"/>
    <n v="53.2"/>
    <n v="57"/>
    <n v="99.95"/>
    <n v="53.5"/>
    <x v="1"/>
  </r>
  <r>
    <x v="5"/>
    <n v="55"/>
    <n v="38"/>
    <n v="17"/>
    <n v="2670"/>
    <n v="112"/>
    <n v="108"/>
    <n v="3.9"/>
    <n v="63.6"/>
    <n v="1.99"/>
    <n v="18.899999999999999"/>
    <n v="29.9"/>
    <n v="72.900000000000006"/>
    <n v="51.2"/>
    <n v="13.5"/>
    <n v="52.6"/>
    <n v="55.9"/>
    <n v="97.56"/>
    <n v="52.2"/>
    <x v="1"/>
  </r>
  <r>
    <x v="3"/>
    <n v="55"/>
    <n v="37"/>
    <n v="18"/>
    <n v="2655"/>
    <n v="112.3"/>
    <n v="106.7"/>
    <n v="5.6"/>
    <n v="57.1"/>
    <n v="1.59"/>
    <n v="16.8"/>
    <n v="28.4"/>
    <n v="73.3"/>
    <n v="51.3"/>
    <n v="14.5"/>
    <n v="52.9"/>
    <n v="57"/>
    <n v="102.74"/>
    <n v="52.7"/>
    <x v="1"/>
  </r>
  <r>
    <x v="7"/>
    <n v="54"/>
    <n v="36"/>
    <n v="18"/>
    <n v="2597"/>
    <n v="111.9"/>
    <n v="107.6"/>
    <n v="4.3"/>
    <n v="55.1"/>
    <n v="1.48"/>
    <n v="16.7"/>
    <n v="25.9"/>
    <n v="75.099999999999994"/>
    <n v="51.5"/>
    <n v="15.1"/>
    <n v="55.2"/>
    <n v="58.6"/>
    <n v="99.32"/>
    <n v="52.3"/>
    <x v="1"/>
  </r>
  <r>
    <x v="6"/>
    <n v="54"/>
    <n v="35"/>
    <n v="19"/>
    <n v="2632"/>
    <n v="111.7"/>
    <n v="108.7"/>
    <n v="3.1"/>
    <n v="64"/>
    <n v="1.7"/>
    <n v="18.399999999999999"/>
    <n v="26.4"/>
    <n v="75.900000000000006"/>
    <n v="52"/>
    <n v="14.9"/>
    <n v="54.5"/>
    <n v="58.5"/>
    <n v="98.34"/>
    <n v="52.5"/>
    <x v="1"/>
  </r>
  <r>
    <x v="9"/>
    <n v="54"/>
    <n v="34"/>
    <n v="20"/>
    <n v="2602"/>
    <n v="113.2"/>
    <n v="109.8"/>
    <n v="3.4"/>
    <n v="52.1"/>
    <n v="1.47"/>
    <n v="15.3"/>
    <n v="26.4"/>
    <n v="72.2"/>
    <n v="49.1"/>
    <n v="13.9"/>
    <n v="53.5"/>
    <n v="57.6"/>
    <n v="103.91"/>
    <n v="49.7"/>
    <x v="1"/>
  </r>
  <r>
    <x v="12"/>
    <n v="55"/>
    <n v="34"/>
    <n v="21"/>
    <n v="2650"/>
    <n v="108.4"/>
    <n v="106.1"/>
    <n v="2.2999999999999998"/>
    <n v="64.099999999999994"/>
    <n v="1.78"/>
    <n v="18.600000000000001"/>
    <n v="27.7"/>
    <n v="75.8"/>
    <n v="51.8"/>
    <n v="14.6"/>
    <n v="52.8"/>
    <n v="56"/>
    <n v="99.76"/>
    <n v="52.9"/>
    <x v="1"/>
  </r>
  <r>
    <x v="8"/>
    <n v="55"/>
    <n v="33"/>
    <n v="22"/>
    <n v="2655"/>
    <n v="116.5"/>
    <n v="110.7"/>
    <n v="5.7"/>
    <n v="58.5"/>
    <n v="1.94"/>
    <n v="17.5"/>
    <n v="28.1"/>
    <n v="73.5"/>
    <n v="51.1"/>
    <n v="12.5"/>
    <n v="54.6"/>
    <n v="58.2"/>
    <n v="99.3"/>
    <n v="52.5"/>
    <x v="1"/>
  </r>
  <r>
    <x v="10"/>
    <n v="55"/>
    <n v="33"/>
    <n v="22"/>
    <n v="2660"/>
    <n v="110.7"/>
    <n v="108.2"/>
    <n v="2.5"/>
    <n v="54.8"/>
    <n v="1.62"/>
    <n v="16.600000000000001"/>
    <n v="24.2"/>
    <n v="73"/>
    <n v="49.4"/>
    <n v="13.6"/>
    <n v="53.3"/>
    <n v="57.5"/>
    <n v="99.14"/>
    <n v="52.6"/>
    <x v="1"/>
  </r>
  <r>
    <x v="11"/>
    <n v="55"/>
    <n v="32"/>
    <n v="23"/>
    <n v="2660"/>
    <n v="110.2"/>
    <n v="108.1"/>
    <n v="2.1"/>
    <n v="62"/>
    <n v="2.04"/>
    <n v="19.100000000000001"/>
    <n v="24.5"/>
    <n v="71.900000000000006"/>
    <n v="48.8"/>
    <n v="12.9"/>
    <n v="53.5"/>
    <n v="56.6"/>
    <n v="98.77"/>
    <n v="51.9"/>
    <x v="1"/>
  </r>
  <r>
    <x v="13"/>
    <n v="54"/>
    <n v="28"/>
    <n v="26"/>
    <n v="2597"/>
    <n v="109"/>
    <n v="110.3"/>
    <n v="-1.3"/>
    <n v="63.6"/>
    <n v="1.81"/>
    <n v="19"/>
    <n v="26.2"/>
    <n v="72.7"/>
    <n v="50"/>
    <n v="14.6"/>
    <n v="53.3"/>
    <n v="56.4"/>
    <n v="103.5"/>
    <n v="50.6"/>
    <x v="1"/>
  </r>
  <r>
    <x v="14"/>
    <n v="53"/>
    <n v="25"/>
    <n v="28"/>
    <n v="2574"/>
    <n v="107.3"/>
    <n v="107.7"/>
    <n v="-0.3"/>
    <n v="60"/>
    <n v="1.53"/>
    <n v="17"/>
    <n v="28.1"/>
    <n v="73.400000000000006"/>
    <n v="51.1"/>
    <n v="15.2"/>
    <n v="51.6"/>
    <n v="55"/>
    <n v="101.83"/>
    <n v="50.3"/>
    <x v="1"/>
  </r>
  <r>
    <x v="16"/>
    <n v="56"/>
    <n v="25"/>
    <n v="31"/>
    <n v="2698"/>
    <n v="111.5"/>
    <n v="113.3"/>
    <n v="-1.8"/>
    <n v="48.1"/>
    <n v="1.56"/>
    <n v="14.9"/>
    <n v="26.3"/>
    <n v="70.8"/>
    <n v="48.9"/>
    <n v="12.6"/>
    <n v="52.5"/>
    <n v="56.2"/>
    <n v="101.32"/>
    <n v="48.1"/>
    <x v="1"/>
  </r>
  <r>
    <x v="15"/>
    <n v="55"/>
    <n v="24"/>
    <n v="31"/>
    <n v="2645"/>
    <n v="105.5"/>
    <n v="107.4"/>
    <n v="-1.8"/>
    <n v="60.7"/>
    <n v="1.83"/>
    <n v="17.2"/>
    <n v="26.5"/>
    <n v="74.5"/>
    <n v="49.6"/>
    <n v="12.9"/>
    <n v="49.4"/>
    <n v="53.1"/>
    <n v="98.16"/>
    <n v="49.4"/>
    <x v="1"/>
  </r>
  <r>
    <x v="17"/>
    <n v="55"/>
    <n v="23"/>
    <n v="32"/>
    <n v="2665"/>
    <n v="110.5"/>
    <n v="112.2"/>
    <n v="-1.7"/>
    <n v="62.1"/>
    <n v="1.64"/>
    <n v="18.100000000000001"/>
    <n v="28.3"/>
    <n v="73"/>
    <n v="50.5"/>
    <n v="15.3"/>
    <n v="53.7"/>
    <n v="56.7"/>
    <n v="103.71"/>
    <n v="49.2"/>
    <x v="1"/>
  </r>
  <r>
    <x v="19"/>
    <n v="54"/>
    <n v="23"/>
    <n v="31"/>
    <n v="2622"/>
    <n v="111.6"/>
    <n v="112.7"/>
    <n v="-1.1000000000000001"/>
    <n v="58.1"/>
    <n v="1.97"/>
    <n v="17.899999999999999"/>
    <n v="23.5"/>
    <n v="75.099999999999994"/>
    <n v="49.6"/>
    <n v="12.3"/>
    <n v="53"/>
    <n v="56.9"/>
    <n v="100.4"/>
    <n v="50.1"/>
    <x v="1"/>
  </r>
  <r>
    <x v="20"/>
    <n v="55"/>
    <n v="22"/>
    <n v="33"/>
    <n v="2655"/>
    <n v="109.9"/>
    <n v="110.7"/>
    <n v="-0.9"/>
    <n v="65.900000000000006"/>
    <n v="1.82"/>
    <n v="19"/>
    <n v="25.7"/>
    <n v="72.8"/>
    <n v="49.2"/>
    <n v="14.4"/>
    <n v="52.5"/>
    <n v="56.9"/>
    <n v="101.89"/>
    <n v="50.4"/>
    <x v="1"/>
  </r>
  <r>
    <x v="18"/>
    <n v="54"/>
    <n v="21"/>
    <n v="33"/>
    <n v="2622"/>
    <n v="108.2"/>
    <n v="110.9"/>
    <n v="-2.6"/>
    <n v="57.7"/>
    <n v="1.58"/>
    <n v="17.100000000000001"/>
    <n v="26"/>
    <n v="73"/>
    <n v="48.9"/>
    <n v="14.8"/>
    <n v="52.7"/>
    <n v="55.8"/>
    <n v="98.66"/>
    <n v="47"/>
    <x v="1"/>
  </r>
  <r>
    <x v="21"/>
    <n v="53"/>
    <n v="20"/>
    <n v="33"/>
    <n v="2554"/>
    <n v="111.3"/>
    <n v="115.3"/>
    <n v="-4"/>
    <n v="60.2"/>
    <n v="1.84"/>
    <n v="17.899999999999999"/>
    <n v="26.3"/>
    <n v="70.5"/>
    <n v="47.8"/>
    <n v="13.4"/>
    <n v="52.9"/>
    <n v="56.6"/>
    <n v="103.55"/>
    <n v="47.8"/>
    <x v="1"/>
  </r>
  <r>
    <x v="23"/>
    <n v="55"/>
    <n v="19"/>
    <n v="36"/>
    <n v="2655"/>
    <n v="105.2"/>
    <n v="108.2"/>
    <n v="-3"/>
    <n v="59.1"/>
    <n v="1.5"/>
    <n v="16.8"/>
    <n v="26.1"/>
    <n v="72.5"/>
    <n v="48.2"/>
    <n v="15.2"/>
    <n v="51.1"/>
    <n v="54.5"/>
    <n v="100.58"/>
    <n v="46.7"/>
    <x v="1"/>
  </r>
  <r>
    <x v="26"/>
    <n v="57"/>
    <n v="19"/>
    <n v="38"/>
    <n v="2761"/>
    <n v="108.9"/>
    <n v="111.4"/>
    <n v="-2.5"/>
    <n v="60.8"/>
    <n v="1.56"/>
    <n v="17.7"/>
    <n v="27.7"/>
    <n v="71.599999999999994"/>
    <n v="49.5"/>
    <n v="15.6"/>
    <n v="53"/>
    <n v="56.2"/>
    <n v="98.29"/>
    <n v="48.1"/>
    <x v="1"/>
  </r>
  <r>
    <x v="22"/>
    <n v="54"/>
    <n v="18"/>
    <n v="36"/>
    <n v="2612"/>
    <n v="105.6"/>
    <n v="113.1"/>
    <n v="-7.5"/>
    <n v="63.5"/>
    <n v="1.61"/>
    <n v="17.600000000000001"/>
    <n v="28.1"/>
    <n v="70.5"/>
    <n v="48.6"/>
    <n v="15.2"/>
    <n v="50.3"/>
    <n v="53.7"/>
    <n v="96.67"/>
    <n v="45.1"/>
    <x v="1"/>
  </r>
  <r>
    <x v="24"/>
    <n v="55"/>
    <n v="17"/>
    <n v="38"/>
    <n v="2660"/>
    <n v="104.9"/>
    <n v="111.8"/>
    <n v="-6.9"/>
    <n v="54.8"/>
    <n v="1.51"/>
    <n v="15.8"/>
    <n v="29.7"/>
    <n v="74.400000000000006"/>
    <n v="51.1"/>
    <n v="14.3"/>
    <n v="49.5"/>
    <n v="52.4"/>
    <n v="99.17"/>
    <n v="45.3"/>
    <x v="1"/>
  </r>
  <r>
    <x v="28"/>
    <n v="53"/>
    <n v="16"/>
    <n v="37"/>
    <n v="2584"/>
    <n v="107.1"/>
    <n v="110.4"/>
    <n v="-3.3"/>
    <n v="59.2"/>
    <n v="1.53"/>
    <n v="16.600000000000001"/>
    <n v="27"/>
    <n v="73.099999999999994"/>
    <n v="49.2"/>
    <n v="14.8"/>
    <n v="50.9"/>
    <n v="54.7"/>
    <n v="103.37"/>
    <n v="47.8"/>
    <x v="1"/>
  </r>
  <r>
    <x v="25"/>
    <n v="56"/>
    <n v="15"/>
    <n v="41"/>
    <n v="2713"/>
    <n v="105.6"/>
    <n v="114"/>
    <n v="-8.3000000000000007"/>
    <n v="58.4"/>
    <n v="1.42"/>
    <n v="16.600000000000001"/>
    <n v="26.5"/>
    <n v="70.599999999999994"/>
    <n v="48.2"/>
    <n v="15.9"/>
    <n v="51.2"/>
    <n v="55.1"/>
    <n v="103.37"/>
    <n v="45.1"/>
    <x v="1"/>
  </r>
  <r>
    <x v="27"/>
    <n v="54"/>
    <n v="14"/>
    <n v="40"/>
    <n v="2607"/>
    <n v="106.3"/>
    <n v="115.1"/>
    <n v="-8.8000000000000007"/>
    <n v="55.8"/>
    <n v="1.36"/>
    <n v="16.3"/>
    <n v="29.7"/>
    <n v="73.900000000000006"/>
    <n v="51.2"/>
    <n v="16.5"/>
    <n v="51.7"/>
    <n v="54.8"/>
    <n v="99.27"/>
    <n v="44.7"/>
    <x v="1"/>
  </r>
  <r>
    <x v="29"/>
    <n v="55"/>
    <n v="12"/>
    <n v="43"/>
    <n v="2665"/>
    <n v="103.9"/>
    <n v="112.4"/>
    <n v="-8.5"/>
    <n v="65.7"/>
    <n v="1.71"/>
    <n v="17.899999999999999"/>
    <n v="25.5"/>
    <n v="71.900000000000006"/>
    <n v="47.9"/>
    <n v="14.4"/>
    <n v="49.2"/>
    <n v="53.7"/>
    <n v="101.24"/>
    <n v="46.2"/>
    <x v="1"/>
  </r>
  <r>
    <x v="1"/>
    <n v="10"/>
    <n v="8"/>
    <n v="2"/>
    <n v="480"/>
    <n v="108.4"/>
    <n v="101.6"/>
    <n v="6.9"/>
    <n v="56.1"/>
    <n v="1.59"/>
    <n v="16.7"/>
    <n v="26.1"/>
    <n v="72.8"/>
    <n v="49.7"/>
    <n v="14.3"/>
    <n v="52.7"/>
    <n v="55.9"/>
    <n v="103.35"/>
    <n v="54.3"/>
    <x v="2"/>
  </r>
  <r>
    <x v="8"/>
    <n v="12"/>
    <n v="7"/>
    <n v="5"/>
    <n v="581"/>
    <n v="112.7"/>
    <n v="106.7"/>
    <n v="6"/>
    <n v="60.5"/>
    <n v="1.82"/>
    <n v="18.100000000000001"/>
    <n v="24.7"/>
    <n v="75.2"/>
    <n v="50.6"/>
    <n v="13.6"/>
    <n v="55.2"/>
    <n v="57.9"/>
    <n v="101.95"/>
    <n v="53"/>
    <x v="2"/>
  </r>
  <r>
    <x v="11"/>
    <n v="10"/>
    <n v="7"/>
    <n v="3"/>
    <n v="480"/>
    <n v="106.8"/>
    <n v="105.6"/>
    <n v="1.2"/>
    <n v="58.7"/>
    <n v="1.68"/>
    <n v="17.8"/>
    <n v="24.8"/>
    <n v="73.3"/>
    <n v="49.9"/>
    <n v="14.4"/>
    <n v="52.3"/>
    <n v="55.6"/>
    <n v="100.6"/>
    <n v="51.7"/>
    <x v="2"/>
  </r>
  <r>
    <x v="3"/>
    <n v="9"/>
    <n v="7"/>
    <n v="2"/>
    <n v="432"/>
    <n v="117.3"/>
    <n v="105.8"/>
    <n v="11.5"/>
    <n v="58.7"/>
    <n v="1.76"/>
    <n v="17.399999999999999"/>
    <n v="28.4"/>
    <n v="74.2"/>
    <n v="52.5"/>
    <n v="13.6"/>
    <n v="55.3"/>
    <n v="60"/>
    <n v="100.22"/>
    <n v="55.7"/>
    <x v="2"/>
  </r>
  <r>
    <x v="0"/>
    <n v="11"/>
    <n v="7"/>
    <n v="4"/>
    <n v="533"/>
    <n v="107.3"/>
    <n v="100.7"/>
    <n v="6.6"/>
    <n v="59.7"/>
    <n v="1.58"/>
    <n v="17.600000000000001"/>
    <n v="22.7"/>
    <n v="80.2"/>
    <n v="52.6"/>
    <n v="14.9"/>
    <n v="53.5"/>
    <n v="56.9"/>
    <n v="105.05"/>
    <n v="55"/>
    <x v="2"/>
  </r>
  <r>
    <x v="10"/>
    <n v="9"/>
    <n v="7"/>
    <n v="2"/>
    <n v="432"/>
    <n v="112.4"/>
    <n v="110"/>
    <n v="2.4"/>
    <n v="51.4"/>
    <n v="1.64"/>
    <n v="16.2"/>
    <n v="21.6"/>
    <n v="71.400000000000006"/>
    <n v="47.8"/>
    <n v="12.9"/>
    <n v="54.6"/>
    <n v="58.4"/>
    <n v="99.67"/>
    <n v="52"/>
    <x v="2"/>
  </r>
  <r>
    <x v="18"/>
    <n v="10"/>
    <n v="7"/>
    <n v="3"/>
    <n v="480"/>
    <n v="113.2"/>
    <n v="110.1"/>
    <n v="3.1"/>
    <n v="59.1"/>
    <n v="1.92"/>
    <n v="17.899999999999999"/>
    <n v="23"/>
    <n v="75.8"/>
    <n v="49.8"/>
    <n v="12.5"/>
    <n v="55.3"/>
    <n v="59.1"/>
    <n v="101.35"/>
    <n v="52.2"/>
    <x v="2"/>
  </r>
  <r>
    <x v="9"/>
    <n v="10"/>
    <n v="6"/>
    <n v="4"/>
    <n v="485"/>
    <n v="114.2"/>
    <n v="110.6"/>
    <n v="3.7"/>
    <n v="53.3"/>
    <n v="1.44"/>
    <n v="16.100000000000001"/>
    <n v="24.6"/>
    <n v="67.5"/>
    <n v="46.5"/>
    <n v="14.9"/>
    <n v="56"/>
    <n v="59.4"/>
    <n v="102.04"/>
    <n v="50.1"/>
    <x v="2"/>
  </r>
  <r>
    <x v="6"/>
    <n v="11"/>
    <n v="6"/>
    <n v="5"/>
    <n v="533"/>
    <n v="114.6"/>
    <n v="111.6"/>
    <n v="2.9"/>
    <n v="73.3"/>
    <n v="1.97"/>
    <n v="20.9"/>
    <n v="23.6"/>
    <n v="74"/>
    <n v="49.6"/>
    <n v="14.8"/>
    <n v="56.5"/>
    <n v="60.2"/>
    <n v="99.02"/>
    <n v="53"/>
    <x v="2"/>
  </r>
  <r>
    <x v="15"/>
    <n v="10"/>
    <n v="6"/>
    <n v="4"/>
    <n v="480"/>
    <n v="117.8"/>
    <n v="115.9"/>
    <n v="1.9"/>
    <n v="63.1"/>
    <n v="2.31"/>
    <n v="19.7"/>
    <n v="28.5"/>
    <n v="76.099999999999994"/>
    <n v="51.8"/>
    <n v="12"/>
    <n v="55.2"/>
    <n v="58.6"/>
    <n v="101.7"/>
    <n v="51.6"/>
    <x v="2"/>
  </r>
  <r>
    <x v="2"/>
    <n v="9"/>
    <n v="6"/>
    <n v="3"/>
    <n v="432"/>
    <n v="110.8"/>
    <n v="103.9"/>
    <n v="6.8"/>
    <n v="61.1"/>
    <n v="1.62"/>
    <n v="17.2"/>
    <n v="25.6"/>
    <n v="74.900000000000006"/>
    <n v="50.9"/>
    <n v="14.3"/>
    <n v="52.9"/>
    <n v="57.7"/>
    <n v="102.11"/>
    <n v="52.3"/>
    <x v="2"/>
  </r>
  <r>
    <x v="25"/>
    <n v="11"/>
    <n v="5"/>
    <n v="6"/>
    <n v="543"/>
    <n v="113.7"/>
    <n v="116.6"/>
    <n v="-2.9"/>
    <n v="61.5"/>
    <n v="1.83"/>
    <n v="18"/>
    <n v="27.8"/>
    <n v="72"/>
    <n v="49.3"/>
    <n v="13.7"/>
    <n v="52.9"/>
    <n v="56.9"/>
    <n v="102.81"/>
    <n v="46.8"/>
    <x v="2"/>
  </r>
  <r>
    <x v="4"/>
    <n v="10"/>
    <n v="5"/>
    <n v="5"/>
    <n v="490"/>
    <n v="111.3"/>
    <n v="109.2"/>
    <n v="2"/>
    <n v="49.9"/>
    <n v="1.6"/>
    <n v="14.8"/>
    <n v="30.1"/>
    <n v="72.2"/>
    <n v="51"/>
    <n v="12.6"/>
    <n v="51.2"/>
    <n v="55.1"/>
    <n v="98.89"/>
    <n v="51"/>
    <x v="2"/>
  </r>
  <r>
    <x v="14"/>
    <n v="11"/>
    <n v="5"/>
    <n v="6"/>
    <n v="538"/>
    <n v="109.7"/>
    <n v="111.3"/>
    <n v="-1.6"/>
    <n v="61.1"/>
    <n v="1.64"/>
    <n v="17"/>
    <n v="30"/>
    <n v="75"/>
    <n v="52.5"/>
    <n v="14.5"/>
    <n v="51.4"/>
    <n v="55.2"/>
    <n v="99.97"/>
    <n v="48.7"/>
    <x v="2"/>
  </r>
  <r>
    <x v="22"/>
    <n v="11"/>
    <n v="5"/>
    <n v="6"/>
    <n v="538"/>
    <n v="107"/>
    <n v="111.4"/>
    <n v="-4.4000000000000004"/>
    <n v="65.599999999999994"/>
    <n v="1.75"/>
    <n v="18.100000000000001"/>
    <n v="27.6"/>
    <n v="71"/>
    <n v="48.7"/>
    <n v="14.3"/>
    <n v="51"/>
    <n v="54.6"/>
    <n v="94.17"/>
    <n v="47.3"/>
    <x v="2"/>
  </r>
  <r>
    <x v="27"/>
    <n v="11"/>
    <n v="5"/>
    <n v="6"/>
    <n v="538"/>
    <n v="109.9"/>
    <n v="113.1"/>
    <n v="-3.2"/>
    <n v="64.400000000000006"/>
    <n v="1.58"/>
    <n v="19"/>
    <n v="28.8"/>
    <n v="73.3"/>
    <n v="51.2"/>
    <n v="16.8"/>
    <n v="54.8"/>
    <n v="57.7"/>
    <n v="98.72"/>
    <n v="48"/>
    <x v="2"/>
  </r>
  <r>
    <x v="5"/>
    <n v="10"/>
    <n v="5"/>
    <n v="5"/>
    <n v="480"/>
    <n v="112.2"/>
    <n v="113.7"/>
    <n v="-1.5"/>
    <n v="62.6"/>
    <n v="1.69"/>
    <n v="19.600000000000001"/>
    <n v="26.5"/>
    <n v="72"/>
    <n v="50.1"/>
    <n v="16.2"/>
    <n v="56.7"/>
    <n v="59.3"/>
    <n v="98.2"/>
    <n v="50.4"/>
    <x v="2"/>
  </r>
  <r>
    <x v="17"/>
    <n v="9"/>
    <n v="5"/>
    <n v="4"/>
    <n v="437"/>
    <n v="111.2"/>
    <n v="108"/>
    <n v="3.2"/>
    <n v="70.099999999999994"/>
    <n v="1.81"/>
    <n v="20.3"/>
    <n v="31.7"/>
    <n v="73.8"/>
    <n v="52.9"/>
    <n v="16.2"/>
    <n v="54.3"/>
    <n v="56.7"/>
    <n v="105.5"/>
    <n v="52.2"/>
    <x v="2"/>
  </r>
  <r>
    <x v="12"/>
    <n v="10"/>
    <n v="5"/>
    <n v="5"/>
    <n v="485"/>
    <n v="116.8"/>
    <n v="115.7"/>
    <n v="1.1000000000000001"/>
    <n v="60"/>
    <n v="2.15"/>
    <n v="18.100000000000001"/>
    <n v="28.6"/>
    <n v="73.099999999999994"/>
    <n v="49.9"/>
    <n v="11.8"/>
    <n v="54"/>
    <n v="57.8"/>
    <n v="97.29"/>
    <n v="50.5"/>
    <x v="2"/>
  </r>
  <r>
    <x v="7"/>
    <n v="10"/>
    <n v="5"/>
    <n v="5"/>
    <n v="480"/>
    <n v="112.9"/>
    <n v="115.2"/>
    <n v="-2.2999999999999998"/>
    <n v="55.9"/>
    <n v="1.52"/>
    <n v="16.8"/>
    <n v="25.2"/>
    <n v="72"/>
    <n v="49.7"/>
    <n v="14.7"/>
    <n v="55.5"/>
    <n v="59.4"/>
    <n v="96.95"/>
    <n v="49.3"/>
    <x v="2"/>
  </r>
  <r>
    <x v="13"/>
    <n v="11"/>
    <n v="4"/>
    <n v="7"/>
    <n v="528"/>
    <n v="108.5"/>
    <n v="108"/>
    <n v="0.4"/>
    <n v="61.4"/>
    <n v="1.61"/>
    <n v="17.600000000000001"/>
    <n v="32.799999999999997"/>
    <n v="74.3"/>
    <n v="53.9"/>
    <n v="15.5"/>
    <n v="51.7"/>
    <n v="54.6"/>
    <n v="102.05"/>
    <n v="51.6"/>
    <x v="2"/>
  </r>
  <r>
    <x v="24"/>
    <n v="11"/>
    <n v="4"/>
    <n v="7"/>
    <n v="533"/>
    <n v="111.1"/>
    <n v="115.3"/>
    <n v="-4.2"/>
    <n v="57.1"/>
    <n v="1.67"/>
    <n v="17.3"/>
    <n v="31.3"/>
    <n v="73.099999999999994"/>
    <n v="52.5"/>
    <n v="14.5"/>
    <n v="53.3"/>
    <n v="56.4"/>
    <n v="98.84"/>
    <n v="50"/>
    <x v="2"/>
  </r>
  <r>
    <x v="20"/>
    <n v="10"/>
    <n v="4"/>
    <n v="6"/>
    <n v="480"/>
    <n v="112.3"/>
    <n v="114.1"/>
    <n v="-1.8"/>
    <n v="71"/>
    <n v="1.72"/>
    <n v="20.100000000000001"/>
    <n v="28.5"/>
    <n v="72.8"/>
    <n v="50.4"/>
    <n v="16.600000000000001"/>
    <n v="54.2"/>
    <n v="58.8"/>
    <n v="101"/>
    <n v="50.3"/>
    <x v="2"/>
  </r>
  <r>
    <x v="16"/>
    <n v="10"/>
    <n v="4"/>
    <n v="6"/>
    <n v="480"/>
    <n v="114.7"/>
    <n v="114.9"/>
    <n v="-0.2"/>
    <n v="49"/>
    <n v="1.53"/>
    <n v="15.9"/>
    <n v="25.9"/>
    <n v="72"/>
    <n v="49.8"/>
    <n v="13.8"/>
    <n v="55.9"/>
    <n v="58.9"/>
    <n v="100.2"/>
    <n v="49.2"/>
    <x v="2"/>
  </r>
  <r>
    <x v="19"/>
    <n v="9"/>
    <n v="4"/>
    <n v="5"/>
    <n v="437"/>
    <n v="110"/>
    <n v="113.7"/>
    <n v="-3.7"/>
    <n v="59.8"/>
    <n v="2.2000000000000002"/>
    <n v="18.2"/>
    <n v="18.3"/>
    <n v="74.900000000000006"/>
    <n v="46.1"/>
    <n v="10.9"/>
    <n v="52.7"/>
    <n v="56.9"/>
    <n v="101.77"/>
    <n v="48.4"/>
    <x v="2"/>
  </r>
  <r>
    <x v="21"/>
    <n v="11"/>
    <n v="4"/>
    <n v="7"/>
    <n v="533"/>
    <n v="110.6"/>
    <n v="113.9"/>
    <n v="-3.2"/>
    <n v="61.8"/>
    <n v="1.63"/>
    <n v="17.100000000000001"/>
    <n v="24.4"/>
    <n v="72.400000000000006"/>
    <n v="46.6"/>
    <n v="14.2"/>
    <n v="52.8"/>
    <n v="57.7"/>
    <n v="103.38"/>
    <n v="47.6"/>
    <x v="2"/>
  </r>
  <r>
    <x v="23"/>
    <n v="10"/>
    <n v="3"/>
    <n v="7"/>
    <n v="480"/>
    <n v="109.4"/>
    <n v="113"/>
    <n v="-3.6"/>
    <n v="56.5"/>
    <n v="1.52"/>
    <n v="17.2"/>
    <n v="30.2"/>
    <n v="68.5"/>
    <n v="47.6"/>
    <n v="15.7"/>
    <n v="53.7"/>
    <n v="55.9"/>
    <n v="99.75"/>
    <n v="45.8"/>
    <x v="2"/>
  </r>
  <r>
    <x v="29"/>
    <n v="10"/>
    <n v="3"/>
    <n v="7"/>
    <n v="480"/>
    <n v="107"/>
    <n v="116.2"/>
    <n v="-9.1999999999999993"/>
    <n v="69.400000000000006"/>
    <n v="1.75"/>
    <n v="19.899999999999999"/>
    <n v="25.5"/>
    <n v="73.8"/>
    <n v="49.3"/>
    <n v="15.9"/>
    <n v="52.6"/>
    <n v="56"/>
    <n v="99.95"/>
    <n v="46.2"/>
    <x v="2"/>
  </r>
  <r>
    <x v="28"/>
    <n v="11"/>
    <n v="3"/>
    <n v="8"/>
    <n v="528"/>
    <n v="110"/>
    <n v="117.3"/>
    <n v="-7.3"/>
    <n v="57.8"/>
    <n v="1.68"/>
    <n v="17"/>
    <n v="23.8"/>
    <n v="72.7"/>
    <n v="46.8"/>
    <n v="13.6"/>
    <n v="53.6"/>
    <n v="56.8"/>
    <n v="106.77"/>
    <n v="44.8"/>
    <x v="2"/>
  </r>
  <r>
    <x v="26"/>
    <n v="9"/>
    <n v="1"/>
    <n v="8"/>
    <n v="432"/>
    <n v="107.8"/>
    <n v="118"/>
    <n v="-10.199999999999999"/>
    <n v="63.9"/>
    <n v="1.71"/>
    <n v="18"/>
    <n v="27.4"/>
    <n v="72.400000000000006"/>
    <n v="48.1"/>
    <n v="14.6"/>
    <n v="52.2"/>
    <n v="55.2"/>
    <n v="95.11"/>
    <n v="42.3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B51049-424E-43C2-A8FC-6097BB46B80C}" name="ピボットテーブル2" cacheId="0" applyNumberFormats="0" applyBorderFormats="0" applyFontFormats="0" applyPatternFormats="0" applyAlignmentFormats="0" applyWidthHeightFormats="1" dataCaption="値" updatedVersion="6" minRefreshableVersion="3" useAutoFormatting="1" itemPrintTitles="1" createdVersion="6" indent="0" outline="1" outlineData="1" multipleFieldFilters="0">
  <location ref="Y9:AA13" firstHeaderRow="0" firstDataRow="1" firstDataCol="1" rowPageCount="1" colPageCount="1"/>
  <pivotFields count="20">
    <pivotField axis="axisPage" showAll="0">
      <items count="31">
        <item x="25"/>
        <item x="4"/>
        <item x="14"/>
        <item x="22"/>
        <item x="23"/>
        <item x="27"/>
        <item x="8"/>
        <item x="5"/>
        <item x="26"/>
        <item x="29"/>
        <item x="9"/>
        <item x="11"/>
        <item x="3"/>
        <item x="1"/>
        <item x="13"/>
        <item x="6"/>
        <item x="0"/>
        <item x="28"/>
        <item x="17"/>
        <item x="24"/>
        <item x="10"/>
        <item x="15"/>
        <item x="12"/>
        <item x="20"/>
        <item x="16"/>
        <item x="18"/>
        <item x="19"/>
        <item x="2"/>
        <item x="7"/>
        <item x="21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</pivotFields>
  <rowFields count="1">
    <field x="19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0" item="29" hier="-1"/>
  </pageFields>
  <dataFields count="2">
    <dataField name="合計 / OFFRTG" fld="5" baseField="0" baseItem="0"/>
    <dataField name="合計 / DEFRTG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s.nba.com/players/roll-man/?SeasonType=Regular%20Season&amp;PerMode=Totals&amp;sort=TEAM_ABBREVIATION&amp;dir=-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stats.nba.com/players/cut/?SeasonType=Regular%20Season&amp;PerMode=Total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.nba.com/player/1629060/traditional/?Season=2019-20&amp;SeasonType=Regular%20Season&amp;PerMode=Totals" TargetMode="External"/><Relationship Id="rId2" Type="http://schemas.openxmlformats.org/officeDocument/2006/relationships/hyperlink" Target="https://stats.nba.com/teams/advanced/?sort=W&amp;dir=-1&amp;Season=2019-20&amp;SeasonType=Regular%20Season" TargetMode="Externa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stats.nba.com/team/1610612764/advanced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s.nba.com/player/1629060/traditional/?Season=2019-20&amp;SeasonType=Regular%20Season&amp;PerMode=Totals" TargetMode="External"/><Relationship Id="rId1" Type="http://schemas.openxmlformats.org/officeDocument/2006/relationships/hyperlink" Target="https://stats.nba.com/player/1629060/shots-dash/?Season=2019-20&amp;SeasonType=Regular%20Season&amp;PerMode=Tot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C9734-61C5-474A-AC2F-DA7B534DF752}">
  <dimension ref="A1:X205"/>
  <sheetViews>
    <sheetView workbookViewId="0">
      <pane ySplit="1" topLeftCell="A2" activePane="bottomLeft" state="frozen"/>
      <selection pane="bottomLeft" activeCell="S1" sqref="S1:X1048576"/>
    </sheetView>
  </sheetViews>
  <sheetFormatPr defaultRowHeight="12.75"/>
  <cols>
    <col min="1" max="1" width="24.5703125" bestFit="1" customWidth="1"/>
    <col min="19" max="19" width="11.425781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239</v>
      </c>
      <c r="M1" t="s">
        <v>240</v>
      </c>
      <c r="N1" t="s">
        <v>241</v>
      </c>
      <c r="O1" t="s">
        <v>242</v>
      </c>
      <c r="P1" t="s">
        <v>243</v>
      </c>
      <c r="Q1" t="s">
        <v>11</v>
      </c>
      <c r="S1" s="1" t="s">
        <v>246</v>
      </c>
      <c r="T1" t="s">
        <v>247</v>
      </c>
      <c r="U1" s="1" t="s">
        <v>249</v>
      </c>
      <c r="X1" s="1" t="s">
        <v>244</v>
      </c>
    </row>
    <row r="2" spans="1:24">
      <c r="A2" t="s">
        <v>36</v>
      </c>
      <c r="B2" t="s">
        <v>37</v>
      </c>
      <c r="C2">
        <v>27</v>
      </c>
      <c r="D2">
        <v>11</v>
      </c>
      <c r="E2">
        <v>0.126</v>
      </c>
      <c r="F2" s="3">
        <v>1.0900000000000001</v>
      </c>
      <c r="G2">
        <v>12</v>
      </c>
      <c r="H2">
        <v>5</v>
      </c>
      <c r="I2">
        <v>11</v>
      </c>
      <c r="J2">
        <v>0.45500000000000002</v>
      </c>
      <c r="K2">
        <v>0.54500000000000004</v>
      </c>
      <c r="L2">
        <v>0</v>
      </c>
      <c r="M2">
        <v>0</v>
      </c>
      <c r="N2">
        <v>0</v>
      </c>
      <c r="O2">
        <v>0</v>
      </c>
      <c r="P2">
        <v>0.45500000000000002</v>
      </c>
      <c r="Q2">
        <v>50.5</v>
      </c>
      <c r="S2" s="3">
        <f>SUM(D2:D205)/SUM(C2:C205)</f>
        <v>1.3019477137798146</v>
      </c>
      <c r="T2" s="3">
        <f>T4/SUM(D2:D205)</f>
        <v>1.1238904000000003</v>
      </c>
      <c r="U2" s="3">
        <v>0.93</v>
      </c>
      <c r="X2" s="2" t="s">
        <v>245</v>
      </c>
    </row>
    <row r="3" spans="1:24">
      <c r="A3" t="s">
        <v>131</v>
      </c>
      <c r="B3" t="s">
        <v>37</v>
      </c>
      <c r="C3">
        <v>24</v>
      </c>
      <c r="D3">
        <v>35</v>
      </c>
      <c r="E3">
        <v>0.224</v>
      </c>
      <c r="F3" s="3">
        <v>0.91</v>
      </c>
      <c r="G3">
        <v>32</v>
      </c>
      <c r="H3">
        <v>13</v>
      </c>
      <c r="I3">
        <v>31</v>
      </c>
      <c r="J3">
        <v>0.41899999999999998</v>
      </c>
      <c r="K3">
        <v>0.41899999999999998</v>
      </c>
      <c r="L3">
        <v>0.114</v>
      </c>
      <c r="M3">
        <v>2.9000000000000001E-2</v>
      </c>
      <c r="N3">
        <v>0.114</v>
      </c>
      <c r="O3">
        <v>2.9000000000000001E-2</v>
      </c>
      <c r="P3">
        <v>0.45700000000000002</v>
      </c>
      <c r="Q3">
        <v>24.2</v>
      </c>
    </row>
    <row r="4" spans="1:24">
      <c r="A4" t="s">
        <v>144</v>
      </c>
      <c r="B4" t="s">
        <v>37</v>
      </c>
      <c r="C4">
        <v>55</v>
      </c>
      <c r="D4">
        <v>39</v>
      </c>
      <c r="E4">
        <v>5.5E-2</v>
      </c>
      <c r="F4" s="3">
        <v>1.05</v>
      </c>
      <c r="G4">
        <v>41</v>
      </c>
      <c r="H4">
        <v>13</v>
      </c>
      <c r="I4">
        <v>34</v>
      </c>
      <c r="J4">
        <v>0.38200000000000001</v>
      </c>
      <c r="K4">
        <v>0.54400000000000004</v>
      </c>
      <c r="L4">
        <v>5.0999999999999997E-2</v>
      </c>
      <c r="M4">
        <v>7.6999999999999999E-2</v>
      </c>
      <c r="N4">
        <v>2.5999999999999999E-2</v>
      </c>
      <c r="O4">
        <v>0</v>
      </c>
      <c r="P4">
        <v>0.38500000000000001</v>
      </c>
      <c r="Q4">
        <v>44</v>
      </c>
      <c r="T4">
        <f t="array" ref="T4">SUM(D2:D205*F2:F205)</f>
        <v>14048.630000000005</v>
      </c>
      <c r="X4" s="1" t="s">
        <v>248</v>
      </c>
    </row>
    <row r="5" spans="1:24">
      <c r="A5" t="s">
        <v>166</v>
      </c>
      <c r="B5" t="s">
        <v>37</v>
      </c>
      <c r="C5">
        <v>38</v>
      </c>
      <c r="D5">
        <v>56</v>
      </c>
      <c r="E5">
        <v>0.184</v>
      </c>
      <c r="F5" s="3">
        <v>1.07</v>
      </c>
      <c r="G5">
        <v>60</v>
      </c>
      <c r="H5">
        <v>22</v>
      </c>
      <c r="I5">
        <v>43</v>
      </c>
      <c r="J5">
        <v>0.51200000000000001</v>
      </c>
      <c r="K5">
        <v>0.52300000000000002</v>
      </c>
      <c r="L5">
        <v>0.214</v>
      </c>
      <c r="M5">
        <v>5.3999999999999999E-2</v>
      </c>
      <c r="N5">
        <v>0.19600000000000001</v>
      </c>
      <c r="O5">
        <v>3.5999999999999997E-2</v>
      </c>
      <c r="P5">
        <v>0.55400000000000005</v>
      </c>
      <c r="Q5">
        <v>46.9</v>
      </c>
    </row>
    <row r="6" spans="1:24">
      <c r="A6" t="s">
        <v>169</v>
      </c>
      <c r="B6" t="s">
        <v>37</v>
      </c>
      <c r="C6">
        <v>41</v>
      </c>
      <c r="D6">
        <v>58</v>
      </c>
      <c r="E6">
        <v>0.106</v>
      </c>
      <c r="F6" s="3">
        <v>0.93</v>
      </c>
      <c r="G6">
        <v>54</v>
      </c>
      <c r="H6">
        <v>25</v>
      </c>
      <c r="I6">
        <v>54</v>
      </c>
      <c r="J6">
        <v>0.46300000000000002</v>
      </c>
      <c r="K6">
        <v>0.46300000000000002</v>
      </c>
      <c r="L6">
        <v>5.1999999999999998E-2</v>
      </c>
      <c r="M6">
        <v>5.1999999999999998E-2</v>
      </c>
      <c r="N6">
        <v>5.1999999999999998E-2</v>
      </c>
      <c r="O6">
        <v>3.4000000000000002E-2</v>
      </c>
      <c r="P6">
        <v>0.44800000000000001</v>
      </c>
      <c r="Q6">
        <v>27.1</v>
      </c>
    </row>
    <row r="7" spans="1:24">
      <c r="A7" t="s">
        <v>174</v>
      </c>
      <c r="B7" t="s">
        <v>37</v>
      </c>
      <c r="C7">
        <v>37</v>
      </c>
      <c r="D7">
        <v>68</v>
      </c>
      <c r="E7">
        <v>0.21099999999999999</v>
      </c>
      <c r="F7" s="3">
        <v>1.1200000000000001</v>
      </c>
      <c r="G7">
        <v>76</v>
      </c>
      <c r="H7">
        <v>30</v>
      </c>
      <c r="I7">
        <v>53</v>
      </c>
      <c r="J7">
        <v>0.56599999999999995</v>
      </c>
      <c r="K7">
        <v>0.60399999999999998</v>
      </c>
      <c r="L7">
        <v>0.13200000000000001</v>
      </c>
      <c r="M7">
        <v>0.10299999999999999</v>
      </c>
      <c r="N7">
        <v>0.13200000000000001</v>
      </c>
      <c r="O7">
        <v>1.4999999999999999E-2</v>
      </c>
      <c r="P7">
        <v>0.54400000000000004</v>
      </c>
      <c r="Q7">
        <v>55.6</v>
      </c>
    </row>
    <row r="8" spans="1:24">
      <c r="A8" t="s">
        <v>211</v>
      </c>
      <c r="B8" t="s">
        <v>37</v>
      </c>
      <c r="C8">
        <v>38</v>
      </c>
      <c r="D8">
        <v>119</v>
      </c>
      <c r="E8">
        <v>0.30099999999999999</v>
      </c>
      <c r="F8" s="3">
        <v>1.24</v>
      </c>
      <c r="G8">
        <v>147</v>
      </c>
      <c r="H8">
        <v>60</v>
      </c>
      <c r="I8">
        <v>100</v>
      </c>
      <c r="J8">
        <v>0.6</v>
      </c>
      <c r="K8">
        <v>0.62</v>
      </c>
      <c r="L8">
        <v>0.16800000000000001</v>
      </c>
      <c r="M8">
        <v>5.8999999999999997E-2</v>
      </c>
      <c r="N8">
        <v>0.16800000000000001</v>
      </c>
      <c r="O8">
        <v>6.7000000000000004E-2</v>
      </c>
      <c r="P8">
        <v>0.59699999999999998</v>
      </c>
      <c r="Q8">
        <v>73.400000000000006</v>
      </c>
    </row>
    <row r="9" spans="1:24">
      <c r="A9" t="s">
        <v>25</v>
      </c>
      <c r="B9" t="s">
        <v>26</v>
      </c>
      <c r="C9">
        <v>25</v>
      </c>
      <c r="D9">
        <v>10</v>
      </c>
      <c r="E9">
        <v>0.192</v>
      </c>
      <c r="F9" s="3">
        <v>0.6</v>
      </c>
      <c r="G9">
        <v>6</v>
      </c>
      <c r="H9">
        <v>3</v>
      </c>
      <c r="I9">
        <v>7</v>
      </c>
      <c r="J9">
        <v>0.42899999999999999</v>
      </c>
      <c r="K9">
        <v>0.42899999999999999</v>
      </c>
      <c r="L9">
        <v>0.1</v>
      </c>
      <c r="M9">
        <v>0.3</v>
      </c>
      <c r="N9">
        <v>0.1</v>
      </c>
      <c r="O9">
        <v>0.1</v>
      </c>
      <c r="P9">
        <v>0.3</v>
      </c>
      <c r="Q9">
        <v>1.9</v>
      </c>
    </row>
    <row r="10" spans="1:24">
      <c r="A10" t="s">
        <v>75</v>
      </c>
      <c r="B10" t="s">
        <v>26</v>
      </c>
      <c r="C10">
        <v>58</v>
      </c>
      <c r="D10">
        <v>14</v>
      </c>
      <c r="E10">
        <v>4.7E-2</v>
      </c>
      <c r="F10" s="3">
        <v>0.93</v>
      </c>
      <c r="G10">
        <v>13</v>
      </c>
      <c r="H10">
        <v>5</v>
      </c>
      <c r="I10">
        <v>14</v>
      </c>
      <c r="J10">
        <v>0.35699999999999998</v>
      </c>
      <c r="K10">
        <v>0.46400000000000002</v>
      </c>
      <c r="L10">
        <v>0</v>
      </c>
      <c r="M10">
        <v>0</v>
      </c>
      <c r="N10">
        <v>0</v>
      </c>
      <c r="O10">
        <v>0</v>
      </c>
      <c r="P10">
        <v>0.35699999999999998</v>
      </c>
      <c r="Q10">
        <v>26.2</v>
      </c>
    </row>
    <row r="11" spans="1:24">
      <c r="A11" t="s">
        <v>78</v>
      </c>
      <c r="B11" t="s">
        <v>26</v>
      </c>
      <c r="C11">
        <v>64</v>
      </c>
      <c r="D11">
        <v>15</v>
      </c>
      <c r="E11">
        <v>3.7999999999999999E-2</v>
      </c>
      <c r="F11" s="3">
        <v>0.67</v>
      </c>
      <c r="G11">
        <v>10</v>
      </c>
      <c r="H11">
        <v>4</v>
      </c>
      <c r="I11">
        <v>12</v>
      </c>
      <c r="J11">
        <v>0.33300000000000002</v>
      </c>
      <c r="K11">
        <v>0.41699999999999998</v>
      </c>
      <c r="L11">
        <v>0</v>
      </c>
      <c r="M11">
        <v>0.2</v>
      </c>
      <c r="N11">
        <v>0</v>
      </c>
      <c r="O11">
        <v>0</v>
      </c>
      <c r="P11">
        <v>0.26700000000000002</v>
      </c>
      <c r="Q11">
        <v>3.9</v>
      </c>
    </row>
    <row r="12" spans="1:24">
      <c r="A12" t="s">
        <v>96</v>
      </c>
      <c r="B12" t="s">
        <v>26</v>
      </c>
      <c r="C12">
        <v>30</v>
      </c>
      <c r="D12">
        <v>21</v>
      </c>
      <c r="E12">
        <v>8.3000000000000004E-2</v>
      </c>
      <c r="F12" s="3">
        <v>0.86</v>
      </c>
      <c r="G12">
        <v>18</v>
      </c>
      <c r="H12">
        <v>4</v>
      </c>
      <c r="I12">
        <v>13</v>
      </c>
      <c r="J12">
        <v>0.308</v>
      </c>
      <c r="K12">
        <v>0.38500000000000001</v>
      </c>
      <c r="L12">
        <v>0.23799999999999999</v>
      </c>
      <c r="M12">
        <v>0.14299999999999999</v>
      </c>
      <c r="N12">
        <v>0.23799999999999999</v>
      </c>
      <c r="O12">
        <v>0</v>
      </c>
      <c r="P12">
        <v>0.42899999999999999</v>
      </c>
      <c r="Q12">
        <v>17.100000000000001</v>
      </c>
    </row>
    <row r="13" spans="1:24">
      <c r="A13" t="s">
        <v>122</v>
      </c>
      <c r="B13" t="s">
        <v>26</v>
      </c>
      <c r="C13">
        <v>63</v>
      </c>
      <c r="D13">
        <v>28</v>
      </c>
      <c r="E13">
        <v>2.3E-2</v>
      </c>
      <c r="F13" s="3">
        <v>1.36</v>
      </c>
      <c r="G13">
        <v>38</v>
      </c>
      <c r="H13">
        <v>12</v>
      </c>
      <c r="I13">
        <v>23</v>
      </c>
      <c r="J13">
        <v>0.52200000000000002</v>
      </c>
      <c r="K13">
        <v>0.69599999999999995</v>
      </c>
      <c r="L13">
        <v>0.14299999999999999</v>
      </c>
      <c r="M13">
        <v>7.0999999999999994E-2</v>
      </c>
      <c r="N13">
        <v>0.107</v>
      </c>
      <c r="O13">
        <v>3.5999999999999997E-2</v>
      </c>
      <c r="P13">
        <v>0.53600000000000003</v>
      </c>
      <c r="Q13">
        <v>87.9</v>
      </c>
    </row>
    <row r="14" spans="1:24">
      <c r="A14" t="s">
        <v>158</v>
      </c>
      <c r="B14" t="s">
        <v>26</v>
      </c>
      <c r="C14">
        <v>50</v>
      </c>
      <c r="D14">
        <v>51</v>
      </c>
      <c r="E14">
        <v>0.26</v>
      </c>
      <c r="F14" s="3">
        <v>1.35</v>
      </c>
      <c r="G14">
        <v>69</v>
      </c>
      <c r="H14">
        <v>33</v>
      </c>
      <c r="I14">
        <v>48</v>
      </c>
      <c r="J14">
        <v>0.68799999999999994</v>
      </c>
      <c r="K14">
        <v>0.68799999999999994</v>
      </c>
      <c r="L14">
        <v>5.8999999999999997E-2</v>
      </c>
      <c r="M14">
        <v>0.02</v>
      </c>
      <c r="N14">
        <v>5.8999999999999997E-2</v>
      </c>
      <c r="O14">
        <v>0.02</v>
      </c>
      <c r="P14">
        <v>0.68600000000000005</v>
      </c>
      <c r="Q14">
        <v>87.4</v>
      </c>
    </row>
    <row r="15" spans="1:24">
      <c r="A15" t="s">
        <v>233</v>
      </c>
      <c r="B15" t="s">
        <v>26</v>
      </c>
      <c r="C15">
        <v>62</v>
      </c>
      <c r="D15">
        <v>213</v>
      </c>
      <c r="E15">
        <v>0.26600000000000001</v>
      </c>
      <c r="F15" s="3">
        <v>1.19</v>
      </c>
      <c r="G15">
        <v>254</v>
      </c>
      <c r="H15">
        <v>90</v>
      </c>
      <c r="I15">
        <v>140</v>
      </c>
      <c r="J15">
        <v>0.64300000000000002</v>
      </c>
      <c r="K15">
        <v>0.64300000000000002</v>
      </c>
      <c r="L15">
        <v>0.27700000000000002</v>
      </c>
      <c r="M15">
        <v>8.8999999999999996E-2</v>
      </c>
      <c r="N15">
        <v>0.27700000000000002</v>
      </c>
      <c r="O15">
        <v>2.8000000000000001E-2</v>
      </c>
      <c r="P15">
        <v>0.65700000000000003</v>
      </c>
      <c r="Q15">
        <v>68.099999999999994</v>
      </c>
    </row>
    <row r="16" spans="1:24">
      <c r="A16" t="s">
        <v>80</v>
      </c>
      <c r="B16" t="s">
        <v>81</v>
      </c>
      <c r="C16">
        <v>63</v>
      </c>
      <c r="D16">
        <v>16</v>
      </c>
      <c r="E16">
        <v>2.5000000000000001E-2</v>
      </c>
      <c r="F16" s="3">
        <v>1.06</v>
      </c>
      <c r="G16">
        <v>17</v>
      </c>
      <c r="H16">
        <v>7</v>
      </c>
      <c r="I16">
        <v>13</v>
      </c>
      <c r="J16">
        <v>0.53800000000000003</v>
      </c>
      <c r="K16">
        <v>0.57699999999999996</v>
      </c>
      <c r="L16">
        <v>0.188</v>
      </c>
      <c r="M16">
        <v>6.3E-2</v>
      </c>
      <c r="N16">
        <v>0.188</v>
      </c>
      <c r="O16">
        <v>6.3E-2</v>
      </c>
      <c r="P16">
        <v>0.56299999999999994</v>
      </c>
      <c r="Q16">
        <v>44.9</v>
      </c>
    </row>
    <row r="17" spans="1:17">
      <c r="A17" t="s">
        <v>83</v>
      </c>
      <c r="B17" t="s">
        <v>81</v>
      </c>
      <c r="C17">
        <v>52</v>
      </c>
      <c r="D17">
        <v>16</v>
      </c>
      <c r="E17">
        <v>1.6E-2</v>
      </c>
      <c r="F17" s="3">
        <v>0.63</v>
      </c>
      <c r="G17">
        <v>10</v>
      </c>
      <c r="H17">
        <v>3</v>
      </c>
      <c r="I17">
        <v>13</v>
      </c>
      <c r="J17">
        <v>0.23100000000000001</v>
      </c>
      <c r="K17">
        <v>0.308</v>
      </c>
      <c r="L17">
        <v>6.3E-2</v>
      </c>
      <c r="M17">
        <v>0.125</v>
      </c>
      <c r="N17">
        <v>0</v>
      </c>
      <c r="O17">
        <v>0</v>
      </c>
      <c r="P17">
        <v>0.25</v>
      </c>
      <c r="Q17">
        <v>3.4</v>
      </c>
    </row>
    <row r="18" spans="1:17">
      <c r="A18" t="s">
        <v>147</v>
      </c>
      <c r="B18" t="s">
        <v>81</v>
      </c>
      <c r="C18">
        <v>52</v>
      </c>
      <c r="D18">
        <v>41</v>
      </c>
      <c r="E18">
        <v>0.10199999999999999</v>
      </c>
      <c r="F18" s="3">
        <v>1.05</v>
      </c>
      <c r="G18">
        <v>43</v>
      </c>
      <c r="H18">
        <v>14</v>
      </c>
      <c r="I18">
        <v>29</v>
      </c>
      <c r="J18">
        <v>0.48299999999999998</v>
      </c>
      <c r="K18">
        <v>0.48299999999999998</v>
      </c>
      <c r="L18">
        <v>0.26800000000000002</v>
      </c>
      <c r="M18">
        <v>0.122</v>
      </c>
      <c r="N18">
        <v>0.22</v>
      </c>
      <c r="O18">
        <v>9.8000000000000004E-2</v>
      </c>
      <c r="P18">
        <v>0.51200000000000001</v>
      </c>
      <c r="Q18">
        <v>43.5</v>
      </c>
    </row>
    <row r="19" spans="1:17">
      <c r="A19" t="s">
        <v>153</v>
      </c>
      <c r="B19" t="s">
        <v>81</v>
      </c>
      <c r="C19">
        <v>53</v>
      </c>
      <c r="D19">
        <v>46</v>
      </c>
      <c r="E19">
        <v>3.6999999999999998E-2</v>
      </c>
      <c r="F19" s="3">
        <v>1.1100000000000001</v>
      </c>
      <c r="G19">
        <v>51</v>
      </c>
      <c r="H19">
        <v>22</v>
      </c>
      <c r="I19">
        <v>44</v>
      </c>
      <c r="J19">
        <v>0.5</v>
      </c>
      <c r="K19">
        <v>0.52300000000000002</v>
      </c>
      <c r="L19">
        <v>6.5000000000000002E-2</v>
      </c>
      <c r="M19">
        <v>0</v>
      </c>
      <c r="N19">
        <v>6.5000000000000002E-2</v>
      </c>
      <c r="O19">
        <v>2.1999999999999999E-2</v>
      </c>
      <c r="P19">
        <v>0.52200000000000002</v>
      </c>
      <c r="Q19">
        <v>53.1</v>
      </c>
    </row>
    <row r="20" spans="1:17">
      <c r="A20" t="s">
        <v>179</v>
      </c>
      <c r="B20" t="s">
        <v>81</v>
      </c>
      <c r="C20">
        <v>36</v>
      </c>
      <c r="D20">
        <v>79</v>
      </c>
      <c r="E20">
        <v>0.26800000000000002</v>
      </c>
      <c r="F20" s="3">
        <v>0.9</v>
      </c>
      <c r="G20">
        <v>71</v>
      </c>
      <c r="H20">
        <v>26</v>
      </c>
      <c r="I20">
        <v>69</v>
      </c>
      <c r="J20">
        <v>0.377</v>
      </c>
      <c r="K20">
        <v>0.44900000000000001</v>
      </c>
      <c r="L20">
        <v>0.114</v>
      </c>
      <c r="M20">
        <v>6.3E-2</v>
      </c>
      <c r="N20">
        <v>0.10100000000000001</v>
      </c>
      <c r="O20">
        <v>5.0999999999999997E-2</v>
      </c>
      <c r="P20">
        <v>0.38</v>
      </c>
      <c r="Q20">
        <v>21.7</v>
      </c>
    </row>
    <row r="21" spans="1:17">
      <c r="A21" t="s">
        <v>191</v>
      </c>
      <c r="B21" t="s">
        <v>81</v>
      </c>
      <c r="C21">
        <v>55</v>
      </c>
      <c r="D21">
        <v>94</v>
      </c>
      <c r="E21">
        <v>0.28399999999999997</v>
      </c>
      <c r="F21" s="3">
        <v>1.17</v>
      </c>
      <c r="G21">
        <v>110</v>
      </c>
      <c r="H21">
        <v>38</v>
      </c>
      <c r="I21">
        <v>76</v>
      </c>
      <c r="J21">
        <v>0.5</v>
      </c>
      <c r="K21">
        <v>0.57899999999999996</v>
      </c>
      <c r="L21">
        <v>0.17</v>
      </c>
      <c r="M21">
        <v>7.3999999999999996E-2</v>
      </c>
      <c r="N21">
        <v>0.17</v>
      </c>
      <c r="O21">
        <v>5.2999999999999999E-2</v>
      </c>
      <c r="P21">
        <v>0.51100000000000001</v>
      </c>
      <c r="Q21">
        <v>65.5</v>
      </c>
    </row>
    <row r="22" spans="1:17">
      <c r="A22" t="s">
        <v>235</v>
      </c>
      <c r="B22" t="s">
        <v>81</v>
      </c>
      <c r="C22">
        <v>50</v>
      </c>
      <c r="D22">
        <v>240</v>
      </c>
      <c r="E22">
        <v>0.31</v>
      </c>
      <c r="F22" s="3">
        <v>1.01</v>
      </c>
      <c r="G22">
        <v>242</v>
      </c>
      <c r="H22">
        <v>104</v>
      </c>
      <c r="I22">
        <v>197</v>
      </c>
      <c r="J22">
        <v>0.52800000000000002</v>
      </c>
      <c r="K22">
        <v>0.55100000000000005</v>
      </c>
      <c r="L22">
        <v>6.3E-2</v>
      </c>
      <c r="M22">
        <v>0.125</v>
      </c>
      <c r="N22">
        <v>5.8000000000000003E-2</v>
      </c>
      <c r="O22">
        <v>8.0000000000000002E-3</v>
      </c>
      <c r="P22">
        <v>0.48799999999999999</v>
      </c>
      <c r="Q22">
        <v>37.700000000000003</v>
      </c>
    </row>
    <row r="23" spans="1:17">
      <c r="A23" t="s">
        <v>44</v>
      </c>
      <c r="B23" t="s">
        <v>45</v>
      </c>
      <c r="C23">
        <v>63</v>
      </c>
      <c r="D23">
        <v>12</v>
      </c>
      <c r="E23">
        <v>1.7999999999999999E-2</v>
      </c>
      <c r="F23" s="3">
        <v>1.42</v>
      </c>
      <c r="G23">
        <v>17</v>
      </c>
      <c r="H23">
        <v>6</v>
      </c>
      <c r="I23">
        <v>12</v>
      </c>
      <c r="J23">
        <v>0.5</v>
      </c>
      <c r="K23">
        <v>0.70799999999999996</v>
      </c>
      <c r="L23">
        <v>0</v>
      </c>
      <c r="M23">
        <v>0</v>
      </c>
      <c r="N23">
        <v>0</v>
      </c>
      <c r="O23">
        <v>0</v>
      </c>
      <c r="P23">
        <v>0.5</v>
      </c>
      <c r="Q23">
        <v>90.8</v>
      </c>
    </row>
    <row r="24" spans="1:17">
      <c r="A24" t="s">
        <v>135</v>
      </c>
      <c r="B24" t="s">
        <v>45</v>
      </c>
      <c r="C24">
        <v>63</v>
      </c>
      <c r="D24">
        <v>37</v>
      </c>
      <c r="E24">
        <v>9.2999999999999999E-2</v>
      </c>
      <c r="F24" s="3">
        <v>0.78</v>
      </c>
      <c r="G24">
        <v>29</v>
      </c>
      <c r="H24">
        <v>12</v>
      </c>
      <c r="I24">
        <v>33</v>
      </c>
      <c r="J24">
        <v>0.36399999999999999</v>
      </c>
      <c r="K24">
        <v>0.42399999999999999</v>
      </c>
      <c r="L24">
        <v>2.7E-2</v>
      </c>
      <c r="M24">
        <v>0.108</v>
      </c>
      <c r="N24">
        <v>2.7E-2</v>
      </c>
      <c r="O24">
        <v>2.7E-2</v>
      </c>
      <c r="P24">
        <v>0.32400000000000001</v>
      </c>
      <c r="Q24">
        <v>11.6</v>
      </c>
    </row>
    <row r="25" spans="1:17">
      <c r="A25" t="s">
        <v>143</v>
      </c>
      <c r="B25" t="s">
        <v>45</v>
      </c>
      <c r="C25">
        <v>60</v>
      </c>
      <c r="D25">
        <v>39</v>
      </c>
      <c r="E25">
        <v>6.2E-2</v>
      </c>
      <c r="F25" s="3">
        <v>1.08</v>
      </c>
      <c r="G25">
        <v>42</v>
      </c>
      <c r="H25">
        <v>16</v>
      </c>
      <c r="I25">
        <v>36</v>
      </c>
      <c r="J25">
        <v>0.44400000000000001</v>
      </c>
      <c r="K25">
        <v>0.52800000000000002</v>
      </c>
      <c r="L25">
        <v>5.0999999999999997E-2</v>
      </c>
      <c r="M25">
        <v>2.5999999999999999E-2</v>
      </c>
      <c r="N25">
        <v>2.5999999999999999E-2</v>
      </c>
      <c r="O25">
        <v>0</v>
      </c>
      <c r="P25">
        <v>0.46200000000000002</v>
      </c>
      <c r="Q25">
        <v>47.3</v>
      </c>
    </row>
    <row r="26" spans="1:17">
      <c r="A26" t="s">
        <v>170</v>
      </c>
      <c r="B26" t="s">
        <v>45</v>
      </c>
      <c r="C26">
        <v>58</v>
      </c>
      <c r="D26">
        <v>59</v>
      </c>
      <c r="E26">
        <v>0.19900000000000001</v>
      </c>
      <c r="F26" s="3">
        <v>1.24</v>
      </c>
      <c r="G26">
        <v>73</v>
      </c>
      <c r="H26">
        <v>36</v>
      </c>
      <c r="I26">
        <v>50</v>
      </c>
      <c r="J26">
        <v>0.72</v>
      </c>
      <c r="K26">
        <v>0.72</v>
      </c>
      <c r="L26">
        <v>0.10199999999999999</v>
      </c>
      <c r="M26">
        <v>8.5000000000000006E-2</v>
      </c>
      <c r="N26">
        <v>0.10199999999999999</v>
      </c>
      <c r="O26">
        <v>3.4000000000000002E-2</v>
      </c>
      <c r="P26">
        <v>0.627</v>
      </c>
      <c r="Q26">
        <v>74.400000000000006</v>
      </c>
    </row>
    <row r="27" spans="1:17">
      <c r="A27" t="s">
        <v>232</v>
      </c>
      <c r="B27" t="s">
        <v>45</v>
      </c>
      <c r="C27">
        <v>53</v>
      </c>
      <c r="D27">
        <v>209</v>
      </c>
      <c r="E27">
        <v>0.221</v>
      </c>
      <c r="F27" s="3">
        <v>1.01</v>
      </c>
      <c r="G27">
        <v>212</v>
      </c>
      <c r="H27">
        <v>88</v>
      </c>
      <c r="I27">
        <v>191</v>
      </c>
      <c r="J27">
        <v>0.46100000000000002</v>
      </c>
      <c r="K27">
        <v>0.52400000000000002</v>
      </c>
      <c r="L27">
        <v>3.7999999999999999E-2</v>
      </c>
      <c r="M27">
        <v>5.7000000000000002E-2</v>
      </c>
      <c r="N27">
        <v>3.7999999999999999E-2</v>
      </c>
      <c r="O27">
        <v>0.01</v>
      </c>
      <c r="P27">
        <v>0.45</v>
      </c>
      <c r="Q27">
        <v>39.1</v>
      </c>
    </row>
    <row r="28" spans="1:17">
      <c r="A28" t="s">
        <v>54</v>
      </c>
      <c r="B28" t="s">
        <v>55</v>
      </c>
      <c r="C28">
        <v>64</v>
      </c>
      <c r="D28">
        <v>12</v>
      </c>
      <c r="E28">
        <v>0.01</v>
      </c>
      <c r="F28" s="3">
        <v>0.42</v>
      </c>
      <c r="G28">
        <v>5</v>
      </c>
      <c r="H28">
        <v>2</v>
      </c>
      <c r="I28">
        <v>11</v>
      </c>
      <c r="J28">
        <v>0.182</v>
      </c>
      <c r="K28">
        <v>0.22700000000000001</v>
      </c>
      <c r="L28">
        <v>0</v>
      </c>
      <c r="M28">
        <v>8.3000000000000004E-2</v>
      </c>
      <c r="N28">
        <v>0</v>
      </c>
      <c r="O28">
        <v>0</v>
      </c>
      <c r="P28">
        <v>0.16700000000000001</v>
      </c>
      <c r="Q28">
        <v>0</v>
      </c>
    </row>
    <row r="29" spans="1:17">
      <c r="A29" t="s">
        <v>138</v>
      </c>
      <c r="B29" t="s">
        <v>55</v>
      </c>
      <c r="C29">
        <v>13</v>
      </c>
      <c r="D29">
        <v>38</v>
      </c>
      <c r="E29">
        <v>0.191</v>
      </c>
      <c r="F29" s="3">
        <v>1.1299999999999999</v>
      </c>
      <c r="G29">
        <v>43</v>
      </c>
      <c r="H29">
        <v>20</v>
      </c>
      <c r="I29">
        <v>37</v>
      </c>
      <c r="J29">
        <v>0.54100000000000004</v>
      </c>
      <c r="K29">
        <v>0.58099999999999996</v>
      </c>
      <c r="L29">
        <v>2.5999999999999999E-2</v>
      </c>
      <c r="M29">
        <v>2.5999999999999999E-2</v>
      </c>
      <c r="N29">
        <v>2.5999999999999999E-2</v>
      </c>
      <c r="O29">
        <v>2.5999999999999999E-2</v>
      </c>
      <c r="P29">
        <v>0.52600000000000002</v>
      </c>
      <c r="Q29">
        <v>58.9</v>
      </c>
    </row>
    <row r="30" spans="1:17">
      <c r="A30" t="s">
        <v>156</v>
      </c>
      <c r="B30" t="s">
        <v>55</v>
      </c>
      <c r="C30">
        <v>38</v>
      </c>
      <c r="D30">
        <v>49</v>
      </c>
      <c r="E30">
        <v>0.186</v>
      </c>
      <c r="F30" s="3">
        <v>1</v>
      </c>
      <c r="G30">
        <v>49</v>
      </c>
      <c r="H30">
        <v>22</v>
      </c>
      <c r="I30">
        <v>41</v>
      </c>
      <c r="J30">
        <v>0.53700000000000003</v>
      </c>
      <c r="K30">
        <v>0.53700000000000003</v>
      </c>
      <c r="L30">
        <v>6.0999999999999999E-2</v>
      </c>
      <c r="M30">
        <v>0.10199999999999999</v>
      </c>
      <c r="N30">
        <v>6.0999999999999999E-2</v>
      </c>
      <c r="O30">
        <v>0</v>
      </c>
      <c r="P30">
        <v>0.51</v>
      </c>
      <c r="Q30">
        <v>34.700000000000003</v>
      </c>
    </row>
    <row r="31" spans="1:17">
      <c r="A31" t="s">
        <v>167</v>
      </c>
      <c r="B31" t="s">
        <v>55</v>
      </c>
      <c r="C31">
        <v>64</v>
      </c>
      <c r="D31">
        <v>57</v>
      </c>
      <c r="E31">
        <v>6.3E-2</v>
      </c>
      <c r="F31" s="3">
        <v>0.9</v>
      </c>
      <c r="G31">
        <v>51</v>
      </c>
      <c r="H31">
        <v>16</v>
      </c>
      <c r="I31">
        <v>46</v>
      </c>
      <c r="J31">
        <v>0.34799999999999998</v>
      </c>
      <c r="K31">
        <v>0.40200000000000002</v>
      </c>
      <c r="L31">
        <v>0.158</v>
      </c>
      <c r="M31">
        <v>7.0000000000000007E-2</v>
      </c>
      <c r="N31">
        <v>0.158</v>
      </c>
      <c r="O31">
        <v>3.5000000000000003E-2</v>
      </c>
      <c r="P31">
        <v>0.40400000000000003</v>
      </c>
      <c r="Q31">
        <v>20.8</v>
      </c>
    </row>
    <row r="32" spans="1:17">
      <c r="A32" t="s">
        <v>110</v>
      </c>
      <c r="B32" t="s">
        <v>55</v>
      </c>
      <c r="C32">
        <v>34</v>
      </c>
      <c r="D32">
        <v>68</v>
      </c>
      <c r="E32">
        <v>0.29599999999999999</v>
      </c>
      <c r="F32" s="3">
        <v>0.87</v>
      </c>
      <c r="G32">
        <v>59</v>
      </c>
      <c r="H32">
        <v>24</v>
      </c>
      <c r="I32">
        <v>56</v>
      </c>
      <c r="J32">
        <v>0.42899999999999999</v>
      </c>
      <c r="K32">
        <v>0.5</v>
      </c>
      <c r="L32">
        <v>2.9000000000000001E-2</v>
      </c>
      <c r="M32">
        <v>0.16200000000000001</v>
      </c>
      <c r="N32">
        <v>2.9000000000000001E-2</v>
      </c>
      <c r="O32">
        <v>1.4999999999999999E-2</v>
      </c>
      <c r="P32">
        <v>0.36799999999999999</v>
      </c>
      <c r="Q32">
        <v>18.399999999999999</v>
      </c>
    </row>
    <row r="33" spans="1:17">
      <c r="A33" t="s">
        <v>176</v>
      </c>
      <c r="B33" t="s">
        <v>55</v>
      </c>
      <c r="C33">
        <v>64</v>
      </c>
      <c r="D33">
        <v>72</v>
      </c>
      <c r="E33">
        <v>0.1</v>
      </c>
      <c r="F33" s="3">
        <v>1.25</v>
      </c>
      <c r="G33">
        <v>90</v>
      </c>
      <c r="H33">
        <v>32</v>
      </c>
      <c r="I33">
        <v>66</v>
      </c>
      <c r="J33">
        <v>0.48499999999999999</v>
      </c>
      <c r="K33">
        <v>0.65900000000000003</v>
      </c>
      <c r="L33">
        <v>2.8000000000000001E-2</v>
      </c>
      <c r="M33">
        <v>5.6000000000000001E-2</v>
      </c>
      <c r="N33">
        <v>2.8000000000000001E-2</v>
      </c>
      <c r="O33">
        <v>0</v>
      </c>
      <c r="P33">
        <v>0.47199999999999998</v>
      </c>
      <c r="Q33">
        <v>76.8</v>
      </c>
    </row>
    <row r="34" spans="1:17">
      <c r="A34" t="s">
        <v>213</v>
      </c>
      <c r="B34" t="s">
        <v>55</v>
      </c>
      <c r="C34">
        <v>39</v>
      </c>
      <c r="D34">
        <v>124</v>
      </c>
      <c r="E34">
        <v>0.29499999999999998</v>
      </c>
      <c r="F34" s="3">
        <v>1.23</v>
      </c>
      <c r="G34">
        <v>152</v>
      </c>
      <c r="H34">
        <v>66</v>
      </c>
      <c r="I34">
        <v>101</v>
      </c>
      <c r="J34">
        <v>0.65300000000000002</v>
      </c>
      <c r="K34">
        <v>0.65300000000000002</v>
      </c>
      <c r="L34">
        <v>0.113</v>
      </c>
      <c r="M34">
        <v>9.7000000000000003E-2</v>
      </c>
      <c r="N34">
        <v>0.113</v>
      </c>
      <c r="O34">
        <v>2.4E-2</v>
      </c>
      <c r="P34">
        <v>0.621</v>
      </c>
      <c r="Q34">
        <v>72.5</v>
      </c>
    </row>
    <row r="35" spans="1:17">
      <c r="A35" t="s">
        <v>34</v>
      </c>
      <c r="B35" t="s">
        <v>35</v>
      </c>
      <c r="C35">
        <v>20</v>
      </c>
      <c r="D35">
        <v>11</v>
      </c>
      <c r="E35">
        <v>0.13400000000000001</v>
      </c>
      <c r="F35" s="3">
        <v>1.0900000000000001</v>
      </c>
      <c r="G35">
        <v>12</v>
      </c>
      <c r="H35">
        <v>6</v>
      </c>
      <c r="I35">
        <v>9</v>
      </c>
      <c r="J35">
        <v>0.66700000000000004</v>
      </c>
      <c r="K35">
        <v>0.66700000000000004</v>
      </c>
      <c r="L35">
        <v>0</v>
      </c>
      <c r="M35">
        <v>0.182</v>
      </c>
      <c r="N35">
        <v>0</v>
      </c>
      <c r="O35">
        <v>0</v>
      </c>
      <c r="P35">
        <v>0.54500000000000004</v>
      </c>
      <c r="Q35">
        <v>50.5</v>
      </c>
    </row>
    <row r="36" spans="1:17">
      <c r="A36" t="s">
        <v>123</v>
      </c>
      <c r="B36" t="s">
        <v>35</v>
      </c>
      <c r="C36">
        <v>33</v>
      </c>
      <c r="D36">
        <v>28</v>
      </c>
      <c r="E36">
        <v>0.19</v>
      </c>
      <c r="F36" s="3">
        <v>1.21</v>
      </c>
      <c r="G36">
        <v>34</v>
      </c>
      <c r="H36">
        <v>11</v>
      </c>
      <c r="I36">
        <v>26</v>
      </c>
      <c r="J36">
        <v>0.42299999999999999</v>
      </c>
      <c r="K36">
        <v>0.61499999999999999</v>
      </c>
      <c r="L36">
        <v>3.5999999999999997E-2</v>
      </c>
      <c r="M36">
        <v>3.5999999999999997E-2</v>
      </c>
      <c r="N36">
        <v>3.5999999999999997E-2</v>
      </c>
      <c r="O36">
        <v>0</v>
      </c>
      <c r="P36">
        <v>0.42899999999999999</v>
      </c>
      <c r="Q36">
        <v>71.5</v>
      </c>
    </row>
    <row r="37" spans="1:17">
      <c r="A37" t="s">
        <v>160</v>
      </c>
      <c r="B37" t="s">
        <v>35</v>
      </c>
      <c r="C37">
        <v>33</v>
      </c>
      <c r="D37">
        <v>53</v>
      </c>
      <c r="E37">
        <v>0.27500000000000002</v>
      </c>
      <c r="F37" s="3">
        <v>1.21</v>
      </c>
      <c r="G37">
        <v>64</v>
      </c>
      <c r="H37">
        <v>30</v>
      </c>
      <c r="I37">
        <v>46</v>
      </c>
      <c r="J37">
        <v>0.65200000000000002</v>
      </c>
      <c r="K37">
        <v>0.66300000000000003</v>
      </c>
      <c r="L37">
        <v>5.7000000000000002E-2</v>
      </c>
      <c r="M37">
        <v>7.4999999999999997E-2</v>
      </c>
      <c r="N37">
        <v>5.7000000000000002E-2</v>
      </c>
      <c r="O37">
        <v>0</v>
      </c>
      <c r="P37">
        <v>0.623</v>
      </c>
      <c r="Q37">
        <v>71</v>
      </c>
    </row>
    <row r="38" spans="1:17">
      <c r="A38" t="s">
        <v>180</v>
      </c>
      <c r="B38" t="s">
        <v>35</v>
      </c>
      <c r="C38">
        <v>50</v>
      </c>
      <c r="D38">
        <v>79</v>
      </c>
      <c r="E38">
        <v>9.6000000000000002E-2</v>
      </c>
      <c r="F38" s="3">
        <v>0.81</v>
      </c>
      <c r="G38">
        <v>64</v>
      </c>
      <c r="H38">
        <v>26</v>
      </c>
      <c r="I38">
        <v>70</v>
      </c>
      <c r="J38">
        <v>0.371</v>
      </c>
      <c r="K38">
        <v>0.39300000000000002</v>
      </c>
      <c r="L38">
        <v>7.5999999999999998E-2</v>
      </c>
      <c r="M38">
        <v>5.0999999999999997E-2</v>
      </c>
      <c r="N38">
        <v>7.5999999999999998E-2</v>
      </c>
      <c r="O38">
        <v>1.2999999999999999E-2</v>
      </c>
      <c r="P38">
        <v>0.39200000000000002</v>
      </c>
      <c r="Q38">
        <v>13</v>
      </c>
    </row>
    <row r="39" spans="1:17">
      <c r="A39" t="s">
        <v>236</v>
      </c>
      <c r="B39" t="s">
        <v>35</v>
      </c>
      <c r="C39">
        <v>61</v>
      </c>
      <c r="D39">
        <v>245</v>
      </c>
      <c r="E39">
        <v>0.27700000000000002</v>
      </c>
      <c r="F39" s="3">
        <v>1.1599999999999999</v>
      </c>
      <c r="G39">
        <v>285</v>
      </c>
      <c r="H39">
        <v>122</v>
      </c>
      <c r="I39">
        <v>201</v>
      </c>
      <c r="J39">
        <v>0.60699999999999998</v>
      </c>
      <c r="K39">
        <v>0.60699999999999998</v>
      </c>
      <c r="L39">
        <v>0.155</v>
      </c>
      <c r="M39">
        <v>6.9000000000000006E-2</v>
      </c>
      <c r="N39">
        <v>0.151</v>
      </c>
      <c r="O39">
        <v>4.9000000000000002E-2</v>
      </c>
      <c r="P39">
        <v>0.59199999999999997</v>
      </c>
      <c r="Q39">
        <v>63.8</v>
      </c>
    </row>
    <row r="40" spans="1:17">
      <c r="A40" t="s">
        <v>68</v>
      </c>
      <c r="B40" t="s">
        <v>69</v>
      </c>
      <c r="C40">
        <v>65</v>
      </c>
      <c r="D40">
        <v>13</v>
      </c>
      <c r="E40">
        <v>2.5000000000000001E-2</v>
      </c>
      <c r="F40" s="3">
        <v>0.69</v>
      </c>
      <c r="G40">
        <v>9</v>
      </c>
      <c r="H40">
        <v>3</v>
      </c>
      <c r="I40">
        <v>7</v>
      </c>
      <c r="J40">
        <v>0.42899999999999999</v>
      </c>
      <c r="K40">
        <v>0.42899999999999999</v>
      </c>
      <c r="L40">
        <v>0.154</v>
      </c>
      <c r="M40">
        <v>0.308</v>
      </c>
      <c r="N40">
        <v>0.154</v>
      </c>
      <c r="O40">
        <v>0</v>
      </c>
      <c r="P40">
        <v>0.38500000000000001</v>
      </c>
      <c r="Q40">
        <v>4.9000000000000004</v>
      </c>
    </row>
    <row r="41" spans="1:17">
      <c r="A41" t="s">
        <v>70</v>
      </c>
      <c r="B41" t="s">
        <v>69</v>
      </c>
      <c r="C41">
        <v>63</v>
      </c>
      <c r="D41">
        <v>13</v>
      </c>
      <c r="E41">
        <v>8.0000000000000002E-3</v>
      </c>
      <c r="F41" s="3">
        <v>0.62</v>
      </c>
      <c r="G41">
        <v>8</v>
      </c>
      <c r="H41">
        <v>3</v>
      </c>
      <c r="I41">
        <v>12</v>
      </c>
      <c r="J41">
        <v>0.25</v>
      </c>
      <c r="K41">
        <v>0.33300000000000002</v>
      </c>
      <c r="L41">
        <v>0</v>
      </c>
      <c r="M41">
        <v>7.6999999999999999E-2</v>
      </c>
      <c r="N41">
        <v>0</v>
      </c>
      <c r="O41">
        <v>0</v>
      </c>
      <c r="P41">
        <v>0.23100000000000001</v>
      </c>
      <c r="Q41">
        <v>2.9</v>
      </c>
    </row>
    <row r="42" spans="1:17">
      <c r="A42" t="s">
        <v>149</v>
      </c>
      <c r="B42" t="s">
        <v>69</v>
      </c>
      <c r="C42">
        <v>44</v>
      </c>
      <c r="D42">
        <v>42</v>
      </c>
      <c r="E42">
        <v>0.22700000000000001</v>
      </c>
      <c r="F42" s="3">
        <v>1.31</v>
      </c>
      <c r="G42">
        <v>55</v>
      </c>
      <c r="H42">
        <v>24</v>
      </c>
      <c r="I42">
        <v>35</v>
      </c>
      <c r="J42">
        <v>0.68600000000000005</v>
      </c>
      <c r="K42">
        <v>0.68600000000000005</v>
      </c>
      <c r="L42">
        <v>9.5000000000000001E-2</v>
      </c>
      <c r="M42">
        <v>9.5000000000000001E-2</v>
      </c>
      <c r="N42">
        <v>9.5000000000000001E-2</v>
      </c>
      <c r="O42">
        <v>2.4E-2</v>
      </c>
      <c r="P42">
        <v>0.64300000000000002</v>
      </c>
      <c r="Q42">
        <v>82.6</v>
      </c>
    </row>
    <row r="43" spans="1:17">
      <c r="A43" t="s">
        <v>171</v>
      </c>
      <c r="B43" t="s">
        <v>69</v>
      </c>
      <c r="C43">
        <v>58</v>
      </c>
      <c r="D43">
        <v>59</v>
      </c>
      <c r="E43">
        <v>0.10100000000000001</v>
      </c>
      <c r="F43" s="3">
        <v>1.0900000000000001</v>
      </c>
      <c r="G43">
        <v>64</v>
      </c>
      <c r="H43">
        <v>21</v>
      </c>
      <c r="I43">
        <v>46</v>
      </c>
      <c r="J43">
        <v>0.45700000000000002</v>
      </c>
      <c r="K43">
        <v>0.54300000000000004</v>
      </c>
      <c r="L43">
        <v>0.13600000000000001</v>
      </c>
      <c r="M43">
        <v>0.10199999999999999</v>
      </c>
      <c r="N43">
        <v>0.11899999999999999</v>
      </c>
      <c r="O43">
        <v>1.7000000000000001E-2</v>
      </c>
      <c r="P43">
        <v>0.47499999999999998</v>
      </c>
      <c r="Q43">
        <v>49.3</v>
      </c>
    </row>
    <row r="44" spans="1:17">
      <c r="A44" t="s">
        <v>184</v>
      </c>
      <c r="B44" t="s">
        <v>69</v>
      </c>
      <c r="C44">
        <v>32</v>
      </c>
      <c r="D44">
        <v>83</v>
      </c>
      <c r="E44">
        <v>0.23599999999999999</v>
      </c>
      <c r="F44" s="3">
        <v>1</v>
      </c>
      <c r="G44">
        <v>83</v>
      </c>
      <c r="H44">
        <v>32</v>
      </c>
      <c r="I44">
        <v>69</v>
      </c>
      <c r="J44">
        <v>0.46400000000000002</v>
      </c>
      <c r="K44">
        <v>0.52900000000000003</v>
      </c>
      <c r="L44">
        <v>9.6000000000000002E-2</v>
      </c>
      <c r="M44">
        <v>7.1999999999999995E-2</v>
      </c>
      <c r="N44">
        <v>9.6000000000000002E-2</v>
      </c>
      <c r="O44">
        <v>0</v>
      </c>
      <c r="P44">
        <v>0.48199999999999998</v>
      </c>
      <c r="Q44">
        <v>34.700000000000003</v>
      </c>
    </row>
    <row r="45" spans="1:17">
      <c r="A45" t="s">
        <v>203</v>
      </c>
      <c r="B45" t="s">
        <v>69</v>
      </c>
      <c r="C45">
        <v>30</v>
      </c>
      <c r="D45">
        <v>111</v>
      </c>
      <c r="E45">
        <v>0.19400000000000001</v>
      </c>
      <c r="F45" s="3">
        <v>1.1599999999999999</v>
      </c>
      <c r="G45">
        <v>129</v>
      </c>
      <c r="H45">
        <v>61</v>
      </c>
      <c r="I45">
        <v>101</v>
      </c>
      <c r="J45">
        <v>0.60399999999999998</v>
      </c>
      <c r="K45">
        <v>0.60399999999999998</v>
      </c>
      <c r="L45">
        <v>4.4999999999999998E-2</v>
      </c>
      <c r="M45">
        <v>5.3999999999999999E-2</v>
      </c>
      <c r="N45">
        <v>4.4999999999999998E-2</v>
      </c>
      <c r="O45">
        <v>8.9999999999999993E-3</v>
      </c>
      <c r="P45">
        <v>0.57699999999999996</v>
      </c>
      <c r="Q45">
        <v>63.3</v>
      </c>
    </row>
    <row r="46" spans="1:17">
      <c r="A46" t="s">
        <v>212</v>
      </c>
      <c r="B46" t="s">
        <v>69</v>
      </c>
      <c r="C46">
        <v>42</v>
      </c>
      <c r="D46">
        <v>123</v>
      </c>
      <c r="E46">
        <v>0.26300000000000001</v>
      </c>
      <c r="F46" s="3">
        <v>1.1399999999999999</v>
      </c>
      <c r="G46">
        <v>140</v>
      </c>
      <c r="H46">
        <v>54</v>
      </c>
      <c r="I46">
        <v>110</v>
      </c>
      <c r="J46">
        <v>0.49099999999999999</v>
      </c>
      <c r="K46">
        <v>0.58599999999999997</v>
      </c>
      <c r="L46">
        <v>6.5000000000000002E-2</v>
      </c>
      <c r="M46">
        <v>4.9000000000000002E-2</v>
      </c>
      <c r="N46">
        <v>6.5000000000000002E-2</v>
      </c>
      <c r="O46">
        <v>8.0000000000000002E-3</v>
      </c>
      <c r="P46">
        <v>0.48799999999999999</v>
      </c>
      <c r="Q46">
        <v>60.4</v>
      </c>
    </row>
    <row r="47" spans="1:17">
      <c r="A47" t="s">
        <v>38</v>
      </c>
      <c r="B47" t="s">
        <v>39</v>
      </c>
      <c r="C47">
        <v>17</v>
      </c>
      <c r="D47">
        <v>11</v>
      </c>
      <c r="E47">
        <v>0.216</v>
      </c>
      <c r="F47" s="3">
        <v>1</v>
      </c>
      <c r="G47">
        <v>11</v>
      </c>
      <c r="H47">
        <v>5</v>
      </c>
      <c r="I47">
        <v>10</v>
      </c>
      <c r="J47">
        <v>0.5</v>
      </c>
      <c r="K47">
        <v>0.5</v>
      </c>
      <c r="L47">
        <v>9.0999999999999998E-2</v>
      </c>
      <c r="M47">
        <v>0</v>
      </c>
      <c r="N47">
        <v>9.0999999999999998E-2</v>
      </c>
      <c r="O47">
        <v>0</v>
      </c>
      <c r="P47">
        <v>0.54500000000000004</v>
      </c>
      <c r="Q47">
        <v>36</v>
      </c>
    </row>
    <row r="48" spans="1:17">
      <c r="A48" t="s">
        <v>59</v>
      </c>
      <c r="B48" t="s">
        <v>39</v>
      </c>
      <c r="C48">
        <v>65</v>
      </c>
      <c r="D48">
        <v>13</v>
      </c>
      <c r="E48">
        <v>1.0999999999999999E-2</v>
      </c>
      <c r="F48" s="3">
        <v>1.46</v>
      </c>
      <c r="G48">
        <v>19</v>
      </c>
      <c r="H48">
        <v>7</v>
      </c>
      <c r="I48">
        <v>10</v>
      </c>
      <c r="J48">
        <v>0.7</v>
      </c>
      <c r="K48">
        <v>0.75</v>
      </c>
      <c r="L48">
        <v>0.23100000000000001</v>
      </c>
      <c r="M48">
        <v>7.6999999999999999E-2</v>
      </c>
      <c r="N48">
        <v>0.23100000000000001</v>
      </c>
      <c r="O48">
        <v>7.6999999999999999E-2</v>
      </c>
      <c r="P48">
        <v>0.69199999999999995</v>
      </c>
      <c r="Q48">
        <v>94.2</v>
      </c>
    </row>
    <row r="49" spans="1:17">
      <c r="A49" t="s">
        <v>64</v>
      </c>
      <c r="B49" t="s">
        <v>39</v>
      </c>
      <c r="C49">
        <v>25</v>
      </c>
      <c r="D49">
        <v>13</v>
      </c>
      <c r="E49">
        <v>0.13100000000000001</v>
      </c>
      <c r="F49" s="3">
        <v>1</v>
      </c>
      <c r="G49">
        <v>13</v>
      </c>
      <c r="H49">
        <v>5</v>
      </c>
      <c r="I49">
        <v>13</v>
      </c>
      <c r="J49">
        <v>0.38500000000000001</v>
      </c>
      <c r="K49">
        <v>0.5</v>
      </c>
      <c r="L49">
        <v>0</v>
      </c>
      <c r="M49">
        <v>0</v>
      </c>
      <c r="N49">
        <v>0</v>
      </c>
      <c r="O49">
        <v>0</v>
      </c>
      <c r="P49">
        <v>0.38500000000000001</v>
      </c>
      <c r="Q49">
        <v>34.700000000000003</v>
      </c>
    </row>
    <row r="50" spans="1:17">
      <c r="A50" t="s">
        <v>98</v>
      </c>
      <c r="B50" t="s">
        <v>39</v>
      </c>
      <c r="C50">
        <v>63</v>
      </c>
      <c r="D50">
        <v>21</v>
      </c>
      <c r="E50">
        <v>5.8999999999999997E-2</v>
      </c>
      <c r="F50" s="3">
        <v>0.81</v>
      </c>
      <c r="G50">
        <v>17</v>
      </c>
      <c r="H50">
        <v>6</v>
      </c>
      <c r="I50">
        <v>20</v>
      </c>
      <c r="J50">
        <v>0.3</v>
      </c>
      <c r="K50">
        <v>0.42499999999999999</v>
      </c>
      <c r="L50">
        <v>0</v>
      </c>
      <c r="M50">
        <v>4.8000000000000001E-2</v>
      </c>
      <c r="N50">
        <v>0</v>
      </c>
      <c r="O50">
        <v>0</v>
      </c>
      <c r="P50">
        <v>0.28599999999999998</v>
      </c>
      <c r="Q50">
        <v>12.1</v>
      </c>
    </row>
    <row r="51" spans="1:17">
      <c r="A51" t="s">
        <v>125</v>
      </c>
      <c r="B51" t="s">
        <v>39</v>
      </c>
      <c r="C51">
        <v>64</v>
      </c>
      <c r="D51">
        <v>30</v>
      </c>
      <c r="E51">
        <v>5.0999999999999997E-2</v>
      </c>
      <c r="F51" s="3">
        <v>0.97</v>
      </c>
      <c r="G51">
        <v>29</v>
      </c>
      <c r="H51">
        <v>11</v>
      </c>
      <c r="I51">
        <v>26</v>
      </c>
      <c r="J51">
        <v>0.42299999999999999</v>
      </c>
      <c r="K51">
        <v>0.55800000000000005</v>
      </c>
      <c r="L51">
        <v>0</v>
      </c>
      <c r="M51">
        <v>0.13300000000000001</v>
      </c>
      <c r="N51">
        <v>0</v>
      </c>
      <c r="O51">
        <v>0</v>
      </c>
      <c r="P51">
        <v>0.36699999999999999</v>
      </c>
      <c r="Q51">
        <v>31.4</v>
      </c>
    </row>
    <row r="52" spans="1:17">
      <c r="A52" t="s">
        <v>128</v>
      </c>
      <c r="B52" t="s">
        <v>39</v>
      </c>
      <c r="C52">
        <v>54</v>
      </c>
      <c r="D52">
        <v>33</v>
      </c>
      <c r="E52">
        <v>3.5000000000000003E-2</v>
      </c>
      <c r="F52" s="3">
        <v>1.06</v>
      </c>
      <c r="G52">
        <v>35</v>
      </c>
      <c r="H52">
        <v>14</v>
      </c>
      <c r="I52">
        <v>27</v>
      </c>
      <c r="J52">
        <v>0.51900000000000002</v>
      </c>
      <c r="K52">
        <v>0.51900000000000002</v>
      </c>
      <c r="L52">
        <v>0.152</v>
      </c>
      <c r="M52">
        <v>0.03</v>
      </c>
      <c r="N52">
        <v>0.152</v>
      </c>
      <c r="O52">
        <v>0</v>
      </c>
      <c r="P52">
        <v>0.57599999999999996</v>
      </c>
      <c r="Q52">
        <v>44.4</v>
      </c>
    </row>
    <row r="53" spans="1:17">
      <c r="A53" t="s">
        <v>202</v>
      </c>
      <c r="B53" t="s">
        <v>39</v>
      </c>
      <c r="C53">
        <v>44</v>
      </c>
      <c r="D53">
        <v>107</v>
      </c>
      <c r="E53">
        <v>0.106</v>
      </c>
      <c r="F53" s="3">
        <v>0.9</v>
      </c>
      <c r="G53">
        <v>96</v>
      </c>
      <c r="H53">
        <v>35</v>
      </c>
      <c r="I53">
        <v>92</v>
      </c>
      <c r="J53">
        <v>0.38</v>
      </c>
      <c r="K53">
        <v>0.44600000000000001</v>
      </c>
      <c r="L53">
        <v>9.2999999999999999E-2</v>
      </c>
      <c r="M53">
        <v>6.5000000000000002E-2</v>
      </c>
      <c r="N53">
        <v>9.2999999999999999E-2</v>
      </c>
      <c r="O53">
        <v>1.9E-2</v>
      </c>
      <c r="P53">
        <v>0.40200000000000002</v>
      </c>
      <c r="Q53">
        <v>21.3</v>
      </c>
    </row>
    <row r="54" spans="1:17">
      <c r="A54" t="s">
        <v>217</v>
      </c>
      <c r="B54" t="s">
        <v>39</v>
      </c>
      <c r="C54">
        <v>60</v>
      </c>
      <c r="D54">
        <v>139</v>
      </c>
      <c r="E54">
        <v>0.185</v>
      </c>
      <c r="F54" s="3">
        <v>1.04</v>
      </c>
      <c r="G54">
        <v>145</v>
      </c>
      <c r="H54">
        <v>56</v>
      </c>
      <c r="I54">
        <v>131</v>
      </c>
      <c r="J54">
        <v>0.42699999999999999</v>
      </c>
      <c r="K54">
        <v>0.52300000000000002</v>
      </c>
      <c r="L54">
        <v>3.5999999999999997E-2</v>
      </c>
      <c r="M54">
        <v>2.1999999999999999E-2</v>
      </c>
      <c r="N54">
        <v>3.5999999999999997E-2</v>
      </c>
      <c r="O54">
        <v>0</v>
      </c>
      <c r="P54">
        <v>0.432</v>
      </c>
      <c r="Q54">
        <v>43</v>
      </c>
    </row>
    <row r="55" spans="1:17">
      <c r="A55" t="s">
        <v>88</v>
      </c>
      <c r="B55" t="s">
        <v>89</v>
      </c>
      <c r="C55">
        <v>32</v>
      </c>
      <c r="D55">
        <v>19</v>
      </c>
      <c r="E55">
        <v>4.7E-2</v>
      </c>
      <c r="F55" s="3">
        <v>1.42</v>
      </c>
      <c r="G55">
        <v>27</v>
      </c>
      <c r="H55">
        <v>9</v>
      </c>
      <c r="I55">
        <v>15</v>
      </c>
      <c r="J55">
        <v>0.6</v>
      </c>
      <c r="K55">
        <v>0.73299999999999998</v>
      </c>
      <c r="L55">
        <v>0.21099999999999999</v>
      </c>
      <c r="M55">
        <v>0.105</v>
      </c>
      <c r="N55">
        <v>0.21099999999999999</v>
      </c>
      <c r="O55">
        <v>0.105</v>
      </c>
      <c r="P55">
        <v>0.57899999999999996</v>
      </c>
      <c r="Q55">
        <v>91.3</v>
      </c>
    </row>
    <row r="56" spans="1:17">
      <c r="A56" t="s">
        <v>103</v>
      </c>
      <c r="B56" t="s">
        <v>89</v>
      </c>
      <c r="C56">
        <v>58</v>
      </c>
      <c r="D56">
        <v>23</v>
      </c>
      <c r="E56">
        <v>2.5000000000000001E-2</v>
      </c>
      <c r="F56" s="3">
        <v>1.22</v>
      </c>
      <c r="G56">
        <v>28</v>
      </c>
      <c r="H56">
        <v>9</v>
      </c>
      <c r="I56">
        <v>19</v>
      </c>
      <c r="J56">
        <v>0.47399999999999998</v>
      </c>
      <c r="K56">
        <v>0.55300000000000005</v>
      </c>
      <c r="L56">
        <v>0.217</v>
      </c>
      <c r="M56">
        <v>4.2999999999999997E-2</v>
      </c>
      <c r="N56">
        <v>0.217</v>
      </c>
      <c r="O56">
        <v>8.6999999999999994E-2</v>
      </c>
      <c r="P56">
        <v>0.52200000000000002</v>
      </c>
      <c r="Q56">
        <v>72</v>
      </c>
    </row>
    <row r="57" spans="1:17">
      <c r="A57" t="s">
        <v>130</v>
      </c>
      <c r="B57" t="s">
        <v>89</v>
      </c>
      <c r="C57">
        <v>40</v>
      </c>
      <c r="D57">
        <v>35</v>
      </c>
      <c r="E57">
        <v>0.20499999999999999</v>
      </c>
      <c r="F57" s="3">
        <v>1.03</v>
      </c>
      <c r="G57">
        <v>36</v>
      </c>
      <c r="H57">
        <v>15</v>
      </c>
      <c r="I57">
        <v>27</v>
      </c>
      <c r="J57">
        <v>0.55600000000000005</v>
      </c>
      <c r="K57">
        <v>0.55600000000000005</v>
      </c>
      <c r="L57">
        <v>0.17100000000000001</v>
      </c>
      <c r="M57">
        <v>8.5999999999999993E-2</v>
      </c>
      <c r="N57">
        <v>0.17100000000000001</v>
      </c>
      <c r="O57">
        <v>2.9000000000000001E-2</v>
      </c>
      <c r="P57">
        <v>0.51400000000000001</v>
      </c>
      <c r="Q57">
        <v>40.1</v>
      </c>
    </row>
    <row r="58" spans="1:17">
      <c r="A58" t="s">
        <v>195</v>
      </c>
      <c r="B58" t="s">
        <v>89</v>
      </c>
      <c r="C58">
        <v>60</v>
      </c>
      <c r="D58">
        <v>98</v>
      </c>
      <c r="E58">
        <v>0.28399999999999997</v>
      </c>
      <c r="F58" s="3">
        <v>0.82</v>
      </c>
      <c r="G58">
        <v>80</v>
      </c>
      <c r="H58">
        <v>30</v>
      </c>
      <c r="I58">
        <v>86</v>
      </c>
      <c r="J58">
        <v>0.34899999999999998</v>
      </c>
      <c r="K58">
        <v>0.44800000000000001</v>
      </c>
      <c r="L58">
        <v>4.1000000000000002E-2</v>
      </c>
      <c r="M58">
        <v>8.2000000000000003E-2</v>
      </c>
      <c r="N58">
        <v>3.1E-2</v>
      </c>
      <c r="O58">
        <v>0</v>
      </c>
      <c r="P58">
        <v>0.33700000000000002</v>
      </c>
      <c r="Q58">
        <v>14</v>
      </c>
    </row>
    <row r="59" spans="1:17">
      <c r="A59" t="s">
        <v>237</v>
      </c>
      <c r="B59" t="s">
        <v>89</v>
      </c>
      <c r="C59">
        <v>54</v>
      </c>
      <c r="D59">
        <v>276</v>
      </c>
      <c r="E59">
        <v>0.26300000000000001</v>
      </c>
      <c r="F59" s="3">
        <v>1.1299999999999999</v>
      </c>
      <c r="G59">
        <v>312</v>
      </c>
      <c r="H59">
        <v>129</v>
      </c>
      <c r="I59">
        <v>253</v>
      </c>
      <c r="J59">
        <v>0.51</v>
      </c>
      <c r="K59">
        <v>0.57699999999999996</v>
      </c>
      <c r="L59">
        <v>5.3999999999999999E-2</v>
      </c>
      <c r="M59">
        <v>0.04</v>
      </c>
      <c r="N59">
        <v>5.3999999999999999E-2</v>
      </c>
      <c r="O59">
        <v>1.0999999999999999E-2</v>
      </c>
      <c r="P59">
        <v>0.50700000000000001</v>
      </c>
      <c r="Q59">
        <v>58</v>
      </c>
    </row>
    <row r="60" spans="1:17">
      <c r="A60" t="s">
        <v>27</v>
      </c>
      <c r="B60" t="s">
        <v>28</v>
      </c>
      <c r="C60">
        <v>50</v>
      </c>
      <c r="D60">
        <v>10</v>
      </c>
      <c r="E60">
        <v>4.2000000000000003E-2</v>
      </c>
      <c r="F60" s="3">
        <v>0.6</v>
      </c>
      <c r="G60">
        <v>6</v>
      </c>
      <c r="H60">
        <v>2</v>
      </c>
      <c r="I60">
        <v>8</v>
      </c>
      <c r="J60">
        <v>0.25</v>
      </c>
      <c r="K60">
        <v>0.313</v>
      </c>
      <c r="L60">
        <v>0.1</v>
      </c>
      <c r="M60">
        <v>0.1</v>
      </c>
      <c r="N60">
        <v>0.1</v>
      </c>
      <c r="O60">
        <v>0</v>
      </c>
      <c r="P60">
        <v>0.3</v>
      </c>
      <c r="Q60">
        <v>1.9</v>
      </c>
    </row>
    <row r="61" spans="1:17">
      <c r="A61" t="s">
        <v>74</v>
      </c>
      <c r="B61" t="s">
        <v>28</v>
      </c>
      <c r="C61">
        <v>38</v>
      </c>
      <c r="D61">
        <v>14</v>
      </c>
      <c r="E61">
        <v>5.0999999999999997E-2</v>
      </c>
      <c r="F61" s="3">
        <v>0.93</v>
      </c>
      <c r="G61">
        <v>13</v>
      </c>
      <c r="H61">
        <v>6</v>
      </c>
      <c r="I61">
        <v>12</v>
      </c>
      <c r="J61">
        <v>0.5</v>
      </c>
      <c r="K61">
        <v>0.5</v>
      </c>
      <c r="L61">
        <v>7.0999999999999994E-2</v>
      </c>
      <c r="M61">
        <v>7.0999999999999994E-2</v>
      </c>
      <c r="N61">
        <v>7.0999999999999994E-2</v>
      </c>
      <c r="O61">
        <v>0</v>
      </c>
      <c r="P61">
        <v>0.5</v>
      </c>
      <c r="Q61">
        <v>26.2</v>
      </c>
    </row>
    <row r="62" spans="1:17">
      <c r="A62" t="s">
        <v>82</v>
      </c>
      <c r="B62" t="s">
        <v>28</v>
      </c>
      <c r="C62">
        <v>53</v>
      </c>
      <c r="D62">
        <v>16</v>
      </c>
      <c r="E62">
        <v>5.5E-2</v>
      </c>
      <c r="F62" s="3">
        <v>0.88</v>
      </c>
      <c r="G62">
        <v>14</v>
      </c>
      <c r="H62">
        <v>5</v>
      </c>
      <c r="I62">
        <v>12</v>
      </c>
      <c r="J62">
        <v>0.41699999999999998</v>
      </c>
      <c r="K62">
        <v>0.45800000000000002</v>
      </c>
      <c r="L62">
        <v>0.125</v>
      </c>
      <c r="M62">
        <v>0.125</v>
      </c>
      <c r="N62">
        <v>0.125</v>
      </c>
      <c r="O62">
        <v>0</v>
      </c>
      <c r="P62">
        <v>0.438</v>
      </c>
      <c r="Q62">
        <v>19.3</v>
      </c>
    </row>
    <row r="63" spans="1:17">
      <c r="A63" t="s">
        <v>175</v>
      </c>
      <c r="B63" t="s">
        <v>28</v>
      </c>
      <c r="C63">
        <v>55</v>
      </c>
      <c r="D63">
        <v>69</v>
      </c>
      <c r="E63">
        <v>7.3999999999999996E-2</v>
      </c>
      <c r="F63" s="3">
        <v>1.41</v>
      </c>
      <c r="G63">
        <v>97</v>
      </c>
      <c r="H63">
        <v>34</v>
      </c>
      <c r="I63">
        <v>66</v>
      </c>
      <c r="J63">
        <v>0.51500000000000001</v>
      </c>
      <c r="K63">
        <v>0.68899999999999995</v>
      </c>
      <c r="L63">
        <v>5.8000000000000003E-2</v>
      </c>
      <c r="M63">
        <v>1.4E-2</v>
      </c>
      <c r="N63">
        <v>4.2999999999999997E-2</v>
      </c>
      <c r="O63">
        <v>2.9000000000000001E-2</v>
      </c>
      <c r="P63">
        <v>0.52200000000000002</v>
      </c>
      <c r="Q63">
        <v>89.9</v>
      </c>
    </row>
    <row r="64" spans="1:17">
      <c r="A64" t="s">
        <v>178</v>
      </c>
      <c r="B64" t="s">
        <v>28</v>
      </c>
      <c r="C64">
        <v>41</v>
      </c>
      <c r="D64">
        <v>77</v>
      </c>
      <c r="E64">
        <v>0.41599999999999998</v>
      </c>
      <c r="F64" s="3">
        <v>1.0900000000000001</v>
      </c>
      <c r="G64">
        <v>84</v>
      </c>
      <c r="H64">
        <v>30</v>
      </c>
      <c r="I64">
        <v>74</v>
      </c>
      <c r="J64">
        <v>0.40500000000000003</v>
      </c>
      <c r="K64">
        <v>0.55400000000000005</v>
      </c>
      <c r="L64">
        <v>2.5999999999999999E-2</v>
      </c>
      <c r="M64">
        <v>2.5999999999999999E-2</v>
      </c>
      <c r="N64">
        <v>2.5999999999999999E-2</v>
      </c>
      <c r="O64">
        <v>1.2999999999999999E-2</v>
      </c>
      <c r="P64">
        <v>0.40300000000000002</v>
      </c>
      <c r="Q64">
        <v>50.5</v>
      </c>
    </row>
    <row r="65" spans="1:17">
      <c r="A65" t="s">
        <v>210</v>
      </c>
      <c r="B65" t="s">
        <v>28</v>
      </c>
      <c r="C65">
        <v>55</v>
      </c>
      <c r="D65">
        <v>116</v>
      </c>
      <c r="E65">
        <v>0.32600000000000001</v>
      </c>
      <c r="F65" s="3">
        <v>1.41</v>
      </c>
      <c r="G65">
        <v>164</v>
      </c>
      <c r="H65">
        <v>67</v>
      </c>
      <c r="I65">
        <v>84</v>
      </c>
      <c r="J65">
        <v>0.79800000000000004</v>
      </c>
      <c r="K65">
        <v>0.79800000000000004</v>
      </c>
      <c r="L65">
        <v>0.18099999999999999</v>
      </c>
      <c r="M65">
        <v>0.13800000000000001</v>
      </c>
      <c r="N65">
        <v>0.16400000000000001</v>
      </c>
      <c r="O65">
        <v>4.2999999999999997E-2</v>
      </c>
      <c r="P65">
        <v>0.70699999999999996</v>
      </c>
      <c r="Q65">
        <v>90.3</v>
      </c>
    </row>
    <row r="66" spans="1:17">
      <c r="A66" t="s">
        <v>220</v>
      </c>
      <c r="B66" t="s">
        <v>28</v>
      </c>
      <c r="C66">
        <v>58</v>
      </c>
      <c r="D66">
        <v>142</v>
      </c>
      <c r="E66">
        <v>0.23</v>
      </c>
      <c r="F66" s="3">
        <v>1.27</v>
      </c>
      <c r="G66">
        <v>180</v>
      </c>
      <c r="H66">
        <v>75</v>
      </c>
      <c r="I66">
        <v>111</v>
      </c>
      <c r="J66">
        <v>0.67600000000000005</v>
      </c>
      <c r="K66">
        <v>0.67600000000000005</v>
      </c>
      <c r="L66">
        <v>0.16200000000000001</v>
      </c>
      <c r="M66">
        <v>7.6999999999999999E-2</v>
      </c>
      <c r="N66">
        <v>0.155</v>
      </c>
      <c r="O66">
        <v>2.1000000000000001E-2</v>
      </c>
      <c r="P66">
        <v>0.65500000000000003</v>
      </c>
      <c r="Q66">
        <v>78.7</v>
      </c>
    </row>
    <row r="67" spans="1:17">
      <c r="A67" t="s">
        <v>21</v>
      </c>
      <c r="B67" t="s">
        <v>22</v>
      </c>
      <c r="C67">
        <v>43</v>
      </c>
      <c r="D67">
        <v>10</v>
      </c>
      <c r="E67">
        <v>1.2999999999999999E-2</v>
      </c>
      <c r="F67" s="3">
        <v>0.7</v>
      </c>
      <c r="G67">
        <v>7</v>
      </c>
      <c r="H67">
        <v>3</v>
      </c>
      <c r="I67">
        <v>9</v>
      </c>
      <c r="J67">
        <v>0.33300000000000002</v>
      </c>
      <c r="K67">
        <v>0.38900000000000001</v>
      </c>
      <c r="L67">
        <v>0</v>
      </c>
      <c r="M67">
        <v>0.1</v>
      </c>
      <c r="N67">
        <v>0</v>
      </c>
      <c r="O67">
        <v>0</v>
      </c>
      <c r="P67">
        <v>0.3</v>
      </c>
      <c r="Q67">
        <v>5.9</v>
      </c>
    </row>
    <row r="68" spans="1:17">
      <c r="A68" t="s">
        <v>187</v>
      </c>
      <c r="B68" t="s">
        <v>22</v>
      </c>
      <c r="C68">
        <v>62</v>
      </c>
      <c r="D68">
        <v>85</v>
      </c>
      <c r="E68">
        <v>0.23699999999999999</v>
      </c>
      <c r="F68" s="3">
        <v>1.31</v>
      </c>
      <c r="G68">
        <v>111</v>
      </c>
      <c r="H68">
        <v>47</v>
      </c>
      <c r="I68">
        <v>72</v>
      </c>
      <c r="J68">
        <v>0.65300000000000002</v>
      </c>
      <c r="K68">
        <v>0.65300000000000002</v>
      </c>
      <c r="L68">
        <v>0.153</v>
      </c>
      <c r="M68">
        <v>3.5000000000000003E-2</v>
      </c>
      <c r="N68">
        <v>0.153</v>
      </c>
      <c r="O68">
        <v>3.5000000000000003E-2</v>
      </c>
      <c r="P68">
        <v>0.67100000000000004</v>
      </c>
      <c r="Q68">
        <v>81.599999999999994</v>
      </c>
    </row>
    <row r="69" spans="1:17">
      <c r="A69" t="s">
        <v>204</v>
      </c>
      <c r="B69" t="s">
        <v>22</v>
      </c>
      <c r="C69">
        <v>66</v>
      </c>
      <c r="D69">
        <v>111</v>
      </c>
      <c r="E69">
        <v>0.158</v>
      </c>
      <c r="F69" s="3">
        <v>0.99</v>
      </c>
      <c r="G69">
        <v>110</v>
      </c>
      <c r="H69">
        <v>45</v>
      </c>
      <c r="I69">
        <v>101</v>
      </c>
      <c r="J69">
        <v>0.44600000000000001</v>
      </c>
      <c r="K69">
        <v>0.48499999999999999</v>
      </c>
      <c r="L69">
        <v>8.1000000000000003E-2</v>
      </c>
      <c r="M69">
        <v>4.4999999999999998E-2</v>
      </c>
      <c r="N69">
        <v>8.1000000000000003E-2</v>
      </c>
      <c r="O69">
        <v>3.5999999999999997E-2</v>
      </c>
      <c r="P69">
        <v>0.45</v>
      </c>
      <c r="Q69">
        <v>32.9</v>
      </c>
    </row>
    <row r="70" spans="1:17">
      <c r="A70" t="s">
        <v>208</v>
      </c>
      <c r="B70" t="s">
        <v>22</v>
      </c>
      <c r="C70">
        <v>61</v>
      </c>
      <c r="D70">
        <v>116</v>
      </c>
      <c r="E70">
        <v>0.26</v>
      </c>
      <c r="F70" s="3">
        <v>1.66</v>
      </c>
      <c r="G70">
        <v>192</v>
      </c>
      <c r="H70">
        <v>85</v>
      </c>
      <c r="I70">
        <v>99</v>
      </c>
      <c r="J70">
        <v>0.85899999999999999</v>
      </c>
      <c r="K70">
        <v>0.85899999999999999</v>
      </c>
      <c r="L70">
        <v>0.155</v>
      </c>
      <c r="M70">
        <v>2.5999999999999999E-2</v>
      </c>
      <c r="N70">
        <v>0.155</v>
      </c>
      <c r="O70">
        <v>3.4000000000000002E-2</v>
      </c>
      <c r="P70">
        <v>0.83599999999999997</v>
      </c>
      <c r="Q70">
        <v>97.1</v>
      </c>
    </row>
    <row r="71" spans="1:17">
      <c r="A71" t="s">
        <v>214</v>
      </c>
      <c r="B71" t="s">
        <v>22</v>
      </c>
      <c r="C71">
        <v>64</v>
      </c>
      <c r="D71">
        <v>128</v>
      </c>
      <c r="E71">
        <v>9.5000000000000001E-2</v>
      </c>
      <c r="F71" s="3">
        <v>0.95</v>
      </c>
      <c r="G71">
        <v>121</v>
      </c>
      <c r="H71">
        <v>46</v>
      </c>
      <c r="I71">
        <v>100</v>
      </c>
      <c r="J71">
        <v>0.46</v>
      </c>
      <c r="K71">
        <v>0.47499999999999998</v>
      </c>
      <c r="L71">
        <v>0.14799999999999999</v>
      </c>
      <c r="M71">
        <v>8.5999999999999993E-2</v>
      </c>
      <c r="N71">
        <v>0.14799999999999999</v>
      </c>
      <c r="O71">
        <v>1.6E-2</v>
      </c>
      <c r="P71">
        <v>0.49199999999999999</v>
      </c>
      <c r="Q71">
        <v>28</v>
      </c>
    </row>
    <row r="72" spans="1:17">
      <c r="A72" t="s">
        <v>48</v>
      </c>
      <c r="B72" t="s">
        <v>49</v>
      </c>
      <c r="C72">
        <v>55</v>
      </c>
      <c r="D72">
        <v>12</v>
      </c>
      <c r="E72">
        <v>0.01</v>
      </c>
      <c r="F72" s="3">
        <v>1.25</v>
      </c>
      <c r="G72">
        <v>15</v>
      </c>
      <c r="H72">
        <v>7</v>
      </c>
      <c r="I72">
        <v>11</v>
      </c>
      <c r="J72">
        <v>0.63600000000000001</v>
      </c>
      <c r="K72">
        <v>0.63600000000000001</v>
      </c>
      <c r="L72">
        <v>8.3000000000000004E-2</v>
      </c>
      <c r="M72">
        <v>0</v>
      </c>
      <c r="N72">
        <v>8.3000000000000004E-2</v>
      </c>
      <c r="O72">
        <v>0</v>
      </c>
      <c r="P72">
        <v>0.66700000000000004</v>
      </c>
      <c r="Q72">
        <v>76.8</v>
      </c>
    </row>
    <row r="73" spans="1:17">
      <c r="A73" t="s">
        <v>57</v>
      </c>
      <c r="B73" t="s">
        <v>49</v>
      </c>
      <c r="C73">
        <v>54</v>
      </c>
      <c r="D73">
        <v>13</v>
      </c>
      <c r="E73">
        <v>1.9E-2</v>
      </c>
      <c r="F73" s="3">
        <v>1.69</v>
      </c>
      <c r="G73">
        <v>22</v>
      </c>
      <c r="H73">
        <v>6</v>
      </c>
      <c r="I73">
        <v>9</v>
      </c>
      <c r="J73">
        <v>0.66700000000000004</v>
      </c>
      <c r="K73">
        <v>1</v>
      </c>
      <c r="L73">
        <v>0.154</v>
      </c>
      <c r="M73">
        <v>0.154</v>
      </c>
      <c r="N73">
        <v>0</v>
      </c>
      <c r="O73">
        <v>0</v>
      </c>
      <c r="P73">
        <v>0.61499999999999999</v>
      </c>
      <c r="Q73">
        <v>98.1</v>
      </c>
    </row>
    <row r="74" spans="1:17">
      <c r="A74" t="s">
        <v>71</v>
      </c>
      <c r="B74" t="s">
        <v>49</v>
      </c>
      <c r="C74">
        <v>56</v>
      </c>
      <c r="D74">
        <v>14</v>
      </c>
      <c r="E74">
        <v>1.0999999999999999E-2</v>
      </c>
      <c r="F74" s="3">
        <v>2</v>
      </c>
      <c r="G74">
        <v>28</v>
      </c>
      <c r="H74">
        <v>9</v>
      </c>
      <c r="I74">
        <v>12</v>
      </c>
      <c r="J74">
        <v>0.75</v>
      </c>
      <c r="K74">
        <v>0.91700000000000004</v>
      </c>
      <c r="L74">
        <v>0.214</v>
      </c>
      <c r="M74">
        <v>0</v>
      </c>
      <c r="N74">
        <v>0.214</v>
      </c>
      <c r="O74">
        <v>7.0999999999999994E-2</v>
      </c>
      <c r="P74">
        <v>0.78600000000000003</v>
      </c>
      <c r="Q74">
        <v>100</v>
      </c>
    </row>
    <row r="75" spans="1:17">
      <c r="A75" t="s">
        <v>141</v>
      </c>
      <c r="B75" t="s">
        <v>49</v>
      </c>
      <c r="C75">
        <v>19</v>
      </c>
      <c r="D75">
        <v>39</v>
      </c>
      <c r="E75">
        <v>9.4E-2</v>
      </c>
      <c r="F75" s="3">
        <v>1.21</v>
      </c>
      <c r="G75">
        <v>47</v>
      </c>
      <c r="H75">
        <v>16</v>
      </c>
      <c r="I75">
        <v>26</v>
      </c>
      <c r="J75">
        <v>0.61499999999999999</v>
      </c>
      <c r="K75">
        <v>0.61499999999999999</v>
      </c>
      <c r="L75">
        <v>0.25600000000000001</v>
      </c>
      <c r="M75">
        <v>7.6999999999999999E-2</v>
      </c>
      <c r="N75">
        <v>0.23100000000000001</v>
      </c>
      <c r="O75">
        <v>0</v>
      </c>
      <c r="P75">
        <v>0.66700000000000004</v>
      </c>
      <c r="Q75">
        <v>70.5</v>
      </c>
    </row>
    <row r="76" spans="1:17">
      <c r="A76" t="s">
        <v>146</v>
      </c>
      <c r="B76" t="s">
        <v>49</v>
      </c>
      <c r="C76">
        <v>28</v>
      </c>
      <c r="D76">
        <v>40</v>
      </c>
      <c r="E76">
        <v>0.19500000000000001</v>
      </c>
      <c r="F76" s="3">
        <v>1.2</v>
      </c>
      <c r="G76">
        <v>48</v>
      </c>
      <c r="H76">
        <v>20</v>
      </c>
      <c r="I76">
        <v>29</v>
      </c>
      <c r="J76">
        <v>0.69</v>
      </c>
      <c r="K76">
        <v>0.69</v>
      </c>
      <c r="L76">
        <v>0.22500000000000001</v>
      </c>
      <c r="M76">
        <v>0.1</v>
      </c>
      <c r="N76">
        <v>0.22500000000000001</v>
      </c>
      <c r="O76">
        <v>0.05</v>
      </c>
      <c r="P76">
        <v>0.625</v>
      </c>
      <c r="Q76">
        <v>69.900000000000006</v>
      </c>
    </row>
    <row r="77" spans="1:17">
      <c r="A77" t="s">
        <v>161</v>
      </c>
      <c r="B77" t="s">
        <v>49</v>
      </c>
      <c r="C77">
        <v>52</v>
      </c>
      <c r="D77">
        <v>53</v>
      </c>
      <c r="E77">
        <v>0.153</v>
      </c>
      <c r="F77" s="3">
        <v>1.0900000000000001</v>
      </c>
      <c r="G77">
        <v>58</v>
      </c>
      <c r="H77">
        <v>21</v>
      </c>
      <c r="I77">
        <v>46</v>
      </c>
      <c r="J77">
        <v>0.45700000000000002</v>
      </c>
      <c r="K77">
        <v>0.57599999999999996</v>
      </c>
      <c r="L77">
        <v>5.7000000000000002E-2</v>
      </c>
      <c r="M77">
        <v>9.4E-2</v>
      </c>
      <c r="N77">
        <v>5.7000000000000002E-2</v>
      </c>
      <c r="O77">
        <v>1.9E-2</v>
      </c>
      <c r="P77">
        <v>0.434</v>
      </c>
      <c r="Q77">
        <v>51.7</v>
      </c>
    </row>
    <row r="78" spans="1:17">
      <c r="A78" t="s">
        <v>196</v>
      </c>
      <c r="B78" t="s">
        <v>49</v>
      </c>
      <c r="C78">
        <v>45</v>
      </c>
      <c r="D78">
        <v>103</v>
      </c>
      <c r="E78">
        <v>0.27200000000000002</v>
      </c>
      <c r="F78" s="3">
        <v>1.17</v>
      </c>
      <c r="G78">
        <v>120</v>
      </c>
      <c r="H78">
        <v>53</v>
      </c>
      <c r="I78">
        <v>83</v>
      </c>
      <c r="J78">
        <v>0.63900000000000001</v>
      </c>
      <c r="K78">
        <v>0.63900000000000001</v>
      </c>
      <c r="L78">
        <v>0.13600000000000001</v>
      </c>
      <c r="M78">
        <v>9.7000000000000003E-2</v>
      </c>
      <c r="N78">
        <v>0.13600000000000001</v>
      </c>
      <c r="O78">
        <v>3.9E-2</v>
      </c>
      <c r="P78">
        <v>0.60199999999999998</v>
      </c>
      <c r="Q78">
        <v>64.3</v>
      </c>
    </row>
    <row r="79" spans="1:17">
      <c r="A79" t="s">
        <v>199</v>
      </c>
      <c r="B79" t="s">
        <v>49</v>
      </c>
      <c r="C79">
        <v>56</v>
      </c>
      <c r="D79">
        <v>105</v>
      </c>
      <c r="E79">
        <v>0.29699999999999999</v>
      </c>
      <c r="F79" s="3">
        <v>1.27</v>
      </c>
      <c r="G79">
        <v>133</v>
      </c>
      <c r="H79">
        <v>42</v>
      </c>
      <c r="I79">
        <v>66</v>
      </c>
      <c r="J79">
        <v>0.63600000000000001</v>
      </c>
      <c r="K79">
        <v>0.63600000000000001</v>
      </c>
      <c r="L79">
        <v>0.4</v>
      </c>
      <c r="M79">
        <v>4.8000000000000001E-2</v>
      </c>
      <c r="N79">
        <v>0.39</v>
      </c>
      <c r="O79">
        <v>7.5999999999999998E-2</v>
      </c>
      <c r="P79">
        <v>0.68600000000000005</v>
      </c>
      <c r="Q79">
        <v>78.3</v>
      </c>
    </row>
    <row r="80" spans="1:17">
      <c r="A80" t="s">
        <v>66</v>
      </c>
      <c r="B80" t="s">
        <v>67</v>
      </c>
      <c r="C80">
        <v>20</v>
      </c>
      <c r="D80">
        <v>13</v>
      </c>
      <c r="E80">
        <v>0.17100000000000001</v>
      </c>
      <c r="F80" s="3">
        <v>0.69</v>
      </c>
      <c r="G80">
        <v>9</v>
      </c>
      <c r="H80">
        <v>4</v>
      </c>
      <c r="I80">
        <v>10</v>
      </c>
      <c r="J80">
        <v>0.4</v>
      </c>
      <c r="K80">
        <v>0.4</v>
      </c>
      <c r="L80">
        <v>7.6999999999999999E-2</v>
      </c>
      <c r="M80">
        <v>0.154</v>
      </c>
      <c r="N80">
        <v>7.6999999999999999E-2</v>
      </c>
      <c r="O80">
        <v>0</v>
      </c>
      <c r="P80">
        <v>0.38500000000000001</v>
      </c>
      <c r="Q80">
        <v>2.7</v>
      </c>
    </row>
    <row r="81" spans="1:17">
      <c r="A81" t="s">
        <v>79</v>
      </c>
      <c r="B81" t="s">
        <v>67</v>
      </c>
      <c r="C81">
        <v>14</v>
      </c>
      <c r="D81">
        <v>16</v>
      </c>
      <c r="E81">
        <v>9.4E-2</v>
      </c>
      <c r="F81" s="3">
        <v>1.75</v>
      </c>
      <c r="G81">
        <v>28</v>
      </c>
      <c r="H81">
        <v>10</v>
      </c>
      <c r="I81">
        <v>15</v>
      </c>
      <c r="J81">
        <v>0.66700000000000004</v>
      </c>
      <c r="K81">
        <v>0.86699999999999999</v>
      </c>
      <c r="L81">
        <v>6.3E-2</v>
      </c>
      <c r="M81">
        <v>0</v>
      </c>
      <c r="N81">
        <v>6.3E-2</v>
      </c>
      <c r="O81">
        <v>0</v>
      </c>
      <c r="P81">
        <v>0.68799999999999994</v>
      </c>
      <c r="Q81">
        <v>99</v>
      </c>
    </row>
    <row r="82" spans="1:17">
      <c r="A82" t="s">
        <v>65</v>
      </c>
      <c r="B82" t="s">
        <v>67</v>
      </c>
      <c r="C82">
        <v>48</v>
      </c>
      <c r="D82">
        <v>21</v>
      </c>
      <c r="E82">
        <v>3.5000000000000003E-2</v>
      </c>
      <c r="F82" s="3">
        <v>1.29</v>
      </c>
      <c r="G82">
        <v>27</v>
      </c>
      <c r="H82">
        <v>7</v>
      </c>
      <c r="I82">
        <v>14</v>
      </c>
      <c r="J82">
        <v>0.5</v>
      </c>
      <c r="K82">
        <v>0.67900000000000005</v>
      </c>
      <c r="L82">
        <v>0.23799999999999999</v>
      </c>
      <c r="M82">
        <v>0.14299999999999999</v>
      </c>
      <c r="N82">
        <v>0.23799999999999999</v>
      </c>
      <c r="O82">
        <v>4.8000000000000001E-2</v>
      </c>
      <c r="P82">
        <v>0.52400000000000002</v>
      </c>
      <c r="Q82">
        <v>80.2</v>
      </c>
    </row>
    <row r="83" spans="1:17">
      <c r="A83" t="s">
        <v>113</v>
      </c>
      <c r="B83" t="s">
        <v>67</v>
      </c>
      <c r="C83">
        <v>29</v>
      </c>
      <c r="D83">
        <v>25</v>
      </c>
      <c r="E83">
        <v>0.21</v>
      </c>
      <c r="F83" s="3">
        <v>0.72</v>
      </c>
      <c r="G83">
        <v>18</v>
      </c>
      <c r="H83">
        <v>8</v>
      </c>
      <c r="I83">
        <v>22</v>
      </c>
      <c r="J83">
        <v>0.36399999999999999</v>
      </c>
      <c r="K83">
        <v>0.36399999999999999</v>
      </c>
      <c r="L83">
        <v>0.04</v>
      </c>
      <c r="M83">
        <v>0.08</v>
      </c>
      <c r="N83">
        <v>0.04</v>
      </c>
      <c r="O83">
        <v>0</v>
      </c>
      <c r="P83">
        <v>0.36</v>
      </c>
      <c r="Q83">
        <v>7.7</v>
      </c>
    </row>
    <row r="84" spans="1:17">
      <c r="A84" t="s">
        <v>43</v>
      </c>
      <c r="B84" t="s">
        <v>67</v>
      </c>
      <c r="C84">
        <v>14</v>
      </c>
      <c r="D84">
        <v>27</v>
      </c>
      <c r="E84">
        <v>0.153</v>
      </c>
      <c r="F84" s="3">
        <v>0.82</v>
      </c>
      <c r="G84">
        <v>22</v>
      </c>
      <c r="H84">
        <v>9</v>
      </c>
      <c r="I84">
        <v>20</v>
      </c>
      <c r="J84">
        <v>0.45</v>
      </c>
      <c r="K84">
        <v>0.52500000000000002</v>
      </c>
      <c r="L84">
        <v>3.6999999999999998E-2</v>
      </c>
      <c r="M84">
        <v>0.222</v>
      </c>
      <c r="N84">
        <v>3.6999999999999998E-2</v>
      </c>
      <c r="O84">
        <v>0</v>
      </c>
      <c r="P84">
        <v>0.37</v>
      </c>
      <c r="Q84">
        <v>13.5</v>
      </c>
    </row>
    <row r="85" spans="1:17">
      <c r="A85" t="s">
        <v>182</v>
      </c>
      <c r="B85" t="s">
        <v>67</v>
      </c>
      <c r="C85">
        <v>30</v>
      </c>
      <c r="D85">
        <v>81</v>
      </c>
      <c r="E85">
        <v>0.28499999999999998</v>
      </c>
      <c r="F85" s="3">
        <v>0.9</v>
      </c>
      <c r="G85">
        <v>73</v>
      </c>
      <c r="H85">
        <v>26</v>
      </c>
      <c r="I85">
        <v>71</v>
      </c>
      <c r="J85">
        <v>0.36599999999999999</v>
      </c>
      <c r="K85">
        <v>0.42299999999999999</v>
      </c>
      <c r="L85">
        <v>0.111</v>
      </c>
      <c r="M85">
        <v>2.5000000000000001E-2</v>
      </c>
      <c r="N85">
        <v>0.111</v>
      </c>
      <c r="O85">
        <v>1.2E-2</v>
      </c>
      <c r="P85">
        <v>0.40699999999999997</v>
      </c>
      <c r="Q85">
        <v>22.7</v>
      </c>
    </row>
    <row r="86" spans="1:17">
      <c r="A86" t="s">
        <v>102</v>
      </c>
      <c r="B86" t="s">
        <v>67</v>
      </c>
      <c r="C86">
        <v>46</v>
      </c>
      <c r="D86">
        <v>90</v>
      </c>
      <c r="E86">
        <v>0.25700000000000001</v>
      </c>
      <c r="F86" s="3">
        <v>1.26</v>
      </c>
      <c r="G86">
        <v>113</v>
      </c>
      <c r="H86">
        <v>39</v>
      </c>
      <c r="I86">
        <v>74</v>
      </c>
      <c r="J86">
        <v>0.52700000000000002</v>
      </c>
      <c r="K86">
        <v>0.64900000000000002</v>
      </c>
      <c r="L86">
        <v>0.111</v>
      </c>
      <c r="M86">
        <v>8.8999999999999996E-2</v>
      </c>
      <c r="N86">
        <v>0.111</v>
      </c>
      <c r="O86">
        <v>2.1999999999999999E-2</v>
      </c>
      <c r="P86">
        <v>0.52200000000000002</v>
      </c>
      <c r="Q86">
        <v>77.8</v>
      </c>
    </row>
    <row r="87" spans="1:17">
      <c r="A87" t="s">
        <v>218</v>
      </c>
      <c r="B87" t="s">
        <v>67</v>
      </c>
      <c r="C87">
        <v>35</v>
      </c>
      <c r="D87">
        <v>141</v>
      </c>
      <c r="E87">
        <v>0.17199999999999999</v>
      </c>
      <c r="F87" s="3">
        <v>1.07</v>
      </c>
      <c r="G87">
        <v>151</v>
      </c>
      <c r="H87">
        <v>55</v>
      </c>
      <c r="I87">
        <v>123</v>
      </c>
      <c r="J87">
        <v>0.44700000000000001</v>
      </c>
      <c r="K87">
        <v>0.55300000000000005</v>
      </c>
      <c r="L87">
        <v>0.106</v>
      </c>
      <c r="M87">
        <v>7.8E-2</v>
      </c>
      <c r="N87">
        <v>9.9000000000000005E-2</v>
      </c>
      <c r="O87">
        <v>5.7000000000000002E-2</v>
      </c>
      <c r="P87">
        <v>0.433</v>
      </c>
      <c r="Q87">
        <v>46.4</v>
      </c>
    </row>
    <row r="88" spans="1:17">
      <c r="A88" t="s">
        <v>14</v>
      </c>
      <c r="B88" t="s">
        <v>15</v>
      </c>
      <c r="C88">
        <v>55</v>
      </c>
      <c r="D88">
        <v>10</v>
      </c>
      <c r="E88">
        <v>0.01</v>
      </c>
      <c r="F88" s="3">
        <v>1.3</v>
      </c>
      <c r="G88">
        <v>13</v>
      </c>
      <c r="H88">
        <v>5</v>
      </c>
      <c r="I88">
        <v>10</v>
      </c>
      <c r="J88">
        <v>0.5</v>
      </c>
      <c r="K88">
        <v>0.65</v>
      </c>
      <c r="L88">
        <v>0</v>
      </c>
      <c r="M88">
        <v>0</v>
      </c>
      <c r="N88">
        <v>0</v>
      </c>
      <c r="O88">
        <v>0</v>
      </c>
      <c r="P88">
        <v>0.5</v>
      </c>
      <c r="Q88">
        <v>81.2</v>
      </c>
    </row>
    <row r="89" spans="1:17">
      <c r="A89" t="s">
        <v>16</v>
      </c>
      <c r="B89" t="s">
        <v>15</v>
      </c>
      <c r="C89">
        <v>21</v>
      </c>
      <c r="D89">
        <v>10</v>
      </c>
      <c r="E89">
        <v>0.122</v>
      </c>
      <c r="F89" s="3">
        <v>1.1000000000000001</v>
      </c>
      <c r="G89">
        <v>11</v>
      </c>
      <c r="H89">
        <v>5</v>
      </c>
      <c r="I89">
        <v>10</v>
      </c>
      <c r="J89">
        <v>0.5</v>
      </c>
      <c r="K89">
        <v>0.5</v>
      </c>
      <c r="L89">
        <v>0.1</v>
      </c>
      <c r="M89">
        <v>0</v>
      </c>
      <c r="N89">
        <v>0.1</v>
      </c>
      <c r="O89">
        <v>0.1</v>
      </c>
      <c r="P89">
        <v>0.5</v>
      </c>
      <c r="Q89">
        <v>51</v>
      </c>
    </row>
    <row r="90" spans="1:17">
      <c r="A90" t="s">
        <v>58</v>
      </c>
      <c r="B90" t="s">
        <v>15</v>
      </c>
      <c r="C90">
        <v>50</v>
      </c>
      <c r="D90">
        <v>13</v>
      </c>
      <c r="E90">
        <v>4.2000000000000003E-2</v>
      </c>
      <c r="F90" s="3">
        <v>1.46</v>
      </c>
      <c r="G90">
        <v>19</v>
      </c>
      <c r="H90">
        <v>6</v>
      </c>
      <c r="I90">
        <v>13</v>
      </c>
      <c r="J90">
        <v>0.46200000000000002</v>
      </c>
      <c r="K90">
        <v>0.69199999999999995</v>
      </c>
      <c r="L90">
        <v>7.6999999999999999E-2</v>
      </c>
      <c r="M90">
        <v>0</v>
      </c>
      <c r="N90">
        <v>7.6999999999999999E-2</v>
      </c>
      <c r="O90">
        <v>7.6999999999999999E-2</v>
      </c>
      <c r="P90">
        <v>0.46200000000000002</v>
      </c>
      <c r="Q90">
        <v>94.2</v>
      </c>
    </row>
    <row r="91" spans="1:17">
      <c r="A91" t="s">
        <v>157</v>
      </c>
      <c r="B91" t="s">
        <v>15</v>
      </c>
      <c r="C91">
        <v>60</v>
      </c>
      <c r="D91">
        <v>50</v>
      </c>
      <c r="E91">
        <v>0.14499999999999999</v>
      </c>
      <c r="F91" s="3">
        <v>1.2</v>
      </c>
      <c r="G91">
        <v>60</v>
      </c>
      <c r="H91">
        <v>27</v>
      </c>
      <c r="I91">
        <v>40</v>
      </c>
      <c r="J91">
        <v>0.67500000000000004</v>
      </c>
      <c r="K91">
        <v>0.68799999999999994</v>
      </c>
      <c r="L91">
        <v>0.16</v>
      </c>
      <c r="M91">
        <v>0.1</v>
      </c>
      <c r="N91">
        <v>0.16</v>
      </c>
      <c r="O91">
        <v>0.06</v>
      </c>
      <c r="P91">
        <v>0.6</v>
      </c>
      <c r="Q91">
        <v>69.900000000000006</v>
      </c>
    </row>
    <row r="92" spans="1:17">
      <c r="A92" t="s">
        <v>173</v>
      </c>
      <c r="B92" t="s">
        <v>15</v>
      </c>
      <c r="C92">
        <v>56</v>
      </c>
      <c r="D92">
        <v>61</v>
      </c>
      <c r="E92">
        <v>0.17100000000000001</v>
      </c>
      <c r="F92" s="3">
        <v>1.1299999999999999</v>
      </c>
      <c r="G92">
        <v>69</v>
      </c>
      <c r="H92">
        <v>23</v>
      </c>
      <c r="I92">
        <v>49</v>
      </c>
      <c r="J92">
        <v>0.46899999999999997</v>
      </c>
      <c r="K92">
        <v>0.53100000000000003</v>
      </c>
      <c r="L92">
        <v>0.18</v>
      </c>
      <c r="M92">
        <v>6.6000000000000003E-2</v>
      </c>
      <c r="N92">
        <v>0.16400000000000001</v>
      </c>
      <c r="O92">
        <v>4.9000000000000002E-2</v>
      </c>
      <c r="P92">
        <v>0.50800000000000001</v>
      </c>
      <c r="Q92">
        <v>58.5</v>
      </c>
    </row>
    <row r="93" spans="1:17">
      <c r="A93" t="s">
        <v>201</v>
      </c>
      <c r="B93" t="s">
        <v>15</v>
      </c>
      <c r="C93">
        <v>57</v>
      </c>
      <c r="D93">
        <v>106</v>
      </c>
      <c r="E93">
        <v>6.7000000000000004E-2</v>
      </c>
      <c r="F93" s="3">
        <v>1.19</v>
      </c>
      <c r="G93">
        <v>126</v>
      </c>
      <c r="H93">
        <v>49</v>
      </c>
      <c r="I93">
        <v>82</v>
      </c>
      <c r="J93">
        <v>0.59799999999999998</v>
      </c>
      <c r="K93">
        <v>0.61599999999999999</v>
      </c>
      <c r="L93">
        <v>0.217</v>
      </c>
      <c r="M93">
        <v>7.4999999999999997E-2</v>
      </c>
      <c r="N93">
        <v>0.19800000000000001</v>
      </c>
      <c r="O93">
        <v>6.6000000000000003E-2</v>
      </c>
      <c r="P93">
        <v>0.59399999999999997</v>
      </c>
      <c r="Q93">
        <v>67.099999999999994</v>
      </c>
    </row>
    <row r="94" spans="1:17">
      <c r="A94" t="s">
        <v>205</v>
      </c>
      <c r="B94" t="s">
        <v>15</v>
      </c>
      <c r="C94">
        <v>61</v>
      </c>
      <c r="D94">
        <v>113</v>
      </c>
      <c r="E94">
        <v>0.16400000000000001</v>
      </c>
      <c r="F94" s="3">
        <v>1.1399999999999999</v>
      </c>
      <c r="G94">
        <v>129</v>
      </c>
      <c r="H94">
        <v>48</v>
      </c>
      <c r="I94">
        <v>98</v>
      </c>
      <c r="J94">
        <v>0.49</v>
      </c>
      <c r="K94">
        <v>0.55600000000000005</v>
      </c>
      <c r="L94">
        <v>0.124</v>
      </c>
      <c r="M94">
        <v>3.5000000000000003E-2</v>
      </c>
      <c r="N94">
        <v>0.13300000000000001</v>
      </c>
      <c r="O94">
        <v>3.5000000000000003E-2</v>
      </c>
      <c r="P94">
        <v>0.51300000000000001</v>
      </c>
      <c r="Q94">
        <v>61.4</v>
      </c>
    </row>
    <row r="95" spans="1:17">
      <c r="A95" t="s">
        <v>41</v>
      </c>
      <c r="B95" t="s">
        <v>42</v>
      </c>
      <c r="C95">
        <v>19</v>
      </c>
      <c r="D95">
        <v>12</v>
      </c>
      <c r="E95">
        <v>0.152</v>
      </c>
      <c r="F95" s="3">
        <v>1.67</v>
      </c>
      <c r="G95">
        <v>20</v>
      </c>
      <c r="H95">
        <v>7</v>
      </c>
      <c r="I95">
        <v>8</v>
      </c>
      <c r="J95">
        <v>0.875</v>
      </c>
      <c r="K95">
        <v>0.875</v>
      </c>
      <c r="L95">
        <v>0.33300000000000002</v>
      </c>
      <c r="M95">
        <v>0</v>
      </c>
      <c r="N95">
        <v>0.25</v>
      </c>
      <c r="O95">
        <v>0</v>
      </c>
      <c r="P95">
        <v>0.91700000000000004</v>
      </c>
      <c r="Q95">
        <v>95.9</v>
      </c>
    </row>
    <row r="96" spans="1:17">
      <c r="A96" t="s">
        <v>43</v>
      </c>
      <c r="B96" t="s">
        <v>42</v>
      </c>
      <c r="C96">
        <v>18</v>
      </c>
      <c r="D96">
        <v>12</v>
      </c>
      <c r="E96">
        <v>0.111</v>
      </c>
      <c r="F96" s="3">
        <v>1.67</v>
      </c>
      <c r="G96">
        <v>20</v>
      </c>
      <c r="H96">
        <v>8</v>
      </c>
      <c r="I96">
        <v>11</v>
      </c>
      <c r="J96">
        <v>0.72699999999999998</v>
      </c>
      <c r="K96">
        <v>0.90900000000000003</v>
      </c>
      <c r="L96">
        <v>0</v>
      </c>
      <c r="M96">
        <v>8.3000000000000004E-2</v>
      </c>
      <c r="N96">
        <v>0</v>
      </c>
      <c r="O96">
        <v>0</v>
      </c>
      <c r="P96">
        <v>0.66700000000000004</v>
      </c>
      <c r="Q96">
        <v>97.6</v>
      </c>
    </row>
    <row r="97" spans="1:17">
      <c r="A97" t="s">
        <v>72</v>
      </c>
      <c r="B97" t="s">
        <v>42</v>
      </c>
      <c r="C97">
        <v>65</v>
      </c>
      <c r="D97">
        <v>14</v>
      </c>
      <c r="E97">
        <v>0.02</v>
      </c>
      <c r="F97" s="3">
        <v>1.1399999999999999</v>
      </c>
      <c r="G97">
        <v>16</v>
      </c>
      <c r="H97">
        <v>5</v>
      </c>
      <c r="I97">
        <v>12</v>
      </c>
      <c r="J97">
        <v>0.41699999999999998</v>
      </c>
      <c r="K97">
        <v>0.58299999999999996</v>
      </c>
      <c r="L97">
        <v>7.0999999999999994E-2</v>
      </c>
      <c r="M97">
        <v>7.0999999999999994E-2</v>
      </c>
      <c r="N97">
        <v>7.0999999999999994E-2</v>
      </c>
      <c r="O97">
        <v>0</v>
      </c>
      <c r="P97">
        <v>0.42899999999999999</v>
      </c>
      <c r="Q97">
        <v>61.8</v>
      </c>
    </row>
    <row r="98" spans="1:17">
      <c r="A98" t="s">
        <v>101</v>
      </c>
      <c r="B98" t="s">
        <v>42</v>
      </c>
      <c r="C98">
        <v>54</v>
      </c>
      <c r="D98">
        <v>22</v>
      </c>
      <c r="E98">
        <v>2.1000000000000001E-2</v>
      </c>
      <c r="F98" s="3">
        <v>1.0900000000000001</v>
      </c>
      <c r="G98">
        <v>24</v>
      </c>
      <c r="H98">
        <v>5</v>
      </c>
      <c r="I98">
        <v>13</v>
      </c>
      <c r="J98">
        <v>0.38500000000000001</v>
      </c>
      <c r="K98">
        <v>0.38500000000000001</v>
      </c>
      <c r="L98">
        <v>0.45500000000000002</v>
      </c>
      <c r="M98">
        <v>4.4999999999999998E-2</v>
      </c>
      <c r="N98">
        <v>0.40899999999999997</v>
      </c>
      <c r="O98">
        <v>9.0999999999999998E-2</v>
      </c>
      <c r="P98">
        <v>0.59099999999999997</v>
      </c>
      <c r="Q98">
        <v>50.5</v>
      </c>
    </row>
    <row r="99" spans="1:17">
      <c r="A99" t="s">
        <v>121</v>
      </c>
      <c r="B99" t="s">
        <v>42</v>
      </c>
      <c r="C99">
        <v>51</v>
      </c>
      <c r="D99">
        <v>28</v>
      </c>
      <c r="E99">
        <v>7.0000000000000007E-2</v>
      </c>
      <c r="F99" s="3">
        <v>1.61</v>
      </c>
      <c r="G99">
        <v>45</v>
      </c>
      <c r="H99">
        <v>17</v>
      </c>
      <c r="I99">
        <v>23</v>
      </c>
      <c r="J99">
        <v>0.73899999999999999</v>
      </c>
      <c r="K99">
        <v>0.76100000000000001</v>
      </c>
      <c r="L99">
        <v>0.214</v>
      </c>
      <c r="M99">
        <v>0</v>
      </c>
      <c r="N99">
        <v>0.214</v>
      </c>
      <c r="O99">
        <v>3.5999999999999997E-2</v>
      </c>
      <c r="P99">
        <v>0.78600000000000003</v>
      </c>
      <c r="Q99">
        <v>96.6</v>
      </c>
    </row>
    <row r="100" spans="1:17">
      <c r="A100" t="s">
        <v>129</v>
      </c>
      <c r="B100" t="s">
        <v>42</v>
      </c>
      <c r="C100">
        <v>49</v>
      </c>
      <c r="D100">
        <v>35</v>
      </c>
      <c r="E100">
        <v>0.13100000000000001</v>
      </c>
      <c r="F100" s="3">
        <v>1.34</v>
      </c>
      <c r="G100">
        <v>47</v>
      </c>
      <c r="H100">
        <v>19</v>
      </c>
      <c r="I100">
        <v>31</v>
      </c>
      <c r="J100">
        <v>0.61299999999999999</v>
      </c>
      <c r="K100">
        <v>0.72599999999999998</v>
      </c>
      <c r="L100">
        <v>5.7000000000000002E-2</v>
      </c>
      <c r="M100">
        <v>5.7000000000000002E-2</v>
      </c>
      <c r="N100">
        <v>5.7000000000000002E-2</v>
      </c>
      <c r="O100">
        <v>0</v>
      </c>
      <c r="P100">
        <v>0.6</v>
      </c>
      <c r="Q100">
        <v>86</v>
      </c>
    </row>
    <row r="101" spans="1:17">
      <c r="A101" t="s">
        <v>172</v>
      </c>
      <c r="B101" t="s">
        <v>42</v>
      </c>
      <c r="C101">
        <v>59</v>
      </c>
      <c r="D101">
        <v>60</v>
      </c>
      <c r="E101">
        <v>0.14399999999999999</v>
      </c>
      <c r="F101" s="3">
        <v>1.08</v>
      </c>
      <c r="G101">
        <v>65</v>
      </c>
      <c r="H101">
        <v>27</v>
      </c>
      <c r="I101">
        <v>54</v>
      </c>
      <c r="J101">
        <v>0.5</v>
      </c>
      <c r="K101">
        <v>0.56499999999999995</v>
      </c>
      <c r="L101">
        <v>3.3000000000000002E-2</v>
      </c>
      <c r="M101">
        <v>6.7000000000000004E-2</v>
      </c>
      <c r="N101">
        <v>3.3000000000000002E-2</v>
      </c>
      <c r="O101">
        <v>0</v>
      </c>
      <c r="P101">
        <v>0.48299999999999998</v>
      </c>
      <c r="Q101">
        <v>48.5</v>
      </c>
    </row>
    <row r="102" spans="1:17">
      <c r="A102" t="s">
        <v>230</v>
      </c>
      <c r="B102" t="s">
        <v>42</v>
      </c>
      <c r="C102">
        <v>65</v>
      </c>
      <c r="D102">
        <v>188</v>
      </c>
      <c r="E102">
        <v>0.17799999999999999</v>
      </c>
      <c r="F102" s="3">
        <v>1.17</v>
      </c>
      <c r="G102">
        <v>220</v>
      </c>
      <c r="H102">
        <v>94</v>
      </c>
      <c r="I102">
        <v>151</v>
      </c>
      <c r="J102">
        <v>0.623</v>
      </c>
      <c r="K102">
        <v>0.623</v>
      </c>
      <c r="L102">
        <v>0.16500000000000001</v>
      </c>
      <c r="M102">
        <v>6.9000000000000006E-2</v>
      </c>
      <c r="N102">
        <v>0.16500000000000001</v>
      </c>
      <c r="O102">
        <v>4.2999999999999997E-2</v>
      </c>
      <c r="P102">
        <v>0.59</v>
      </c>
      <c r="Q102">
        <v>65.5</v>
      </c>
    </row>
    <row r="103" spans="1:17">
      <c r="A103" t="s">
        <v>93</v>
      </c>
      <c r="B103" t="s">
        <v>94</v>
      </c>
      <c r="C103">
        <v>18</v>
      </c>
      <c r="D103">
        <v>20</v>
      </c>
      <c r="E103">
        <v>0.27400000000000002</v>
      </c>
      <c r="F103" s="3">
        <v>0.9</v>
      </c>
      <c r="G103">
        <v>18</v>
      </c>
      <c r="H103">
        <v>8</v>
      </c>
      <c r="I103">
        <v>17</v>
      </c>
      <c r="J103">
        <v>0.47099999999999997</v>
      </c>
      <c r="K103">
        <v>0.47099999999999997</v>
      </c>
      <c r="L103">
        <v>0.1</v>
      </c>
      <c r="M103">
        <v>0.1</v>
      </c>
      <c r="N103">
        <v>0.1</v>
      </c>
      <c r="O103">
        <v>0.05</v>
      </c>
      <c r="P103">
        <v>0.45</v>
      </c>
      <c r="Q103">
        <v>20.3</v>
      </c>
    </row>
    <row r="104" spans="1:17">
      <c r="A104" t="s">
        <v>97</v>
      </c>
      <c r="B104" t="s">
        <v>94</v>
      </c>
      <c r="C104">
        <v>59</v>
      </c>
      <c r="D104">
        <v>21</v>
      </c>
      <c r="E104">
        <v>5.8000000000000003E-2</v>
      </c>
      <c r="F104" s="3">
        <v>0.81</v>
      </c>
      <c r="G104">
        <v>17</v>
      </c>
      <c r="H104">
        <v>8</v>
      </c>
      <c r="I104">
        <v>16</v>
      </c>
      <c r="J104">
        <v>0.5</v>
      </c>
      <c r="K104">
        <v>0.5</v>
      </c>
      <c r="L104">
        <v>4.8000000000000001E-2</v>
      </c>
      <c r="M104">
        <v>0.19</v>
      </c>
      <c r="N104">
        <v>4.8000000000000001E-2</v>
      </c>
      <c r="O104">
        <v>0</v>
      </c>
      <c r="P104">
        <v>0.42899999999999999</v>
      </c>
      <c r="Q104">
        <v>12.1</v>
      </c>
    </row>
    <row r="105" spans="1:17">
      <c r="A105" t="s">
        <v>102</v>
      </c>
      <c r="B105" t="s">
        <v>94</v>
      </c>
      <c r="C105">
        <v>12</v>
      </c>
      <c r="D105">
        <v>22</v>
      </c>
      <c r="E105">
        <v>0.25</v>
      </c>
      <c r="F105" s="3">
        <v>0.82</v>
      </c>
      <c r="G105">
        <v>18</v>
      </c>
      <c r="H105">
        <v>7</v>
      </c>
      <c r="I105">
        <v>18</v>
      </c>
      <c r="J105">
        <v>0.38900000000000001</v>
      </c>
      <c r="K105">
        <v>0.38900000000000001</v>
      </c>
      <c r="L105">
        <v>0.182</v>
      </c>
      <c r="M105">
        <v>4.4999999999999998E-2</v>
      </c>
      <c r="N105">
        <v>0.13600000000000001</v>
      </c>
      <c r="O105">
        <v>4.4999999999999998E-2</v>
      </c>
      <c r="P105">
        <v>0.40899999999999997</v>
      </c>
      <c r="Q105">
        <v>14.6</v>
      </c>
    </row>
    <row r="106" spans="1:17">
      <c r="A106" t="s">
        <v>109</v>
      </c>
      <c r="B106" t="s">
        <v>94</v>
      </c>
      <c r="C106">
        <v>48</v>
      </c>
      <c r="D106">
        <v>24</v>
      </c>
      <c r="E106">
        <v>8.2000000000000003E-2</v>
      </c>
      <c r="F106" s="3">
        <v>0.96</v>
      </c>
      <c r="G106">
        <v>23</v>
      </c>
      <c r="H106">
        <v>9</v>
      </c>
      <c r="I106">
        <v>22</v>
      </c>
      <c r="J106">
        <v>0.40899999999999997</v>
      </c>
      <c r="K106">
        <v>0.52300000000000002</v>
      </c>
      <c r="L106">
        <v>0</v>
      </c>
      <c r="M106">
        <v>8.3000000000000004E-2</v>
      </c>
      <c r="N106">
        <v>0</v>
      </c>
      <c r="O106">
        <v>0</v>
      </c>
      <c r="P106">
        <v>0.375</v>
      </c>
      <c r="Q106">
        <v>30.4</v>
      </c>
    </row>
    <row r="107" spans="1:17">
      <c r="A107" t="s">
        <v>198</v>
      </c>
      <c r="B107" t="s">
        <v>94</v>
      </c>
      <c r="C107">
        <v>54</v>
      </c>
      <c r="D107">
        <v>104</v>
      </c>
      <c r="E107">
        <v>0.11899999999999999</v>
      </c>
      <c r="F107" s="3">
        <v>1.25</v>
      </c>
      <c r="G107">
        <v>130</v>
      </c>
      <c r="H107">
        <v>47</v>
      </c>
      <c r="I107">
        <v>90</v>
      </c>
      <c r="J107">
        <v>0.52200000000000002</v>
      </c>
      <c r="K107">
        <v>0.60599999999999998</v>
      </c>
      <c r="L107">
        <v>0.14399999999999999</v>
      </c>
      <c r="M107">
        <v>4.8000000000000001E-2</v>
      </c>
      <c r="N107">
        <v>0.13500000000000001</v>
      </c>
      <c r="O107">
        <v>5.8000000000000003E-2</v>
      </c>
      <c r="P107">
        <v>0.53800000000000003</v>
      </c>
      <c r="Q107">
        <v>76.8</v>
      </c>
    </row>
    <row r="108" spans="1:17">
      <c r="A108" t="s">
        <v>209</v>
      </c>
      <c r="B108" t="s">
        <v>94</v>
      </c>
      <c r="C108">
        <v>50</v>
      </c>
      <c r="D108">
        <v>116</v>
      </c>
      <c r="E108">
        <v>0.23699999999999999</v>
      </c>
      <c r="F108" s="3">
        <v>1.48</v>
      </c>
      <c r="G108">
        <v>172</v>
      </c>
      <c r="H108">
        <v>78</v>
      </c>
      <c r="I108">
        <v>105</v>
      </c>
      <c r="J108">
        <v>0.74299999999999999</v>
      </c>
      <c r="K108">
        <v>0.74299999999999999</v>
      </c>
      <c r="L108">
        <v>9.5000000000000001E-2</v>
      </c>
      <c r="M108">
        <v>2.5999999999999999E-2</v>
      </c>
      <c r="N108">
        <v>8.5999999999999993E-2</v>
      </c>
      <c r="O108">
        <v>2.5999999999999999E-2</v>
      </c>
      <c r="P108">
        <v>0.74099999999999999</v>
      </c>
      <c r="Q108">
        <v>94.7</v>
      </c>
    </row>
    <row r="109" spans="1:17">
      <c r="A109" t="s">
        <v>225</v>
      </c>
      <c r="B109" t="s">
        <v>94</v>
      </c>
      <c r="C109">
        <v>62</v>
      </c>
      <c r="D109">
        <v>157</v>
      </c>
      <c r="E109">
        <v>0.186</v>
      </c>
      <c r="F109" s="3">
        <v>1.24</v>
      </c>
      <c r="G109">
        <v>194</v>
      </c>
      <c r="H109">
        <v>85</v>
      </c>
      <c r="I109">
        <v>137</v>
      </c>
      <c r="J109">
        <v>0.62</v>
      </c>
      <c r="K109">
        <v>0.64600000000000002</v>
      </c>
      <c r="L109">
        <v>0.10199999999999999</v>
      </c>
      <c r="M109">
        <v>5.7000000000000002E-2</v>
      </c>
      <c r="N109">
        <v>0.10199999999999999</v>
      </c>
      <c r="O109">
        <v>3.2000000000000001E-2</v>
      </c>
      <c r="P109">
        <v>0.59199999999999997</v>
      </c>
      <c r="Q109">
        <v>73.900000000000006</v>
      </c>
    </row>
    <row r="110" spans="1:17">
      <c r="A110" t="s">
        <v>12</v>
      </c>
      <c r="B110" t="s">
        <v>13</v>
      </c>
      <c r="C110">
        <v>49</v>
      </c>
      <c r="D110">
        <v>10</v>
      </c>
      <c r="E110">
        <v>2.3E-2</v>
      </c>
      <c r="F110" s="3">
        <v>1.7</v>
      </c>
      <c r="G110">
        <v>17</v>
      </c>
      <c r="H110">
        <v>7</v>
      </c>
      <c r="I110">
        <v>9</v>
      </c>
      <c r="J110">
        <v>0.77800000000000002</v>
      </c>
      <c r="K110">
        <v>0.94399999999999995</v>
      </c>
      <c r="L110">
        <v>0</v>
      </c>
      <c r="M110">
        <v>0.1</v>
      </c>
      <c r="N110">
        <v>0</v>
      </c>
      <c r="O110">
        <v>0</v>
      </c>
      <c r="P110">
        <v>0.7</v>
      </c>
      <c r="Q110">
        <v>98.6</v>
      </c>
    </row>
    <row r="111" spans="1:17">
      <c r="A111" t="s">
        <v>33</v>
      </c>
      <c r="B111" t="s">
        <v>13</v>
      </c>
      <c r="C111">
        <v>60</v>
      </c>
      <c r="D111">
        <v>11</v>
      </c>
      <c r="E111">
        <v>7.0000000000000001E-3</v>
      </c>
      <c r="F111" s="3">
        <v>1.27</v>
      </c>
      <c r="G111">
        <v>14</v>
      </c>
      <c r="H111">
        <v>5</v>
      </c>
      <c r="I111">
        <v>11</v>
      </c>
      <c r="J111">
        <v>0.45500000000000002</v>
      </c>
      <c r="K111">
        <v>0.59099999999999997</v>
      </c>
      <c r="L111">
        <v>9.0999999999999998E-2</v>
      </c>
      <c r="M111">
        <v>0</v>
      </c>
      <c r="N111">
        <v>9.0999999999999998E-2</v>
      </c>
      <c r="O111">
        <v>9.0999999999999998E-2</v>
      </c>
      <c r="P111">
        <v>0.45500000000000002</v>
      </c>
      <c r="Q111">
        <v>79.7</v>
      </c>
    </row>
    <row r="112" spans="1:17">
      <c r="A112" t="s">
        <v>40</v>
      </c>
      <c r="B112" t="s">
        <v>13</v>
      </c>
      <c r="C112">
        <v>58</v>
      </c>
      <c r="D112">
        <v>11</v>
      </c>
      <c r="E112">
        <v>3.2000000000000001E-2</v>
      </c>
      <c r="F112" s="3">
        <v>0.82</v>
      </c>
      <c r="G112">
        <v>9</v>
      </c>
      <c r="H112">
        <v>4</v>
      </c>
      <c r="I112">
        <v>10</v>
      </c>
      <c r="J112">
        <v>0.4</v>
      </c>
      <c r="K112">
        <v>0.45</v>
      </c>
      <c r="L112">
        <v>9.0999999999999998E-2</v>
      </c>
      <c r="M112">
        <v>9.0999999999999998E-2</v>
      </c>
      <c r="N112">
        <v>9.0999999999999998E-2</v>
      </c>
      <c r="O112">
        <v>9.0999999999999998E-2</v>
      </c>
      <c r="P112">
        <v>0.36399999999999999</v>
      </c>
      <c r="Q112">
        <v>14.6</v>
      </c>
    </row>
    <row r="113" spans="1:17">
      <c r="A113" t="s">
        <v>52</v>
      </c>
      <c r="B113" t="s">
        <v>13</v>
      </c>
      <c r="C113">
        <v>63</v>
      </c>
      <c r="D113">
        <v>12</v>
      </c>
      <c r="E113">
        <v>2.1000000000000001E-2</v>
      </c>
      <c r="F113" s="3">
        <v>0.67</v>
      </c>
      <c r="G113">
        <v>8</v>
      </c>
      <c r="H113">
        <v>4</v>
      </c>
      <c r="I113">
        <v>11</v>
      </c>
      <c r="J113">
        <v>0.36399999999999999</v>
      </c>
      <c r="K113">
        <v>0.36399999999999999</v>
      </c>
      <c r="L113">
        <v>0</v>
      </c>
      <c r="M113">
        <v>8.3000000000000004E-2</v>
      </c>
      <c r="N113">
        <v>0</v>
      </c>
      <c r="O113">
        <v>0</v>
      </c>
      <c r="P113">
        <v>0.33300000000000002</v>
      </c>
      <c r="Q113">
        <v>3.9</v>
      </c>
    </row>
    <row r="114" spans="1:17">
      <c r="A114" t="s">
        <v>108</v>
      </c>
      <c r="B114" t="s">
        <v>13</v>
      </c>
      <c r="C114">
        <v>54</v>
      </c>
      <c r="D114">
        <v>24</v>
      </c>
      <c r="E114">
        <v>3.3000000000000002E-2</v>
      </c>
      <c r="F114" s="3">
        <v>1.1299999999999999</v>
      </c>
      <c r="G114">
        <v>27</v>
      </c>
      <c r="H114">
        <v>11</v>
      </c>
      <c r="I114">
        <v>20</v>
      </c>
      <c r="J114">
        <v>0.55000000000000004</v>
      </c>
      <c r="K114">
        <v>0.625</v>
      </c>
      <c r="L114">
        <v>8.3000000000000004E-2</v>
      </c>
      <c r="M114">
        <v>0.125</v>
      </c>
      <c r="N114">
        <v>8.3000000000000004E-2</v>
      </c>
      <c r="O114">
        <v>4.2000000000000003E-2</v>
      </c>
      <c r="P114">
        <v>0.5</v>
      </c>
      <c r="Q114">
        <v>56</v>
      </c>
    </row>
    <row r="115" spans="1:17">
      <c r="A115" t="s">
        <v>136</v>
      </c>
      <c r="B115" t="s">
        <v>13</v>
      </c>
      <c r="C115">
        <v>62</v>
      </c>
      <c r="D115">
        <v>38</v>
      </c>
      <c r="E115">
        <v>9.2999999999999999E-2</v>
      </c>
      <c r="F115" s="3">
        <v>1.29</v>
      </c>
      <c r="G115">
        <v>49</v>
      </c>
      <c r="H115">
        <v>20</v>
      </c>
      <c r="I115">
        <v>30</v>
      </c>
      <c r="J115">
        <v>0.66700000000000004</v>
      </c>
      <c r="K115">
        <v>0.68300000000000005</v>
      </c>
      <c r="L115">
        <v>0.23699999999999999</v>
      </c>
      <c r="M115">
        <v>2.5999999999999999E-2</v>
      </c>
      <c r="N115">
        <v>0.21099999999999999</v>
      </c>
      <c r="O115">
        <v>5.2999999999999999E-2</v>
      </c>
      <c r="P115">
        <v>0.65800000000000003</v>
      </c>
      <c r="Q115">
        <v>80.7</v>
      </c>
    </row>
    <row r="116" spans="1:17">
      <c r="A116" t="s">
        <v>152</v>
      </c>
      <c r="B116" t="s">
        <v>13</v>
      </c>
      <c r="C116">
        <v>61</v>
      </c>
      <c r="D116">
        <v>46</v>
      </c>
      <c r="E116">
        <v>0.127</v>
      </c>
      <c r="F116" s="3">
        <v>1.33</v>
      </c>
      <c r="G116">
        <v>61</v>
      </c>
      <c r="H116">
        <v>24</v>
      </c>
      <c r="I116">
        <v>36</v>
      </c>
      <c r="J116">
        <v>0.66700000000000004</v>
      </c>
      <c r="K116">
        <v>0.66700000000000004</v>
      </c>
      <c r="L116">
        <v>0.19600000000000001</v>
      </c>
      <c r="M116">
        <v>4.2999999999999997E-2</v>
      </c>
      <c r="N116">
        <v>0.217</v>
      </c>
      <c r="O116">
        <v>4.2999999999999997E-2</v>
      </c>
      <c r="P116">
        <v>0.67400000000000004</v>
      </c>
      <c r="Q116">
        <v>84.1</v>
      </c>
    </row>
    <row r="117" spans="1:17">
      <c r="A117" t="s">
        <v>226</v>
      </c>
      <c r="B117" t="s">
        <v>13</v>
      </c>
      <c r="C117">
        <v>56</v>
      </c>
      <c r="D117">
        <v>168</v>
      </c>
      <c r="E117">
        <v>0.128</v>
      </c>
      <c r="F117" s="3">
        <v>1.27</v>
      </c>
      <c r="G117">
        <v>213</v>
      </c>
      <c r="H117">
        <v>83</v>
      </c>
      <c r="I117">
        <v>140</v>
      </c>
      <c r="J117">
        <v>0.59299999999999997</v>
      </c>
      <c r="K117">
        <v>0.63900000000000001</v>
      </c>
      <c r="L117">
        <v>0.14899999999999999</v>
      </c>
      <c r="M117">
        <v>7.0999999999999994E-2</v>
      </c>
      <c r="N117">
        <v>0.13100000000000001</v>
      </c>
      <c r="O117">
        <v>5.3999999999999999E-2</v>
      </c>
      <c r="P117">
        <v>0.58899999999999997</v>
      </c>
      <c r="Q117">
        <v>79.2</v>
      </c>
    </row>
    <row r="118" spans="1:17">
      <c r="A118" t="s">
        <v>29</v>
      </c>
      <c r="B118" t="s">
        <v>30</v>
      </c>
      <c r="C118">
        <v>60</v>
      </c>
      <c r="D118">
        <v>10</v>
      </c>
      <c r="E118">
        <v>8.0000000000000002E-3</v>
      </c>
      <c r="F118" s="3">
        <v>0.5</v>
      </c>
      <c r="G118">
        <v>5</v>
      </c>
      <c r="H118">
        <v>2</v>
      </c>
      <c r="I118">
        <v>10</v>
      </c>
      <c r="J118">
        <v>0.2</v>
      </c>
      <c r="K118">
        <v>0.2</v>
      </c>
      <c r="L118">
        <v>0.1</v>
      </c>
      <c r="M118">
        <v>0</v>
      </c>
      <c r="N118">
        <v>0.1</v>
      </c>
      <c r="O118">
        <v>0.1</v>
      </c>
      <c r="P118">
        <v>0.2</v>
      </c>
      <c r="Q118">
        <v>0.5</v>
      </c>
    </row>
    <row r="119" spans="1:17">
      <c r="A119" t="s">
        <v>56</v>
      </c>
      <c r="B119" t="s">
        <v>30</v>
      </c>
      <c r="C119">
        <v>47</v>
      </c>
      <c r="D119">
        <v>13</v>
      </c>
      <c r="E119">
        <v>3.1E-2</v>
      </c>
      <c r="F119" s="3">
        <v>1.92</v>
      </c>
      <c r="G119">
        <v>25</v>
      </c>
      <c r="H119">
        <v>9</v>
      </c>
      <c r="I119">
        <v>13</v>
      </c>
      <c r="J119">
        <v>0.69199999999999995</v>
      </c>
      <c r="K119">
        <v>0.96199999999999997</v>
      </c>
      <c r="L119">
        <v>0</v>
      </c>
      <c r="M119">
        <v>0</v>
      </c>
      <c r="N119">
        <v>0</v>
      </c>
      <c r="O119">
        <v>0</v>
      </c>
      <c r="P119">
        <v>0.69199999999999995</v>
      </c>
      <c r="Q119">
        <v>99.5</v>
      </c>
    </row>
    <row r="120" spans="1:17">
      <c r="A120" t="s">
        <v>85</v>
      </c>
      <c r="B120" t="s">
        <v>30</v>
      </c>
      <c r="C120">
        <v>51</v>
      </c>
      <c r="D120">
        <v>17</v>
      </c>
      <c r="E120">
        <v>1.2999999999999999E-2</v>
      </c>
      <c r="F120" s="3">
        <v>1</v>
      </c>
      <c r="G120">
        <v>17</v>
      </c>
      <c r="H120">
        <v>7</v>
      </c>
      <c r="I120">
        <v>14</v>
      </c>
      <c r="J120">
        <v>0.5</v>
      </c>
      <c r="K120">
        <v>0.57099999999999995</v>
      </c>
      <c r="L120">
        <v>5.8999999999999997E-2</v>
      </c>
      <c r="M120">
        <v>0.17599999999999999</v>
      </c>
      <c r="N120">
        <v>5.8999999999999997E-2</v>
      </c>
      <c r="O120">
        <v>5.8999999999999997E-2</v>
      </c>
      <c r="P120">
        <v>0.41199999999999998</v>
      </c>
      <c r="Q120">
        <v>34.700000000000003</v>
      </c>
    </row>
    <row r="121" spans="1:17">
      <c r="A121" t="s">
        <v>124</v>
      </c>
      <c r="B121" t="s">
        <v>30</v>
      </c>
      <c r="C121">
        <v>51</v>
      </c>
      <c r="D121">
        <v>28</v>
      </c>
      <c r="E121">
        <v>0.125</v>
      </c>
      <c r="F121" s="3">
        <v>0.82</v>
      </c>
      <c r="G121">
        <v>23</v>
      </c>
      <c r="H121">
        <v>8</v>
      </c>
      <c r="I121">
        <v>27</v>
      </c>
      <c r="J121">
        <v>0.29599999999999999</v>
      </c>
      <c r="K121">
        <v>0.42599999999999999</v>
      </c>
      <c r="L121">
        <v>0</v>
      </c>
      <c r="M121">
        <v>3.5999999999999997E-2</v>
      </c>
      <c r="N121">
        <v>0</v>
      </c>
      <c r="O121">
        <v>0</v>
      </c>
      <c r="P121">
        <v>0.28599999999999998</v>
      </c>
      <c r="Q121">
        <v>15.5</v>
      </c>
    </row>
    <row r="122" spans="1:17">
      <c r="A122" t="s">
        <v>165</v>
      </c>
      <c r="B122" t="s">
        <v>30</v>
      </c>
      <c r="C122">
        <v>55</v>
      </c>
      <c r="D122">
        <v>54</v>
      </c>
      <c r="E122">
        <v>0.14599999999999999</v>
      </c>
      <c r="F122" s="3">
        <v>0.93</v>
      </c>
      <c r="G122">
        <v>50</v>
      </c>
      <c r="H122">
        <v>16</v>
      </c>
      <c r="I122">
        <v>44</v>
      </c>
      <c r="J122">
        <v>0.36399999999999999</v>
      </c>
      <c r="K122">
        <v>0.53400000000000003</v>
      </c>
      <c r="L122">
        <v>3.6999999999999998E-2</v>
      </c>
      <c r="M122">
        <v>0.14799999999999999</v>
      </c>
      <c r="N122">
        <v>3.6999999999999998E-2</v>
      </c>
      <c r="O122">
        <v>0</v>
      </c>
      <c r="P122">
        <v>0.33300000000000002</v>
      </c>
      <c r="Q122">
        <v>25.6</v>
      </c>
    </row>
    <row r="123" spans="1:17">
      <c r="A123" t="s">
        <v>197</v>
      </c>
      <c r="B123" t="s">
        <v>30</v>
      </c>
      <c r="C123">
        <v>64</v>
      </c>
      <c r="D123">
        <v>103</v>
      </c>
      <c r="E123">
        <v>0.224</v>
      </c>
      <c r="F123" s="3">
        <v>1.1299999999999999</v>
      </c>
      <c r="G123">
        <v>116</v>
      </c>
      <c r="H123">
        <v>45</v>
      </c>
      <c r="I123">
        <v>77</v>
      </c>
      <c r="J123">
        <v>0.58399999999999996</v>
      </c>
      <c r="K123">
        <v>0.58399999999999996</v>
      </c>
      <c r="L123">
        <v>0.184</v>
      </c>
      <c r="M123">
        <v>9.7000000000000003E-2</v>
      </c>
      <c r="N123">
        <v>0.17499999999999999</v>
      </c>
      <c r="O123">
        <v>2.9000000000000001E-2</v>
      </c>
      <c r="P123">
        <v>0.58299999999999996</v>
      </c>
      <c r="Q123">
        <v>56.5</v>
      </c>
    </row>
    <row r="124" spans="1:17">
      <c r="A124" t="s">
        <v>229</v>
      </c>
      <c r="B124" t="s">
        <v>30</v>
      </c>
      <c r="C124">
        <v>63</v>
      </c>
      <c r="D124">
        <v>184</v>
      </c>
      <c r="E124">
        <v>0.17299999999999999</v>
      </c>
      <c r="F124" s="3">
        <v>1.31</v>
      </c>
      <c r="G124">
        <v>241</v>
      </c>
      <c r="H124">
        <v>108</v>
      </c>
      <c r="I124">
        <v>155</v>
      </c>
      <c r="J124">
        <v>0.69699999999999995</v>
      </c>
      <c r="K124">
        <v>0.69699999999999995</v>
      </c>
      <c r="L124">
        <v>0.125</v>
      </c>
      <c r="M124">
        <v>6.5000000000000002E-2</v>
      </c>
      <c r="N124">
        <v>0.12</v>
      </c>
      <c r="O124">
        <v>3.3000000000000002E-2</v>
      </c>
      <c r="P124">
        <v>0.65800000000000003</v>
      </c>
      <c r="Q124">
        <v>83.1</v>
      </c>
    </row>
    <row r="125" spans="1:17">
      <c r="A125" t="s">
        <v>62</v>
      </c>
      <c r="B125" t="s">
        <v>63</v>
      </c>
      <c r="C125">
        <v>16</v>
      </c>
      <c r="D125">
        <v>13</v>
      </c>
      <c r="E125">
        <v>0.191</v>
      </c>
      <c r="F125" s="3">
        <v>1.1499999999999999</v>
      </c>
      <c r="G125">
        <v>15</v>
      </c>
      <c r="H125">
        <v>6</v>
      </c>
      <c r="I125">
        <v>11</v>
      </c>
      <c r="J125">
        <v>0.54500000000000004</v>
      </c>
      <c r="K125">
        <v>0.63600000000000001</v>
      </c>
      <c r="L125">
        <v>7.6999999999999999E-2</v>
      </c>
      <c r="M125">
        <v>7.6999999999999999E-2</v>
      </c>
      <c r="N125">
        <v>7.6999999999999999E-2</v>
      </c>
      <c r="O125">
        <v>0</v>
      </c>
      <c r="P125">
        <v>0.53800000000000003</v>
      </c>
      <c r="Q125">
        <v>54.8</v>
      </c>
    </row>
    <row r="126" spans="1:17">
      <c r="A126" t="s">
        <v>132</v>
      </c>
      <c r="B126" t="s">
        <v>63</v>
      </c>
      <c r="C126">
        <v>27</v>
      </c>
      <c r="D126">
        <v>35</v>
      </c>
      <c r="E126">
        <v>0.36799999999999999</v>
      </c>
      <c r="F126" s="3">
        <v>0.77</v>
      </c>
      <c r="G126">
        <v>27</v>
      </c>
      <c r="H126">
        <v>12</v>
      </c>
      <c r="I126">
        <v>31</v>
      </c>
      <c r="J126">
        <v>0.38700000000000001</v>
      </c>
      <c r="K126">
        <v>0.40300000000000002</v>
      </c>
      <c r="L126">
        <v>5.7000000000000002E-2</v>
      </c>
      <c r="M126">
        <v>5.7000000000000002E-2</v>
      </c>
      <c r="N126">
        <v>2.9000000000000001E-2</v>
      </c>
      <c r="O126">
        <v>0</v>
      </c>
      <c r="P126">
        <v>0.4</v>
      </c>
      <c r="Q126">
        <v>9.1999999999999993</v>
      </c>
    </row>
    <row r="127" spans="1:17">
      <c r="A127" t="s">
        <v>227</v>
      </c>
      <c r="B127" t="s">
        <v>63</v>
      </c>
      <c r="C127">
        <v>55</v>
      </c>
      <c r="D127">
        <v>175</v>
      </c>
      <c r="E127">
        <v>0.27100000000000002</v>
      </c>
      <c r="F127" s="3">
        <v>0.97</v>
      </c>
      <c r="G127">
        <v>170</v>
      </c>
      <c r="H127">
        <v>60</v>
      </c>
      <c r="I127">
        <v>149</v>
      </c>
      <c r="J127">
        <v>0.40300000000000002</v>
      </c>
      <c r="K127">
        <v>0.47299999999999998</v>
      </c>
      <c r="L127">
        <v>0.126</v>
      </c>
      <c r="M127">
        <v>5.0999999999999997E-2</v>
      </c>
      <c r="N127">
        <v>0.13700000000000001</v>
      </c>
      <c r="O127">
        <v>0.04</v>
      </c>
      <c r="P127">
        <v>0.42899999999999999</v>
      </c>
      <c r="Q127">
        <v>31.9</v>
      </c>
    </row>
    <row r="128" spans="1:17">
      <c r="A128" t="s">
        <v>238</v>
      </c>
      <c r="B128" t="s">
        <v>63</v>
      </c>
      <c r="C128">
        <v>62</v>
      </c>
      <c r="D128">
        <v>349</v>
      </c>
      <c r="E128">
        <v>0.30299999999999999</v>
      </c>
      <c r="F128" s="3">
        <v>1.1100000000000001</v>
      </c>
      <c r="G128">
        <v>387</v>
      </c>
      <c r="H128">
        <v>155</v>
      </c>
      <c r="I128">
        <v>281</v>
      </c>
      <c r="J128">
        <v>0.55200000000000005</v>
      </c>
      <c r="K128">
        <v>0.56200000000000006</v>
      </c>
      <c r="L128">
        <v>0.152</v>
      </c>
      <c r="M128">
        <v>7.6999999999999999E-2</v>
      </c>
      <c r="N128">
        <v>0.13800000000000001</v>
      </c>
      <c r="O128">
        <v>3.4000000000000002E-2</v>
      </c>
      <c r="P128">
        <v>0.55600000000000005</v>
      </c>
      <c r="Q128">
        <v>53.6</v>
      </c>
    </row>
    <row r="129" spans="1:17">
      <c r="A129" t="s">
        <v>17</v>
      </c>
      <c r="B129" t="s">
        <v>18</v>
      </c>
      <c r="C129">
        <v>42</v>
      </c>
      <c r="D129">
        <v>10</v>
      </c>
      <c r="E129">
        <v>9.0999999999999998E-2</v>
      </c>
      <c r="F129" s="3">
        <v>1</v>
      </c>
      <c r="G129">
        <v>10</v>
      </c>
      <c r="H129">
        <v>4</v>
      </c>
      <c r="I129">
        <v>9</v>
      </c>
      <c r="J129">
        <v>0.44400000000000001</v>
      </c>
      <c r="K129">
        <v>0.5</v>
      </c>
      <c r="L129">
        <v>0.1</v>
      </c>
      <c r="M129">
        <v>0</v>
      </c>
      <c r="N129">
        <v>0.1</v>
      </c>
      <c r="O129">
        <v>0</v>
      </c>
      <c r="P129">
        <v>0.5</v>
      </c>
      <c r="Q129">
        <v>34.700000000000003</v>
      </c>
    </row>
    <row r="130" spans="1:17">
      <c r="A130" t="s">
        <v>65</v>
      </c>
      <c r="B130" t="s">
        <v>18</v>
      </c>
      <c r="C130">
        <v>14</v>
      </c>
      <c r="D130">
        <v>13</v>
      </c>
      <c r="E130">
        <v>7.2999999999999995E-2</v>
      </c>
      <c r="F130" s="3">
        <v>0.85</v>
      </c>
      <c r="G130">
        <v>11</v>
      </c>
      <c r="H130">
        <v>5</v>
      </c>
      <c r="I130">
        <v>11</v>
      </c>
      <c r="J130">
        <v>0.45500000000000002</v>
      </c>
      <c r="K130">
        <v>0.5</v>
      </c>
      <c r="L130">
        <v>0</v>
      </c>
      <c r="M130">
        <v>0.154</v>
      </c>
      <c r="N130">
        <v>0</v>
      </c>
      <c r="O130">
        <v>0</v>
      </c>
      <c r="P130">
        <v>0.38500000000000001</v>
      </c>
      <c r="Q130">
        <v>16</v>
      </c>
    </row>
    <row r="131" spans="1:17">
      <c r="A131" t="s">
        <v>73</v>
      </c>
      <c r="B131" t="s">
        <v>18</v>
      </c>
      <c r="C131">
        <v>34</v>
      </c>
      <c r="D131">
        <v>14</v>
      </c>
      <c r="E131">
        <v>2.7E-2</v>
      </c>
      <c r="F131" s="3">
        <v>1</v>
      </c>
      <c r="G131">
        <v>14</v>
      </c>
      <c r="H131">
        <v>5</v>
      </c>
      <c r="I131">
        <v>13</v>
      </c>
      <c r="J131">
        <v>0.38500000000000001</v>
      </c>
      <c r="K131">
        <v>0.53800000000000003</v>
      </c>
      <c r="L131">
        <v>0</v>
      </c>
      <c r="M131">
        <v>7.0999999999999994E-2</v>
      </c>
      <c r="N131">
        <v>0</v>
      </c>
      <c r="O131">
        <v>0</v>
      </c>
      <c r="P131">
        <v>0.35699999999999998</v>
      </c>
      <c r="Q131">
        <v>34.700000000000003</v>
      </c>
    </row>
    <row r="132" spans="1:17">
      <c r="A132" t="s">
        <v>99</v>
      </c>
      <c r="B132" t="s">
        <v>18</v>
      </c>
      <c r="C132">
        <v>23</v>
      </c>
      <c r="D132">
        <v>22</v>
      </c>
      <c r="E132">
        <v>0.23400000000000001</v>
      </c>
      <c r="F132" s="3">
        <v>1.46</v>
      </c>
      <c r="G132">
        <v>32</v>
      </c>
      <c r="H132">
        <v>14</v>
      </c>
      <c r="I132">
        <v>19</v>
      </c>
      <c r="J132">
        <v>0.73699999999999999</v>
      </c>
      <c r="K132">
        <v>0.73699999999999999</v>
      </c>
      <c r="L132">
        <v>0.22700000000000001</v>
      </c>
      <c r="M132">
        <v>4.4999999999999998E-2</v>
      </c>
      <c r="N132">
        <v>0.22700000000000001</v>
      </c>
      <c r="O132">
        <v>0.13600000000000001</v>
      </c>
      <c r="P132">
        <v>0.72699999999999998</v>
      </c>
      <c r="Q132">
        <v>92.7</v>
      </c>
    </row>
    <row r="133" spans="1:17">
      <c r="A133" t="s">
        <v>139</v>
      </c>
      <c r="B133" t="s">
        <v>18</v>
      </c>
      <c r="C133">
        <v>64</v>
      </c>
      <c r="D133">
        <v>38</v>
      </c>
      <c r="E133">
        <v>8.2000000000000003E-2</v>
      </c>
      <c r="F133" s="3">
        <v>0.87</v>
      </c>
      <c r="G133">
        <v>33</v>
      </c>
      <c r="H133">
        <v>13</v>
      </c>
      <c r="I133">
        <v>31</v>
      </c>
      <c r="J133">
        <v>0.41899999999999998</v>
      </c>
      <c r="K133">
        <v>0.46800000000000003</v>
      </c>
      <c r="L133">
        <v>5.2999999999999999E-2</v>
      </c>
      <c r="M133">
        <v>0.13200000000000001</v>
      </c>
      <c r="N133">
        <v>5.2999999999999999E-2</v>
      </c>
      <c r="O133">
        <v>0</v>
      </c>
      <c r="P133">
        <v>0.39500000000000002</v>
      </c>
      <c r="Q133">
        <v>18.8</v>
      </c>
    </row>
    <row r="134" spans="1:17">
      <c r="A134" t="s">
        <v>148</v>
      </c>
      <c r="B134" t="s">
        <v>18</v>
      </c>
      <c r="C134">
        <v>58</v>
      </c>
      <c r="D134">
        <v>41</v>
      </c>
      <c r="E134">
        <v>7.1999999999999995E-2</v>
      </c>
      <c r="F134" s="3">
        <v>0.88</v>
      </c>
      <c r="G134">
        <v>36</v>
      </c>
      <c r="H134">
        <v>13</v>
      </c>
      <c r="I134">
        <v>33</v>
      </c>
      <c r="J134">
        <v>0.39400000000000002</v>
      </c>
      <c r="K134">
        <v>0.48499999999999999</v>
      </c>
      <c r="L134">
        <v>4.9000000000000002E-2</v>
      </c>
      <c r="M134">
        <v>0.14599999999999999</v>
      </c>
      <c r="N134">
        <v>4.9000000000000002E-2</v>
      </c>
      <c r="O134">
        <v>0</v>
      </c>
      <c r="P134">
        <v>0.36599999999999999</v>
      </c>
      <c r="Q134">
        <v>19.8</v>
      </c>
    </row>
    <row r="135" spans="1:17">
      <c r="A135" t="s">
        <v>154</v>
      </c>
      <c r="B135" t="s">
        <v>18</v>
      </c>
      <c r="C135">
        <v>63</v>
      </c>
      <c r="D135">
        <v>46</v>
      </c>
      <c r="E135">
        <v>8.5000000000000006E-2</v>
      </c>
      <c r="F135" s="3">
        <v>0.91</v>
      </c>
      <c r="G135">
        <v>42</v>
      </c>
      <c r="H135">
        <v>15</v>
      </c>
      <c r="I135">
        <v>37</v>
      </c>
      <c r="J135">
        <v>0.40500000000000003</v>
      </c>
      <c r="K135">
        <v>0.47299999999999998</v>
      </c>
      <c r="L135">
        <v>0.109</v>
      </c>
      <c r="M135">
        <v>0.13</v>
      </c>
      <c r="N135">
        <v>0.109</v>
      </c>
      <c r="O135">
        <v>4.2999999999999997E-2</v>
      </c>
      <c r="P135">
        <v>0.39100000000000001</v>
      </c>
      <c r="Q135">
        <v>23.2</v>
      </c>
    </row>
    <row r="136" spans="1:17">
      <c r="A136" t="s">
        <v>185</v>
      </c>
      <c r="B136" t="s">
        <v>18</v>
      </c>
      <c r="C136">
        <v>39</v>
      </c>
      <c r="D136">
        <v>84</v>
      </c>
      <c r="E136">
        <v>0.17</v>
      </c>
      <c r="F136" s="3">
        <v>1.1000000000000001</v>
      </c>
      <c r="G136">
        <v>92</v>
      </c>
      <c r="H136">
        <v>41</v>
      </c>
      <c r="I136">
        <v>65</v>
      </c>
      <c r="J136">
        <v>0.63100000000000001</v>
      </c>
      <c r="K136">
        <v>0.63100000000000001</v>
      </c>
      <c r="L136">
        <v>0.14299999999999999</v>
      </c>
      <c r="M136">
        <v>0.11899999999999999</v>
      </c>
      <c r="N136">
        <v>0.14299999999999999</v>
      </c>
      <c r="O136">
        <v>3.5999999999999997E-2</v>
      </c>
      <c r="P136">
        <v>0.57099999999999995</v>
      </c>
      <c r="Q136">
        <v>52.7</v>
      </c>
    </row>
    <row r="137" spans="1:17">
      <c r="A137" t="s">
        <v>23</v>
      </c>
      <c r="B137" t="s">
        <v>24</v>
      </c>
      <c r="C137">
        <v>20</v>
      </c>
      <c r="D137">
        <v>10</v>
      </c>
      <c r="E137">
        <v>0.106</v>
      </c>
      <c r="F137" s="3">
        <v>0.7</v>
      </c>
      <c r="G137">
        <v>7</v>
      </c>
      <c r="H137">
        <v>3</v>
      </c>
      <c r="I137">
        <v>10</v>
      </c>
      <c r="J137">
        <v>0.3</v>
      </c>
      <c r="K137">
        <v>0.3</v>
      </c>
      <c r="L137">
        <v>0.1</v>
      </c>
      <c r="M137">
        <v>0</v>
      </c>
      <c r="N137">
        <v>0.1</v>
      </c>
      <c r="O137">
        <v>0.1</v>
      </c>
      <c r="P137">
        <v>0.3</v>
      </c>
      <c r="Q137">
        <v>5.9</v>
      </c>
    </row>
    <row r="138" spans="1:17">
      <c r="A138" t="s">
        <v>86</v>
      </c>
      <c r="B138" t="s">
        <v>24</v>
      </c>
      <c r="C138">
        <v>9</v>
      </c>
      <c r="D138">
        <v>18</v>
      </c>
      <c r="E138">
        <v>0.19400000000000001</v>
      </c>
      <c r="F138" s="3">
        <v>1.44</v>
      </c>
      <c r="G138">
        <v>26</v>
      </c>
      <c r="H138">
        <v>9</v>
      </c>
      <c r="I138">
        <v>15</v>
      </c>
      <c r="J138">
        <v>0.6</v>
      </c>
      <c r="K138">
        <v>0.66700000000000004</v>
      </c>
      <c r="L138">
        <v>0.16700000000000001</v>
      </c>
      <c r="M138">
        <v>0</v>
      </c>
      <c r="N138">
        <v>0.16700000000000001</v>
      </c>
      <c r="O138">
        <v>0</v>
      </c>
      <c r="P138">
        <v>0.66700000000000004</v>
      </c>
      <c r="Q138">
        <v>91.8</v>
      </c>
    </row>
    <row r="139" spans="1:17">
      <c r="A139" t="s">
        <v>137</v>
      </c>
      <c r="B139" t="s">
        <v>24</v>
      </c>
      <c r="C139">
        <v>60</v>
      </c>
      <c r="D139">
        <v>38</v>
      </c>
      <c r="E139">
        <v>4.5999999999999999E-2</v>
      </c>
      <c r="F139" s="3">
        <v>1.18</v>
      </c>
      <c r="G139">
        <v>45</v>
      </c>
      <c r="H139">
        <v>19</v>
      </c>
      <c r="I139">
        <v>35</v>
      </c>
      <c r="J139">
        <v>0.54300000000000004</v>
      </c>
      <c r="K139">
        <v>0.55700000000000005</v>
      </c>
      <c r="L139">
        <v>0.105</v>
      </c>
      <c r="M139">
        <v>2.5999999999999999E-2</v>
      </c>
      <c r="N139">
        <v>0.105</v>
      </c>
      <c r="O139">
        <v>5.2999999999999999E-2</v>
      </c>
      <c r="P139">
        <v>0.55300000000000005</v>
      </c>
      <c r="Q139">
        <v>66.7</v>
      </c>
    </row>
    <row r="140" spans="1:17">
      <c r="A140" t="s">
        <v>140</v>
      </c>
      <c r="B140" t="s">
        <v>24</v>
      </c>
      <c r="C140">
        <v>43</v>
      </c>
      <c r="D140">
        <v>38</v>
      </c>
      <c r="E140">
        <v>8.4000000000000005E-2</v>
      </c>
      <c r="F140" s="3">
        <v>0.76</v>
      </c>
      <c r="G140">
        <v>29</v>
      </c>
      <c r="H140">
        <v>11</v>
      </c>
      <c r="I140">
        <v>27</v>
      </c>
      <c r="J140">
        <v>0.40699999999999997</v>
      </c>
      <c r="K140">
        <v>0.46300000000000002</v>
      </c>
      <c r="L140">
        <v>7.9000000000000001E-2</v>
      </c>
      <c r="M140">
        <v>0.21099999999999999</v>
      </c>
      <c r="N140">
        <v>5.2999999999999999E-2</v>
      </c>
      <c r="O140">
        <v>0</v>
      </c>
      <c r="P140">
        <v>0.36799999999999999</v>
      </c>
      <c r="Q140">
        <v>10.1</v>
      </c>
    </row>
    <row r="141" spans="1:17">
      <c r="A141" t="s">
        <v>168</v>
      </c>
      <c r="B141" t="s">
        <v>24</v>
      </c>
      <c r="C141">
        <v>49</v>
      </c>
      <c r="D141">
        <v>58</v>
      </c>
      <c r="E141">
        <v>0.14899999999999999</v>
      </c>
      <c r="F141" s="3">
        <v>1.03</v>
      </c>
      <c r="G141">
        <v>60</v>
      </c>
      <c r="H141">
        <v>17</v>
      </c>
      <c r="I141">
        <v>44</v>
      </c>
      <c r="J141">
        <v>0.38600000000000001</v>
      </c>
      <c r="K141">
        <v>0.46600000000000003</v>
      </c>
      <c r="L141">
        <v>0.25900000000000001</v>
      </c>
      <c r="M141">
        <v>5.1999999999999998E-2</v>
      </c>
      <c r="N141">
        <v>0.25900000000000001</v>
      </c>
      <c r="O141">
        <v>6.9000000000000006E-2</v>
      </c>
      <c r="P141">
        <v>0.46600000000000003</v>
      </c>
      <c r="Q141">
        <v>41.1</v>
      </c>
    </row>
    <row r="142" spans="1:17">
      <c r="A142" t="s">
        <v>105</v>
      </c>
      <c r="B142" t="s">
        <v>24</v>
      </c>
      <c r="C142">
        <v>41</v>
      </c>
      <c r="D142">
        <v>64</v>
      </c>
      <c r="E142">
        <v>0.20100000000000001</v>
      </c>
      <c r="F142" s="3">
        <v>1.1399999999999999</v>
      </c>
      <c r="G142">
        <v>73</v>
      </c>
      <c r="H142">
        <v>34</v>
      </c>
      <c r="I142">
        <v>51</v>
      </c>
      <c r="J142">
        <v>0.66700000000000004</v>
      </c>
      <c r="K142">
        <v>0.66700000000000004</v>
      </c>
      <c r="L142">
        <v>0.109</v>
      </c>
      <c r="M142">
        <v>0.125</v>
      </c>
      <c r="N142">
        <v>0.109</v>
      </c>
      <c r="O142">
        <v>3.1E-2</v>
      </c>
      <c r="P142">
        <v>0.56299999999999994</v>
      </c>
      <c r="Q142">
        <v>60.9</v>
      </c>
    </row>
    <row r="143" spans="1:17">
      <c r="A143" t="s">
        <v>192</v>
      </c>
      <c r="B143" t="s">
        <v>24</v>
      </c>
      <c r="C143">
        <v>59</v>
      </c>
      <c r="D143">
        <v>95</v>
      </c>
      <c r="E143">
        <v>0.17599999999999999</v>
      </c>
      <c r="F143" s="3">
        <v>1.1000000000000001</v>
      </c>
      <c r="G143">
        <v>104</v>
      </c>
      <c r="H143">
        <v>39</v>
      </c>
      <c r="I143">
        <v>71</v>
      </c>
      <c r="J143">
        <v>0.54900000000000004</v>
      </c>
      <c r="K143">
        <v>0.55600000000000005</v>
      </c>
      <c r="L143">
        <v>0.189</v>
      </c>
      <c r="M143">
        <v>7.3999999999999996E-2</v>
      </c>
      <c r="N143">
        <v>0.16800000000000001</v>
      </c>
      <c r="O143">
        <v>1.0999999999999999E-2</v>
      </c>
      <c r="P143">
        <v>0.57899999999999996</v>
      </c>
      <c r="Q143">
        <v>52.2</v>
      </c>
    </row>
    <row r="144" spans="1:17">
      <c r="A144" t="s">
        <v>76</v>
      </c>
      <c r="B144" t="s">
        <v>77</v>
      </c>
      <c r="C144">
        <v>66</v>
      </c>
      <c r="D144">
        <v>15</v>
      </c>
      <c r="E144">
        <v>2.5000000000000001E-2</v>
      </c>
      <c r="F144" s="3">
        <v>1</v>
      </c>
      <c r="G144">
        <v>15</v>
      </c>
      <c r="H144">
        <v>5</v>
      </c>
      <c r="I144">
        <v>14</v>
      </c>
      <c r="J144">
        <v>0.35699999999999998</v>
      </c>
      <c r="K144">
        <v>0.5</v>
      </c>
      <c r="L144">
        <v>6.7000000000000004E-2</v>
      </c>
      <c r="M144">
        <v>6.7000000000000004E-2</v>
      </c>
      <c r="N144">
        <v>6.7000000000000004E-2</v>
      </c>
      <c r="O144">
        <v>6.7000000000000004E-2</v>
      </c>
      <c r="P144">
        <v>0.33300000000000002</v>
      </c>
      <c r="Q144">
        <v>34.700000000000003</v>
      </c>
    </row>
    <row r="145" spans="1:17">
      <c r="A145" t="s">
        <v>90</v>
      </c>
      <c r="B145" t="s">
        <v>77</v>
      </c>
      <c r="C145">
        <v>11</v>
      </c>
      <c r="D145">
        <v>19</v>
      </c>
      <c r="E145">
        <v>0.26400000000000001</v>
      </c>
      <c r="F145" s="3">
        <v>1.1599999999999999</v>
      </c>
      <c r="G145">
        <v>22</v>
      </c>
      <c r="H145">
        <v>11</v>
      </c>
      <c r="I145">
        <v>17</v>
      </c>
      <c r="J145">
        <v>0.64700000000000002</v>
      </c>
      <c r="K145">
        <v>0.64700000000000002</v>
      </c>
      <c r="L145">
        <v>5.2999999999999999E-2</v>
      </c>
      <c r="M145">
        <v>5.2999999999999999E-2</v>
      </c>
      <c r="N145">
        <v>5.2999999999999999E-2</v>
      </c>
      <c r="O145">
        <v>0</v>
      </c>
      <c r="P145">
        <v>0.57899999999999996</v>
      </c>
      <c r="Q145">
        <v>62.8</v>
      </c>
    </row>
    <row r="146" spans="1:17">
      <c r="A146" t="s">
        <v>118</v>
      </c>
      <c r="B146" t="s">
        <v>77</v>
      </c>
      <c r="C146">
        <v>18</v>
      </c>
      <c r="D146">
        <v>26</v>
      </c>
      <c r="E146">
        <v>7.8E-2</v>
      </c>
      <c r="F146" s="3">
        <v>0.73</v>
      </c>
      <c r="G146">
        <v>19</v>
      </c>
      <c r="H146">
        <v>5</v>
      </c>
      <c r="I146">
        <v>22</v>
      </c>
      <c r="J146">
        <v>0.22700000000000001</v>
      </c>
      <c r="K146">
        <v>0.29499999999999998</v>
      </c>
      <c r="L146">
        <v>0.115</v>
      </c>
      <c r="M146">
        <v>3.7999999999999999E-2</v>
      </c>
      <c r="N146">
        <v>0.115</v>
      </c>
      <c r="O146">
        <v>0</v>
      </c>
      <c r="P146">
        <v>0.308</v>
      </c>
      <c r="Q146">
        <v>8.1999999999999993</v>
      </c>
    </row>
    <row r="147" spans="1:17">
      <c r="A147" t="s">
        <v>159</v>
      </c>
      <c r="B147" t="s">
        <v>77</v>
      </c>
      <c r="C147">
        <v>44</v>
      </c>
      <c r="D147">
        <v>52</v>
      </c>
      <c r="E147">
        <v>0.105</v>
      </c>
      <c r="F147" s="3">
        <v>1</v>
      </c>
      <c r="G147">
        <v>52</v>
      </c>
      <c r="H147">
        <v>15</v>
      </c>
      <c r="I147">
        <v>40</v>
      </c>
      <c r="J147">
        <v>0.375</v>
      </c>
      <c r="K147">
        <v>0.48799999999999999</v>
      </c>
      <c r="L147">
        <v>0.13500000000000001</v>
      </c>
      <c r="M147">
        <v>9.6000000000000002E-2</v>
      </c>
      <c r="N147">
        <v>0.115</v>
      </c>
      <c r="O147">
        <v>0</v>
      </c>
      <c r="P147">
        <v>0.42299999999999999</v>
      </c>
      <c r="Q147">
        <v>34.700000000000003</v>
      </c>
    </row>
    <row r="148" spans="1:17">
      <c r="A148" t="s">
        <v>216</v>
      </c>
      <c r="B148" t="s">
        <v>77</v>
      </c>
      <c r="C148">
        <v>62</v>
      </c>
      <c r="D148">
        <v>137</v>
      </c>
      <c r="E148">
        <v>0.19700000000000001</v>
      </c>
      <c r="F148" s="3">
        <v>1.5</v>
      </c>
      <c r="G148">
        <v>206</v>
      </c>
      <c r="H148">
        <v>76</v>
      </c>
      <c r="I148">
        <v>107</v>
      </c>
      <c r="J148">
        <v>0.71</v>
      </c>
      <c r="K148">
        <v>0.75700000000000001</v>
      </c>
      <c r="L148">
        <v>0.23400000000000001</v>
      </c>
      <c r="M148">
        <v>4.3999999999999997E-2</v>
      </c>
      <c r="N148">
        <v>0.23400000000000001</v>
      </c>
      <c r="O148">
        <v>5.8000000000000003E-2</v>
      </c>
      <c r="P148">
        <v>0.73</v>
      </c>
      <c r="Q148">
        <v>95.7</v>
      </c>
    </row>
    <row r="149" spans="1:17">
      <c r="A149" t="s">
        <v>46</v>
      </c>
      <c r="B149" t="s">
        <v>77</v>
      </c>
      <c r="C149">
        <v>49</v>
      </c>
      <c r="D149">
        <v>162</v>
      </c>
      <c r="E149">
        <v>0.16700000000000001</v>
      </c>
      <c r="F149" s="3">
        <v>0.96</v>
      </c>
      <c r="G149">
        <v>155</v>
      </c>
      <c r="H149">
        <v>65</v>
      </c>
      <c r="I149">
        <v>122</v>
      </c>
      <c r="J149">
        <v>0.53300000000000003</v>
      </c>
      <c r="K149">
        <v>0.53300000000000003</v>
      </c>
      <c r="L149">
        <v>0.14799999999999999</v>
      </c>
      <c r="M149">
        <v>0.111</v>
      </c>
      <c r="N149">
        <v>0.14799999999999999</v>
      </c>
      <c r="O149">
        <v>1.2E-2</v>
      </c>
      <c r="P149">
        <v>0.51200000000000001</v>
      </c>
      <c r="Q149">
        <v>30</v>
      </c>
    </row>
    <row r="150" spans="1:17">
      <c r="A150" t="s">
        <v>106</v>
      </c>
      <c r="B150" t="s">
        <v>107</v>
      </c>
      <c r="C150">
        <v>55</v>
      </c>
      <c r="D150">
        <v>24</v>
      </c>
      <c r="E150">
        <v>2.3E-2</v>
      </c>
      <c r="F150" s="3">
        <v>1.25</v>
      </c>
      <c r="G150">
        <v>30</v>
      </c>
      <c r="H150">
        <v>14</v>
      </c>
      <c r="I150">
        <v>22</v>
      </c>
      <c r="J150">
        <v>0.63600000000000001</v>
      </c>
      <c r="K150">
        <v>0.68200000000000005</v>
      </c>
      <c r="L150">
        <v>0</v>
      </c>
      <c r="M150">
        <v>8.3000000000000004E-2</v>
      </c>
      <c r="N150">
        <v>0</v>
      </c>
      <c r="O150">
        <v>0</v>
      </c>
      <c r="P150">
        <v>0.58299999999999996</v>
      </c>
      <c r="Q150">
        <v>76.8</v>
      </c>
    </row>
    <row r="151" spans="1:17">
      <c r="A151" t="s">
        <v>133</v>
      </c>
      <c r="B151" t="s">
        <v>107</v>
      </c>
      <c r="C151">
        <v>44</v>
      </c>
      <c r="D151">
        <v>36</v>
      </c>
      <c r="E151">
        <v>7.1999999999999995E-2</v>
      </c>
      <c r="F151" s="3">
        <v>1.19</v>
      </c>
      <c r="G151">
        <v>43</v>
      </c>
      <c r="H151">
        <v>16</v>
      </c>
      <c r="I151">
        <v>33</v>
      </c>
      <c r="J151">
        <v>0.48499999999999999</v>
      </c>
      <c r="K151">
        <v>0.59099999999999997</v>
      </c>
      <c r="L151">
        <v>8.3000000000000004E-2</v>
      </c>
      <c r="M151">
        <v>0</v>
      </c>
      <c r="N151">
        <v>8.3000000000000004E-2</v>
      </c>
      <c r="O151">
        <v>0</v>
      </c>
      <c r="P151">
        <v>0.52800000000000002</v>
      </c>
      <c r="Q151">
        <v>68.599999999999994</v>
      </c>
    </row>
    <row r="152" spans="1:17">
      <c r="A152" t="s">
        <v>183</v>
      </c>
      <c r="B152" t="s">
        <v>107</v>
      </c>
      <c r="C152">
        <v>64</v>
      </c>
      <c r="D152">
        <v>82</v>
      </c>
      <c r="E152">
        <v>0.11899999999999999</v>
      </c>
      <c r="F152" s="3">
        <v>1.23</v>
      </c>
      <c r="G152">
        <v>101</v>
      </c>
      <c r="H152">
        <v>37</v>
      </c>
      <c r="I152">
        <v>73</v>
      </c>
      <c r="J152">
        <v>0.50700000000000001</v>
      </c>
      <c r="K152">
        <v>0.61</v>
      </c>
      <c r="L152">
        <v>8.5000000000000006E-2</v>
      </c>
      <c r="M152">
        <v>4.9000000000000002E-2</v>
      </c>
      <c r="N152">
        <v>8.5000000000000006E-2</v>
      </c>
      <c r="O152">
        <v>2.4E-2</v>
      </c>
      <c r="P152">
        <v>0.51200000000000001</v>
      </c>
      <c r="Q152">
        <v>72.900000000000006</v>
      </c>
    </row>
    <row r="153" spans="1:17">
      <c r="A153" t="s">
        <v>188</v>
      </c>
      <c r="B153" t="s">
        <v>107</v>
      </c>
      <c r="C153">
        <v>53</v>
      </c>
      <c r="D153">
        <v>86</v>
      </c>
      <c r="E153">
        <v>0.223</v>
      </c>
      <c r="F153" s="3">
        <v>1.35</v>
      </c>
      <c r="G153">
        <v>116</v>
      </c>
      <c r="H153">
        <v>48</v>
      </c>
      <c r="I153">
        <v>66</v>
      </c>
      <c r="J153">
        <v>0.72699999999999998</v>
      </c>
      <c r="K153">
        <v>0.72699999999999998</v>
      </c>
      <c r="L153">
        <v>0.20899999999999999</v>
      </c>
      <c r="M153">
        <v>5.8000000000000003E-2</v>
      </c>
      <c r="N153">
        <v>0.20899999999999999</v>
      </c>
      <c r="O153">
        <v>3.5000000000000003E-2</v>
      </c>
      <c r="P153">
        <v>0.69799999999999995</v>
      </c>
      <c r="Q153">
        <v>86.5</v>
      </c>
    </row>
    <row r="154" spans="1:17">
      <c r="A154" t="s">
        <v>234</v>
      </c>
      <c r="B154" t="s">
        <v>107</v>
      </c>
      <c r="C154">
        <v>65</v>
      </c>
      <c r="D154">
        <v>221</v>
      </c>
      <c r="E154">
        <v>0.17100000000000001</v>
      </c>
      <c r="F154" s="3">
        <v>0.96</v>
      </c>
      <c r="G154">
        <v>212</v>
      </c>
      <c r="H154">
        <v>91</v>
      </c>
      <c r="I154">
        <v>199</v>
      </c>
      <c r="J154">
        <v>0.45700000000000002</v>
      </c>
      <c r="K154">
        <v>0.50800000000000001</v>
      </c>
      <c r="L154">
        <v>3.2000000000000001E-2</v>
      </c>
      <c r="M154">
        <v>7.6999999999999999E-2</v>
      </c>
      <c r="N154">
        <v>2.3E-2</v>
      </c>
      <c r="O154">
        <v>8.9999999999999993E-3</v>
      </c>
      <c r="P154">
        <v>0.434</v>
      </c>
      <c r="Q154">
        <v>30.9</v>
      </c>
    </row>
    <row r="155" spans="1:17">
      <c r="A155" t="s">
        <v>19</v>
      </c>
      <c r="B155" t="s">
        <v>20</v>
      </c>
      <c r="C155">
        <v>58</v>
      </c>
      <c r="D155">
        <v>10</v>
      </c>
      <c r="E155">
        <v>2.9000000000000001E-2</v>
      </c>
      <c r="F155" s="3">
        <v>0.9</v>
      </c>
      <c r="G155">
        <v>9</v>
      </c>
      <c r="H155">
        <v>3</v>
      </c>
      <c r="I155">
        <v>9</v>
      </c>
      <c r="J155">
        <v>0.33300000000000002</v>
      </c>
      <c r="K155">
        <v>0.38900000000000001</v>
      </c>
      <c r="L155">
        <v>0.1</v>
      </c>
      <c r="M155">
        <v>0</v>
      </c>
      <c r="N155">
        <v>0</v>
      </c>
      <c r="O155">
        <v>0</v>
      </c>
      <c r="P155">
        <v>0.4</v>
      </c>
      <c r="Q155">
        <v>22.2</v>
      </c>
    </row>
    <row r="156" spans="1:17">
      <c r="A156" t="s">
        <v>95</v>
      </c>
      <c r="B156" t="s">
        <v>20</v>
      </c>
      <c r="C156">
        <v>63</v>
      </c>
      <c r="D156">
        <v>21</v>
      </c>
      <c r="E156">
        <v>2.3E-2</v>
      </c>
      <c r="F156" s="3">
        <v>1.24</v>
      </c>
      <c r="G156">
        <v>26</v>
      </c>
      <c r="H156">
        <v>9</v>
      </c>
      <c r="I156">
        <v>19</v>
      </c>
      <c r="J156">
        <v>0.47399999999999998</v>
      </c>
      <c r="K156">
        <v>0.57899999999999996</v>
      </c>
      <c r="L156">
        <v>9.5000000000000001E-2</v>
      </c>
      <c r="M156">
        <v>0</v>
      </c>
      <c r="N156">
        <v>9.5000000000000001E-2</v>
      </c>
      <c r="O156">
        <v>0</v>
      </c>
      <c r="P156">
        <v>0.52400000000000002</v>
      </c>
      <c r="Q156">
        <v>74.900000000000006</v>
      </c>
    </row>
    <row r="157" spans="1:17">
      <c r="A157" t="s">
        <v>105</v>
      </c>
      <c r="B157" t="s">
        <v>20</v>
      </c>
      <c r="C157">
        <v>13</v>
      </c>
      <c r="D157">
        <v>24</v>
      </c>
      <c r="E157">
        <v>0.45300000000000001</v>
      </c>
      <c r="F157" s="3">
        <v>1.46</v>
      </c>
      <c r="G157">
        <v>35</v>
      </c>
      <c r="H157">
        <v>16</v>
      </c>
      <c r="I157">
        <v>22</v>
      </c>
      <c r="J157">
        <v>0.72699999999999998</v>
      </c>
      <c r="K157">
        <v>0.72699999999999998</v>
      </c>
      <c r="L157">
        <v>0.125</v>
      </c>
      <c r="M157">
        <v>4.2000000000000003E-2</v>
      </c>
      <c r="N157">
        <v>0.125</v>
      </c>
      <c r="O157">
        <v>8.3000000000000004E-2</v>
      </c>
      <c r="P157">
        <v>0.70799999999999996</v>
      </c>
      <c r="Q157">
        <v>93.2</v>
      </c>
    </row>
    <row r="158" spans="1:17">
      <c r="A158" t="s">
        <v>114</v>
      </c>
      <c r="B158" t="s">
        <v>20</v>
      </c>
      <c r="C158">
        <v>23</v>
      </c>
      <c r="D158">
        <v>26</v>
      </c>
      <c r="E158">
        <v>0.19</v>
      </c>
      <c r="F158" s="3">
        <v>1.23</v>
      </c>
      <c r="G158">
        <v>32</v>
      </c>
      <c r="H158">
        <v>13</v>
      </c>
      <c r="I158">
        <v>20</v>
      </c>
      <c r="J158">
        <v>0.65</v>
      </c>
      <c r="K158">
        <v>0.7</v>
      </c>
      <c r="L158">
        <v>0.115</v>
      </c>
      <c r="M158">
        <v>0.154</v>
      </c>
      <c r="N158">
        <v>0.115</v>
      </c>
      <c r="O158">
        <v>3.7999999999999999E-2</v>
      </c>
      <c r="P158">
        <v>0.57699999999999996</v>
      </c>
      <c r="Q158">
        <v>72</v>
      </c>
    </row>
    <row r="159" spans="1:17">
      <c r="A159" t="s">
        <v>150</v>
      </c>
      <c r="B159" t="s">
        <v>20</v>
      </c>
      <c r="C159">
        <v>64</v>
      </c>
      <c r="D159">
        <v>42</v>
      </c>
      <c r="E159">
        <v>7.4999999999999997E-2</v>
      </c>
      <c r="F159" s="3">
        <v>0.86</v>
      </c>
      <c r="G159">
        <v>36</v>
      </c>
      <c r="H159">
        <v>14</v>
      </c>
      <c r="I159">
        <v>34</v>
      </c>
      <c r="J159">
        <v>0.41199999999999998</v>
      </c>
      <c r="K159">
        <v>0.5</v>
      </c>
      <c r="L159">
        <v>9.5000000000000001E-2</v>
      </c>
      <c r="M159">
        <v>9.5000000000000001E-2</v>
      </c>
      <c r="N159">
        <v>9.5000000000000001E-2</v>
      </c>
      <c r="O159">
        <v>0</v>
      </c>
      <c r="P159">
        <v>0.38100000000000001</v>
      </c>
      <c r="Q159">
        <v>17.100000000000001</v>
      </c>
    </row>
    <row r="160" spans="1:17">
      <c r="A160" t="s">
        <v>186</v>
      </c>
      <c r="B160" t="s">
        <v>20</v>
      </c>
      <c r="C160">
        <v>40</v>
      </c>
      <c r="D160">
        <v>85</v>
      </c>
      <c r="E160">
        <v>0.27</v>
      </c>
      <c r="F160" s="3">
        <v>1.35</v>
      </c>
      <c r="G160">
        <v>115</v>
      </c>
      <c r="H160">
        <v>46</v>
      </c>
      <c r="I160">
        <v>66</v>
      </c>
      <c r="J160">
        <v>0.69699999999999995</v>
      </c>
      <c r="K160">
        <v>0.72</v>
      </c>
      <c r="L160">
        <v>0.2</v>
      </c>
      <c r="M160">
        <v>5.8999999999999997E-2</v>
      </c>
      <c r="N160">
        <v>0.21199999999999999</v>
      </c>
      <c r="O160">
        <v>4.7E-2</v>
      </c>
      <c r="P160">
        <v>0.69399999999999995</v>
      </c>
      <c r="Q160">
        <v>87.4</v>
      </c>
    </row>
    <row r="161" spans="1:17">
      <c r="A161" t="s">
        <v>221</v>
      </c>
      <c r="B161" t="s">
        <v>20</v>
      </c>
      <c r="C161">
        <v>66</v>
      </c>
      <c r="D161">
        <v>148</v>
      </c>
      <c r="E161">
        <v>0.26900000000000002</v>
      </c>
      <c r="F161" s="3">
        <v>1.4</v>
      </c>
      <c r="G161">
        <v>207</v>
      </c>
      <c r="H161">
        <v>79</v>
      </c>
      <c r="I161">
        <v>136</v>
      </c>
      <c r="J161">
        <v>0.58099999999999996</v>
      </c>
      <c r="K161">
        <v>0.69899999999999995</v>
      </c>
      <c r="L161">
        <v>8.7999999999999995E-2</v>
      </c>
      <c r="M161">
        <v>3.4000000000000002E-2</v>
      </c>
      <c r="N161">
        <v>8.7999999999999995E-2</v>
      </c>
      <c r="O161">
        <v>4.1000000000000002E-2</v>
      </c>
      <c r="P161">
        <v>0.57399999999999995</v>
      </c>
      <c r="Q161">
        <v>89.4</v>
      </c>
    </row>
    <row r="162" spans="1:17">
      <c r="A162" t="s">
        <v>223</v>
      </c>
      <c r="B162" t="s">
        <v>20</v>
      </c>
      <c r="C162">
        <v>51</v>
      </c>
      <c r="D162">
        <v>154</v>
      </c>
      <c r="E162">
        <v>0.157</v>
      </c>
      <c r="F162" s="3">
        <v>1.2</v>
      </c>
      <c r="G162">
        <v>184</v>
      </c>
      <c r="H162">
        <v>61</v>
      </c>
      <c r="I162">
        <v>129</v>
      </c>
      <c r="J162">
        <v>0.47299999999999998</v>
      </c>
      <c r="K162">
        <v>0.58099999999999996</v>
      </c>
      <c r="L162">
        <v>0.14299999999999999</v>
      </c>
      <c r="M162">
        <v>4.4999999999999998E-2</v>
      </c>
      <c r="N162">
        <v>0.13600000000000001</v>
      </c>
      <c r="O162">
        <v>2.5999999999999999E-2</v>
      </c>
      <c r="P162">
        <v>0.51300000000000001</v>
      </c>
      <c r="Q162">
        <v>69.099999999999994</v>
      </c>
    </row>
    <row r="163" spans="1:17">
      <c r="A163" t="s">
        <v>46</v>
      </c>
      <c r="B163" t="s">
        <v>47</v>
      </c>
      <c r="C163">
        <v>8</v>
      </c>
      <c r="D163">
        <v>12</v>
      </c>
      <c r="E163">
        <v>7.9000000000000001E-2</v>
      </c>
      <c r="F163" s="3">
        <v>1.25</v>
      </c>
      <c r="G163">
        <v>15</v>
      </c>
      <c r="H163">
        <v>6</v>
      </c>
      <c r="I163">
        <v>10</v>
      </c>
      <c r="J163">
        <v>0.6</v>
      </c>
      <c r="K163">
        <v>0.6</v>
      </c>
      <c r="L163">
        <v>0.25</v>
      </c>
      <c r="M163">
        <v>0</v>
      </c>
      <c r="N163">
        <v>0.25</v>
      </c>
      <c r="O163">
        <v>8.3000000000000004E-2</v>
      </c>
      <c r="P163">
        <v>0.66700000000000004</v>
      </c>
      <c r="Q163">
        <v>76.8</v>
      </c>
    </row>
    <row r="164" spans="1:17">
      <c r="A164" t="s">
        <v>104</v>
      </c>
      <c r="B164" t="s">
        <v>47</v>
      </c>
      <c r="C164">
        <v>22</v>
      </c>
      <c r="D164">
        <v>23</v>
      </c>
      <c r="E164">
        <v>0.25800000000000001</v>
      </c>
      <c r="F164" s="3">
        <v>0.78</v>
      </c>
      <c r="G164">
        <v>18</v>
      </c>
      <c r="H164">
        <v>8</v>
      </c>
      <c r="I164">
        <v>18</v>
      </c>
      <c r="J164">
        <v>0.44400000000000001</v>
      </c>
      <c r="K164">
        <v>0.44400000000000001</v>
      </c>
      <c r="L164">
        <v>8.6999999999999994E-2</v>
      </c>
      <c r="M164">
        <v>0.13</v>
      </c>
      <c r="N164">
        <v>4.2999999999999997E-2</v>
      </c>
      <c r="O164">
        <v>0</v>
      </c>
      <c r="P164">
        <v>0.39100000000000001</v>
      </c>
      <c r="Q164">
        <v>11.1</v>
      </c>
    </row>
    <row r="165" spans="1:17">
      <c r="A165" t="s">
        <v>90</v>
      </c>
      <c r="B165" t="s">
        <v>47</v>
      </c>
      <c r="C165">
        <v>29</v>
      </c>
      <c r="D165">
        <v>36</v>
      </c>
      <c r="E165">
        <v>0.23100000000000001</v>
      </c>
      <c r="F165" s="3">
        <v>1.08</v>
      </c>
      <c r="G165">
        <v>39</v>
      </c>
      <c r="H165">
        <v>18</v>
      </c>
      <c r="I165">
        <v>32</v>
      </c>
      <c r="J165">
        <v>0.56299999999999994</v>
      </c>
      <c r="K165">
        <v>0.56299999999999994</v>
      </c>
      <c r="L165">
        <v>8.3000000000000004E-2</v>
      </c>
      <c r="M165">
        <v>5.6000000000000001E-2</v>
      </c>
      <c r="N165">
        <v>8.3000000000000004E-2</v>
      </c>
      <c r="O165">
        <v>2.8000000000000001E-2</v>
      </c>
      <c r="P165">
        <v>0.52800000000000002</v>
      </c>
      <c r="Q165">
        <v>48.5</v>
      </c>
    </row>
    <row r="166" spans="1:17">
      <c r="A166" t="s">
        <v>181</v>
      </c>
      <c r="B166" t="s">
        <v>47</v>
      </c>
      <c r="C166">
        <v>56</v>
      </c>
      <c r="D166">
        <v>81</v>
      </c>
      <c r="E166">
        <v>0.153</v>
      </c>
      <c r="F166" s="3">
        <v>1.01</v>
      </c>
      <c r="G166">
        <v>82</v>
      </c>
      <c r="H166">
        <v>34</v>
      </c>
      <c r="I166">
        <v>71</v>
      </c>
      <c r="J166">
        <v>0.47899999999999998</v>
      </c>
      <c r="K166">
        <v>0.54900000000000004</v>
      </c>
      <c r="L166">
        <v>4.9000000000000002E-2</v>
      </c>
      <c r="M166">
        <v>7.3999999999999996E-2</v>
      </c>
      <c r="N166">
        <v>3.6999999999999998E-2</v>
      </c>
      <c r="O166">
        <v>0</v>
      </c>
      <c r="P166">
        <v>0.45700000000000002</v>
      </c>
      <c r="Q166">
        <v>38.200000000000003</v>
      </c>
    </row>
    <row r="167" spans="1:17">
      <c r="A167" t="s">
        <v>200</v>
      </c>
      <c r="B167" t="s">
        <v>47</v>
      </c>
      <c r="C167">
        <v>56</v>
      </c>
      <c r="D167">
        <v>106</v>
      </c>
      <c r="E167">
        <v>0.111</v>
      </c>
      <c r="F167" s="3">
        <v>1.38</v>
      </c>
      <c r="G167">
        <v>146</v>
      </c>
      <c r="H167">
        <v>52</v>
      </c>
      <c r="I167">
        <v>94</v>
      </c>
      <c r="J167">
        <v>0.55300000000000005</v>
      </c>
      <c r="K167">
        <v>0.71799999999999997</v>
      </c>
      <c r="L167">
        <v>6.6000000000000003E-2</v>
      </c>
      <c r="M167">
        <v>6.6000000000000003E-2</v>
      </c>
      <c r="N167">
        <v>6.6000000000000003E-2</v>
      </c>
      <c r="O167">
        <v>1.9E-2</v>
      </c>
      <c r="P167">
        <v>0.53800000000000003</v>
      </c>
      <c r="Q167">
        <v>88.4</v>
      </c>
    </row>
    <row r="168" spans="1:17">
      <c r="A168" t="s">
        <v>222</v>
      </c>
      <c r="B168" t="s">
        <v>47</v>
      </c>
      <c r="C168">
        <v>57</v>
      </c>
      <c r="D168">
        <v>150</v>
      </c>
      <c r="E168">
        <v>0.20200000000000001</v>
      </c>
      <c r="F168" s="3">
        <v>0.91</v>
      </c>
      <c r="G168">
        <v>137</v>
      </c>
      <c r="H168">
        <v>56</v>
      </c>
      <c r="I168">
        <v>115</v>
      </c>
      <c r="J168">
        <v>0.48699999999999999</v>
      </c>
      <c r="K168">
        <v>0.496</v>
      </c>
      <c r="L168">
        <v>0.12</v>
      </c>
      <c r="M168">
        <v>0.113</v>
      </c>
      <c r="N168">
        <v>0.113</v>
      </c>
      <c r="O168">
        <v>7.0000000000000001E-3</v>
      </c>
      <c r="P168">
        <v>0.47299999999999998</v>
      </c>
      <c r="Q168">
        <v>23.7</v>
      </c>
    </row>
    <row r="169" spans="1:17">
      <c r="A169" t="s">
        <v>91</v>
      </c>
      <c r="B169" t="s">
        <v>92</v>
      </c>
      <c r="C169">
        <v>22</v>
      </c>
      <c r="D169">
        <v>19</v>
      </c>
      <c r="E169">
        <v>0.22600000000000001</v>
      </c>
      <c r="F169" s="3">
        <v>0.95</v>
      </c>
      <c r="G169">
        <v>18</v>
      </c>
      <c r="H169">
        <v>7</v>
      </c>
      <c r="I169">
        <v>14</v>
      </c>
      <c r="J169">
        <v>0.5</v>
      </c>
      <c r="K169">
        <v>0.5</v>
      </c>
      <c r="L169">
        <v>0.158</v>
      </c>
      <c r="M169">
        <v>0.105</v>
      </c>
      <c r="N169">
        <v>0.158</v>
      </c>
      <c r="O169">
        <v>0</v>
      </c>
      <c r="P169">
        <v>0.52600000000000002</v>
      </c>
      <c r="Q169">
        <v>28.6</v>
      </c>
    </row>
    <row r="170" spans="1:17">
      <c r="A170" t="s">
        <v>155</v>
      </c>
      <c r="B170" t="s">
        <v>92</v>
      </c>
      <c r="C170">
        <v>43</v>
      </c>
      <c r="D170">
        <v>49</v>
      </c>
      <c r="E170">
        <v>0.25700000000000001</v>
      </c>
      <c r="F170" s="3">
        <v>1.33</v>
      </c>
      <c r="G170">
        <v>65</v>
      </c>
      <c r="H170">
        <v>26</v>
      </c>
      <c r="I170">
        <v>37</v>
      </c>
      <c r="J170">
        <v>0.70299999999999996</v>
      </c>
      <c r="K170">
        <v>0.70299999999999996</v>
      </c>
      <c r="L170">
        <v>0.184</v>
      </c>
      <c r="M170">
        <v>8.2000000000000003E-2</v>
      </c>
      <c r="N170">
        <v>0.16300000000000001</v>
      </c>
      <c r="O170">
        <v>0.02</v>
      </c>
      <c r="P170">
        <v>0.69399999999999995</v>
      </c>
      <c r="Q170">
        <v>84.5</v>
      </c>
    </row>
    <row r="171" spans="1:17">
      <c r="A171" t="s">
        <v>177</v>
      </c>
      <c r="B171" t="s">
        <v>92</v>
      </c>
      <c r="C171">
        <v>36</v>
      </c>
      <c r="D171">
        <v>74</v>
      </c>
      <c r="E171">
        <v>0.34899999999999998</v>
      </c>
      <c r="F171" s="3">
        <v>1.07</v>
      </c>
      <c r="G171">
        <v>79</v>
      </c>
      <c r="H171">
        <v>33</v>
      </c>
      <c r="I171">
        <v>68</v>
      </c>
      <c r="J171">
        <v>0.48499999999999999</v>
      </c>
      <c r="K171">
        <v>0.55900000000000005</v>
      </c>
      <c r="L171">
        <v>4.1000000000000002E-2</v>
      </c>
      <c r="M171">
        <v>4.1000000000000002E-2</v>
      </c>
      <c r="N171">
        <v>4.1000000000000002E-2</v>
      </c>
      <c r="O171">
        <v>0</v>
      </c>
      <c r="P171">
        <v>0.47299999999999998</v>
      </c>
      <c r="Q171">
        <v>45.9</v>
      </c>
    </row>
    <row r="172" spans="1:17">
      <c r="A172" t="s">
        <v>206</v>
      </c>
      <c r="B172" t="s">
        <v>92</v>
      </c>
      <c r="C172">
        <v>43</v>
      </c>
      <c r="D172">
        <v>113</v>
      </c>
      <c r="E172">
        <v>0.23200000000000001</v>
      </c>
      <c r="F172" s="3">
        <v>1.04</v>
      </c>
      <c r="G172">
        <v>117</v>
      </c>
      <c r="H172">
        <v>40</v>
      </c>
      <c r="I172">
        <v>79</v>
      </c>
      <c r="J172">
        <v>0.50600000000000001</v>
      </c>
      <c r="K172">
        <v>0.50600000000000001</v>
      </c>
      <c r="L172">
        <v>0.21199999999999999</v>
      </c>
      <c r="M172">
        <v>8.7999999999999995E-2</v>
      </c>
      <c r="N172">
        <v>0.20399999999999999</v>
      </c>
      <c r="O172">
        <v>8.9999999999999993E-3</v>
      </c>
      <c r="P172">
        <v>0.54</v>
      </c>
      <c r="Q172">
        <v>41.5</v>
      </c>
    </row>
    <row r="173" spans="1:17">
      <c r="A173" t="s">
        <v>207</v>
      </c>
      <c r="B173" t="s">
        <v>92</v>
      </c>
      <c r="C173">
        <v>50</v>
      </c>
      <c r="D173">
        <v>114</v>
      </c>
      <c r="E173">
        <v>0.154</v>
      </c>
      <c r="F173" s="3">
        <v>0.95</v>
      </c>
      <c r="G173">
        <v>108</v>
      </c>
      <c r="H173">
        <v>34</v>
      </c>
      <c r="I173">
        <v>94</v>
      </c>
      <c r="J173">
        <v>0.36199999999999999</v>
      </c>
      <c r="K173">
        <v>0.46300000000000002</v>
      </c>
      <c r="L173">
        <v>0.105</v>
      </c>
      <c r="M173">
        <v>8.7999999999999995E-2</v>
      </c>
      <c r="N173">
        <v>9.6000000000000002E-2</v>
      </c>
      <c r="O173">
        <v>1.7999999999999999E-2</v>
      </c>
      <c r="P173">
        <v>0.38600000000000001</v>
      </c>
      <c r="Q173">
        <v>28.6</v>
      </c>
    </row>
    <row r="174" spans="1:17">
      <c r="A174" t="s">
        <v>31</v>
      </c>
      <c r="B174" t="s">
        <v>32</v>
      </c>
      <c r="C174">
        <v>63</v>
      </c>
      <c r="D174">
        <v>11</v>
      </c>
      <c r="E174">
        <v>0.01</v>
      </c>
      <c r="F174" s="3">
        <v>1.46</v>
      </c>
      <c r="G174">
        <v>16</v>
      </c>
      <c r="H174">
        <v>6</v>
      </c>
      <c r="I174">
        <v>10</v>
      </c>
      <c r="J174">
        <v>0.6</v>
      </c>
      <c r="K174">
        <v>0.8</v>
      </c>
      <c r="L174">
        <v>0</v>
      </c>
      <c r="M174">
        <v>9.0999999999999998E-2</v>
      </c>
      <c r="N174">
        <v>0</v>
      </c>
      <c r="O174">
        <v>0</v>
      </c>
      <c r="P174">
        <v>0.54500000000000004</v>
      </c>
      <c r="Q174">
        <v>92.7</v>
      </c>
    </row>
    <row r="175" spans="1:17">
      <c r="A175" t="s">
        <v>53</v>
      </c>
      <c r="B175" t="s">
        <v>32</v>
      </c>
      <c r="C175">
        <v>55</v>
      </c>
      <c r="D175">
        <v>12</v>
      </c>
      <c r="E175">
        <v>0.02</v>
      </c>
      <c r="F175" s="3">
        <v>0.57999999999999996</v>
      </c>
      <c r="G175">
        <v>7</v>
      </c>
      <c r="H175">
        <v>3</v>
      </c>
      <c r="I175">
        <v>12</v>
      </c>
      <c r="J175">
        <v>0.25</v>
      </c>
      <c r="K175">
        <v>0.29199999999999998</v>
      </c>
      <c r="L175">
        <v>8.3000000000000004E-2</v>
      </c>
      <c r="M175">
        <v>0</v>
      </c>
      <c r="N175">
        <v>8.3000000000000004E-2</v>
      </c>
      <c r="O175">
        <v>8.3000000000000004E-2</v>
      </c>
      <c r="P175">
        <v>0.25</v>
      </c>
      <c r="Q175">
        <v>1.4</v>
      </c>
    </row>
    <row r="176" spans="1:17">
      <c r="A176" t="s">
        <v>127</v>
      </c>
      <c r="B176" t="s">
        <v>32</v>
      </c>
      <c r="C176">
        <v>41</v>
      </c>
      <c r="D176">
        <v>32</v>
      </c>
      <c r="E176">
        <v>0.125</v>
      </c>
      <c r="F176" s="3">
        <v>1.03</v>
      </c>
      <c r="G176">
        <v>33</v>
      </c>
      <c r="H176">
        <v>14</v>
      </c>
      <c r="I176">
        <v>30</v>
      </c>
      <c r="J176">
        <v>0.46700000000000003</v>
      </c>
      <c r="K176">
        <v>0.55000000000000004</v>
      </c>
      <c r="L176">
        <v>0</v>
      </c>
      <c r="M176">
        <v>6.3E-2</v>
      </c>
      <c r="N176">
        <v>0</v>
      </c>
      <c r="O176">
        <v>0</v>
      </c>
      <c r="P176">
        <v>0.438</v>
      </c>
      <c r="Q176">
        <v>40.6</v>
      </c>
    </row>
    <row r="177" spans="1:17">
      <c r="A177" t="s">
        <v>145</v>
      </c>
      <c r="B177" t="s">
        <v>32</v>
      </c>
      <c r="C177">
        <v>31</v>
      </c>
      <c r="D177">
        <v>39</v>
      </c>
      <c r="E177">
        <v>0.19700000000000001</v>
      </c>
      <c r="F177" s="3">
        <v>1</v>
      </c>
      <c r="G177">
        <v>39</v>
      </c>
      <c r="H177">
        <v>17</v>
      </c>
      <c r="I177">
        <v>30</v>
      </c>
      <c r="J177">
        <v>0.56699999999999995</v>
      </c>
      <c r="K177">
        <v>0.6</v>
      </c>
      <c r="L177">
        <v>7.6999999999999999E-2</v>
      </c>
      <c r="M177">
        <v>0.154</v>
      </c>
      <c r="N177">
        <v>7.6999999999999999E-2</v>
      </c>
      <c r="O177">
        <v>0</v>
      </c>
      <c r="P177">
        <v>0.48699999999999999</v>
      </c>
      <c r="Q177">
        <v>34.700000000000003</v>
      </c>
    </row>
    <row r="178" spans="1:17">
      <c r="A178" t="s">
        <v>164</v>
      </c>
      <c r="B178" t="s">
        <v>32</v>
      </c>
      <c r="C178">
        <v>65</v>
      </c>
      <c r="D178">
        <v>53</v>
      </c>
      <c r="E178">
        <v>5.8999999999999997E-2</v>
      </c>
      <c r="F178" s="3">
        <v>0.72</v>
      </c>
      <c r="G178">
        <v>38</v>
      </c>
      <c r="H178">
        <v>13</v>
      </c>
      <c r="I178">
        <v>46</v>
      </c>
      <c r="J178">
        <v>0.28299999999999997</v>
      </c>
      <c r="K178">
        <v>0.33700000000000002</v>
      </c>
      <c r="L178">
        <v>9.4E-2</v>
      </c>
      <c r="M178">
        <v>5.7000000000000002E-2</v>
      </c>
      <c r="N178">
        <v>7.4999999999999997E-2</v>
      </c>
      <c r="O178">
        <v>1.9E-2</v>
      </c>
      <c r="P178">
        <v>0.32100000000000001</v>
      </c>
      <c r="Q178">
        <v>7.2</v>
      </c>
    </row>
    <row r="179" spans="1:17">
      <c r="A179" t="s">
        <v>194</v>
      </c>
      <c r="B179" t="s">
        <v>32</v>
      </c>
      <c r="C179">
        <v>53</v>
      </c>
      <c r="D179">
        <v>98</v>
      </c>
      <c r="E179">
        <v>0.249</v>
      </c>
      <c r="F179" s="3">
        <v>0.95</v>
      </c>
      <c r="G179">
        <v>93</v>
      </c>
      <c r="H179">
        <v>36</v>
      </c>
      <c r="I179">
        <v>76</v>
      </c>
      <c r="J179">
        <v>0.47399999999999998</v>
      </c>
      <c r="K179">
        <v>0.47399999999999998</v>
      </c>
      <c r="L179">
        <v>0.184</v>
      </c>
      <c r="M179">
        <v>7.0999999999999994E-2</v>
      </c>
      <c r="N179">
        <v>0.16300000000000001</v>
      </c>
      <c r="O179">
        <v>3.1E-2</v>
      </c>
      <c r="P179">
        <v>0.49</v>
      </c>
      <c r="Q179">
        <v>29.5</v>
      </c>
    </row>
    <row r="180" spans="1:17">
      <c r="A180" t="s">
        <v>219</v>
      </c>
      <c r="B180" t="s">
        <v>32</v>
      </c>
      <c r="C180">
        <v>58</v>
      </c>
      <c r="D180">
        <v>141</v>
      </c>
      <c r="E180">
        <v>0.19</v>
      </c>
      <c r="F180" s="3">
        <v>0.98</v>
      </c>
      <c r="G180">
        <v>138</v>
      </c>
      <c r="H180">
        <v>50</v>
      </c>
      <c r="I180">
        <v>115</v>
      </c>
      <c r="J180">
        <v>0.435</v>
      </c>
      <c r="K180">
        <v>0.48299999999999998</v>
      </c>
      <c r="L180">
        <v>0.13500000000000001</v>
      </c>
      <c r="M180">
        <v>7.8E-2</v>
      </c>
      <c r="N180">
        <v>0.128</v>
      </c>
      <c r="O180">
        <v>2.8000000000000001E-2</v>
      </c>
      <c r="P180">
        <v>0.45400000000000001</v>
      </c>
      <c r="Q180">
        <v>32.4</v>
      </c>
    </row>
    <row r="181" spans="1:17">
      <c r="A181" t="s">
        <v>224</v>
      </c>
      <c r="B181" t="s">
        <v>32</v>
      </c>
      <c r="C181">
        <v>58</v>
      </c>
      <c r="D181">
        <v>155</v>
      </c>
      <c r="E181">
        <v>0.24399999999999999</v>
      </c>
      <c r="F181" s="3">
        <v>1.01</v>
      </c>
      <c r="G181">
        <v>157</v>
      </c>
      <c r="H181">
        <v>64</v>
      </c>
      <c r="I181">
        <v>128</v>
      </c>
      <c r="J181">
        <v>0.5</v>
      </c>
      <c r="K181">
        <v>0.51600000000000001</v>
      </c>
      <c r="L181">
        <v>0.155</v>
      </c>
      <c r="M181">
        <v>7.6999999999999999E-2</v>
      </c>
      <c r="N181">
        <v>0.155</v>
      </c>
      <c r="O181">
        <v>5.8000000000000003E-2</v>
      </c>
      <c r="P181">
        <v>0.51</v>
      </c>
      <c r="Q181">
        <v>38.6</v>
      </c>
    </row>
    <row r="182" spans="1:17">
      <c r="A182" t="s">
        <v>50</v>
      </c>
      <c r="B182" t="s">
        <v>51</v>
      </c>
      <c r="C182">
        <v>61</v>
      </c>
      <c r="D182">
        <v>12</v>
      </c>
      <c r="E182">
        <v>6.6000000000000003E-2</v>
      </c>
      <c r="F182" s="3">
        <v>1.17</v>
      </c>
      <c r="G182">
        <v>14</v>
      </c>
      <c r="H182">
        <v>5</v>
      </c>
      <c r="I182">
        <v>10</v>
      </c>
      <c r="J182">
        <v>0.5</v>
      </c>
      <c r="K182">
        <v>0.6</v>
      </c>
      <c r="L182">
        <v>0.16700000000000001</v>
      </c>
      <c r="M182">
        <v>8.3000000000000004E-2</v>
      </c>
      <c r="N182">
        <v>0.16700000000000001</v>
      </c>
      <c r="O182">
        <v>8.3000000000000004E-2</v>
      </c>
      <c r="P182">
        <v>0.5</v>
      </c>
      <c r="Q182">
        <v>64.7</v>
      </c>
    </row>
    <row r="183" spans="1:17">
      <c r="A183" t="s">
        <v>84</v>
      </c>
      <c r="B183" t="s">
        <v>51</v>
      </c>
      <c r="C183">
        <v>45</v>
      </c>
      <c r="D183">
        <v>16</v>
      </c>
      <c r="E183">
        <v>2.1999999999999999E-2</v>
      </c>
      <c r="F183" s="3">
        <v>0.56000000000000005</v>
      </c>
      <c r="G183">
        <v>9</v>
      </c>
      <c r="H183">
        <v>3</v>
      </c>
      <c r="I183">
        <v>15</v>
      </c>
      <c r="J183">
        <v>0.2</v>
      </c>
      <c r="K183">
        <v>0.23300000000000001</v>
      </c>
      <c r="L183">
        <v>6.3E-2</v>
      </c>
      <c r="M183">
        <v>0</v>
      </c>
      <c r="N183">
        <v>6.3E-2</v>
      </c>
      <c r="O183">
        <v>0</v>
      </c>
      <c r="P183">
        <v>0.25</v>
      </c>
      <c r="Q183">
        <v>1</v>
      </c>
    </row>
    <row r="184" spans="1:17">
      <c r="A184" t="s">
        <v>87</v>
      </c>
      <c r="B184" t="s">
        <v>51</v>
      </c>
      <c r="C184">
        <v>53</v>
      </c>
      <c r="D184">
        <v>18</v>
      </c>
      <c r="E184">
        <v>2.3E-2</v>
      </c>
      <c r="F184" s="3">
        <v>1.1100000000000001</v>
      </c>
      <c r="G184">
        <v>20</v>
      </c>
      <c r="H184">
        <v>6</v>
      </c>
      <c r="I184">
        <v>15</v>
      </c>
      <c r="J184">
        <v>0.4</v>
      </c>
      <c r="K184">
        <v>0.53300000000000003</v>
      </c>
      <c r="L184">
        <v>0.111</v>
      </c>
      <c r="M184">
        <v>0.111</v>
      </c>
      <c r="N184">
        <v>0.111</v>
      </c>
      <c r="O184">
        <v>5.6000000000000001E-2</v>
      </c>
      <c r="P184">
        <v>0.38900000000000001</v>
      </c>
      <c r="Q184">
        <v>54.4</v>
      </c>
    </row>
    <row r="185" spans="1:17">
      <c r="A185" t="s">
        <v>112</v>
      </c>
      <c r="B185" t="s">
        <v>51</v>
      </c>
      <c r="C185">
        <v>62</v>
      </c>
      <c r="D185">
        <v>25</v>
      </c>
      <c r="E185">
        <v>9.5000000000000001E-2</v>
      </c>
      <c r="F185" s="3">
        <v>1.08</v>
      </c>
      <c r="G185">
        <v>27</v>
      </c>
      <c r="H185">
        <v>11</v>
      </c>
      <c r="I185">
        <v>22</v>
      </c>
      <c r="J185">
        <v>0.5</v>
      </c>
      <c r="K185">
        <v>0.54500000000000004</v>
      </c>
      <c r="L185">
        <v>0.12</v>
      </c>
      <c r="M185">
        <v>0.04</v>
      </c>
      <c r="N185">
        <v>0.12</v>
      </c>
      <c r="O185">
        <v>0.04</v>
      </c>
      <c r="P185">
        <v>0.52</v>
      </c>
      <c r="Q185">
        <v>47.8</v>
      </c>
    </row>
    <row r="186" spans="1:17">
      <c r="A186" t="s">
        <v>115</v>
      </c>
      <c r="B186" t="s">
        <v>51</v>
      </c>
      <c r="C186">
        <v>23</v>
      </c>
      <c r="D186">
        <v>26</v>
      </c>
      <c r="E186">
        <v>0.28299999999999997</v>
      </c>
      <c r="F186" s="3">
        <v>1.19</v>
      </c>
      <c r="G186">
        <v>31</v>
      </c>
      <c r="H186">
        <v>15</v>
      </c>
      <c r="I186">
        <v>23</v>
      </c>
      <c r="J186">
        <v>0.65200000000000002</v>
      </c>
      <c r="K186">
        <v>0.65200000000000002</v>
      </c>
      <c r="L186">
        <v>7.6999999999999999E-2</v>
      </c>
      <c r="M186">
        <v>7.6999999999999999E-2</v>
      </c>
      <c r="N186">
        <v>7.6999999999999999E-2</v>
      </c>
      <c r="O186">
        <v>3.7999999999999999E-2</v>
      </c>
      <c r="P186">
        <v>0.57699999999999996</v>
      </c>
      <c r="Q186">
        <v>67.599999999999994</v>
      </c>
    </row>
    <row r="187" spans="1:17">
      <c r="A187" t="s">
        <v>117</v>
      </c>
      <c r="B187" t="s">
        <v>51</v>
      </c>
      <c r="C187">
        <v>50</v>
      </c>
      <c r="D187">
        <v>26</v>
      </c>
      <c r="E187">
        <v>2.5999999999999999E-2</v>
      </c>
      <c r="F187" s="3">
        <v>0.85</v>
      </c>
      <c r="G187">
        <v>22</v>
      </c>
      <c r="H187">
        <v>9</v>
      </c>
      <c r="I187">
        <v>24</v>
      </c>
      <c r="J187">
        <v>0.375</v>
      </c>
      <c r="K187">
        <v>0.438</v>
      </c>
      <c r="L187">
        <v>7.6999999999999999E-2</v>
      </c>
      <c r="M187">
        <v>3.7999999999999999E-2</v>
      </c>
      <c r="N187">
        <v>7.6999999999999999E-2</v>
      </c>
      <c r="O187">
        <v>3.7999999999999999E-2</v>
      </c>
      <c r="P187">
        <v>0.34599999999999997</v>
      </c>
      <c r="Q187">
        <v>16</v>
      </c>
    </row>
    <row r="188" spans="1:17">
      <c r="A188" t="s">
        <v>142</v>
      </c>
      <c r="B188" t="s">
        <v>51</v>
      </c>
      <c r="C188">
        <v>59</v>
      </c>
      <c r="D188">
        <v>39</v>
      </c>
      <c r="E188">
        <v>2.9000000000000001E-2</v>
      </c>
      <c r="F188" s="3">
        <v>1.1299999999999999</v>
      </c>
      <c r="G188">
        <v>44</v>
      </c>
      <c r="H188">
        <v>16</v>
      </c>
      <c r="I188">
        <v>32</v>
      </c>
      <c r="J188">
        <v>0.5</v>
      </c>
      <c r="K188">
        <v>0.59399999999999997</v>
      </c>
      <c r="L188">
        <v>0.10299999999999999</v>
      </c>
      <c r="M188">
        <v>7.6999999999999999E-2</v>
      </c>
      <c r="N188">
        <v>0.10299999999999999</v>
      </c>
      <c r="O188">
        <v>0</v>
      </c>
      <c r="P188">
        <v>0.51300000000000001</v>
      </c>
      <c r="Q188">
        <v>57</v>
      </c>
    </row>
    <row r="189" spans="1:17">
      <c r="A189" t="s">
        <v>151</v>
      </c>
      <c r="B189" t="s">
        <v>51</v>
      </c>
      <c r="C189">
        <v>51</v>
      </c>
      <c r="D189">
        <v>44</v>
      </c>
      <c r="E189">
        <v>0.108</v>
      </c>
      <c r="F189" s="3">
        <v>1.1399999999999999</v>
      </c>
      <c r="G189">
        <v>50</v>
      </c>
      <c r="H189">
        <v>23</v>
      </c>
      <c r="I189">
        <v>39</v>
      </c>
      <c r="J189">
        <v>0.59</v>
      </c>
      <c r="K189">
        <v>0.60299999999999998</v>
      </c>
      <c r="L189">
        <v>9.0999999999999998E-2</v>
      </c>
      <c r="M189">
        <v>4.4999999999999998E-2</v>
      </c>
      <c r="N189">
        <v>9.0999999999999998E-2</v>
      </c>
      <c r="O189">
        <v>2.3E-2</v>
      </c>
      <c r="P189">
        <v>0.56799999999999995</v>
      </c>
      <c r="Q189">
        <v>59.7</v>
      </c>
    </row>
    <row r="190" spans="1:17">
      <c r="A190" t="s">
        <v>215</v>
      </c>
      <c r="B190" t="s">
        <v>51</v>
      </c>
      <c r="C190">
        <v>58</v>
      </c>
      <c r="D190">
        <v>132</v>
      </c>
      <c r="E190">
        <v>0.27600000000000002</v>
      </c>
      <c r="F190" s="3">
        <v>1.18</v>
      </c>
      <c r="G190">
        <v>156</v>
      </c>
      <c r="H190">
        <v>69</v>
      </c>
      <c r="I190">
        <v>117</v>
      </c>
      <c r="J190">
        <v>0.59</v>
      </c>
      <c r="K190">
        <v>0.624</v>
      </c>
      <c r="L190">
        <v>8.3000000000000004E-2</v>
      </c>
      <c r="M190">
        <v>5.2999999999999999E-2</v>
      </c>
      <c r="N190">
        <v>6.8000000000000005E-2</v>
      </c>
      <c r="O190">
        <v>2.3E-2</v>
      </c>
      <c r="P190">
        <v>0.57599999999999996</v>
      </c>
      <c r="Q190">
        <v>66.2</v>
      </c>
    </row>
    <row r="191" spans="1:17">
      <c r="A191" t="s">
        <v>60</v>
      </c>
      <c r="B191" t="s">
        <v>61</v>
      </c>
      <c r="C191">
        <v>55</v>
      </c>
      <c r="D191">
        <v>13</v>
      </c>
      <c r="E191">
        <v>2.1000000000000001E-2</v>
      </c>
      <c r="F191" s="3">
        <v>1.31</v>
      </c>
      <c r="G191">
        <v>17</v>
      </c>
      <c r="H191">
        <v>7</v>
      </c>
      <c r="I191">
        <v>10</v>
      </c>
      <c r="J191">
        <v>0.7</v>
      </c>
      <c r="K191">
        <v>0.85</v>
      </c>
      <c r="L191">
        <v>0</v>
      </c>
      <c r="M191">
        <v>0.23100000000000001</v>
      </c>
      <c r="N191">
        <v>0</v>
      </c>
      <c r="O191">
        <v>0</v>
      </c>
      <c r="P191">
        <v>0.53800000000000003</v>
      </c>
      <c r="Q191">
        <v>82.1</v>
      </c>
    </row>
    <row r="192" spans="1:17">
      <c r="A192" t="s">
        <v>100</v>
      </c>
      <c r="B192" t="s">
        <v>61</v>
      </c>
      <c r="C192">
        <v>15</v>
      </c>
      <c r="D192">
        <v>22</v>
      </c>
      <c r="E192">
        <v>0.33300000000000002</v>
      </c>
      <c r="F192" s="3">
        <v>1.1399999999999999</v>
      </c>
      <c r="G192">
        <v>25</v>
      </c>
      <c r="H192">
        <v>9</v>
      </c>
      <c r="I192">
        <v>14</v>
      </c>
      <c r="J192">
        <v>0.64300000000000002</v>
      </c>
      <c r="K192">
        <v>0.64300000000000002</v>
      </c>
      <c r="L192">
        <v>0.318</v>
      </c>
      <c r="M192">
        <v>9.0999999999999998E-2</v>
      </c>
      <c r="N192">
        <v>0.27300000000000002</v>
      </c>
      <c r="O192">
        <v>4.4999999999999998E-2</v>
      </c>
      <c r="P192">
        <v>0.63600000000000001</v>
      </c>
      <c r="Q192">
        <v>59.7</v>
      </c>
    </row>
    <row r="193" spans="1:17">
      <c r="A193" t="s">
        <v>116</v>
      </c>
      <c r="B193" t="s">
        <v>61</v>
      </c>
      <c r="C193">
        <v>35</v>
      </c>
      <c r="D193">
        <v>26</v>
      </c>
      <c r="E193">
        <v>0.115</v>
      </c>
      <c r="F193" s="3">
        <v>1.04</v>
      </c>
      <c r="G193">
        <v>27</v>
      </c>
      <c r="H193">
        <v>10</v>
      </c>
      <c r="I193">
        <v>21</v>
      </c>
      <c r="J193">
        <v>0.47599999999999998</v>
      </c>
      <c r="K193">
        <v>0.59499999999999997</v>
      </c>
      <c r="L193">
        <v>7.6999999999999999E-2</v>
      </c>
      <c r="M193">
        <v>0.154</v>
      </c>
      <c r="N193">
        <v>7.6999999999999999E-2</v>
      </c>
      <c r="O193">
        <v>3.7999999999999999E-2</v>
      </c>
      <c r="P193">
        <v>0.42299999999999999</v>
      </c>
      <c r="Q193">
        <v>42</v>
      </c>
    </row>
    <row r="194" spans="1:17">
      <c r="A194" t="s">
        <v>119</v>
      </c>
      <c r="B194" t="s">
        <v>61</v>
      </c>
      <c r="C194">
        <v>63</v>
      </c>
      <c r="D194">
        <v>27</v>
      </c>
      <c r="E194">
        <v>3.3000000000000002E-2</v>
      </c>
      <c r="F194" s="3">
        <v>1.1100000000000001</v>
      </c>
      <c r="G194">
        <v>30</v>
      </c>
      <c r="H194">
        <v>12</v>
      </c>
      <c r="I194">
        <v>23</v>
      </c>
      <c r="J194">
        <v>0.52200000000000002</v>
      </c>
      <c r="K194">
        <v>0.58699999999999997</v>
      </c>
      <c r="L194">
        <v>7.3999999999999996E-2</v>
      </c>
      <c r="M194">
        <v>7.3999999999999996E-2</v>
      </c>
      <c r="N194">
        <v>3.6999999999999998E-2</v>
      </c>
      <c r="O194">
        <v>0</v>
      </c>
      <c r="P194">
        <v>0.51900000000000002</v>
      </c>
      <c r="Q194">
        <v>54.4</v>
      </c>
    </row>
    <row r="195" spans="1:17">
      <c r="A195" t="s">
        <v>134</v>
      </c>
      <c r="B195" t="s">
        <v>61</v>
      </c>
      <c r="C195">
        <v>64</v>
      </c>
      <c r="D195">
        <v>36</v>
      </c>
      <c r="E195">
        <v>0.04</v>
      </c>
      <c r="F195" s="3">
        <v>0.75</v>
      </c>
      <c r="G195">
        <v>27</v>
      </c>
      <c r="H195">
        <v>10</v>
      </c>
      <c r="I195">
        <v>31</v>
      </c>
      <c r="J195">
        <v>0.32300000000000001</v>
      </c>
      <c r="K195">
        <v>0.38700000000000001</v>
      </c>
      <c r="L195">
        <v>5.6000000000000001E-2</v>
      </c>
      <c r="M195">
        <v>8.3000000000000004E-2</v>
      </c>
      <c r="N195">
        <v>5.6000000000000001E-2</v>
      </c>
      <c r="O195">
        <v>0</v>
      </c>
      <c r="P195">
        <v>0.33300000000000002</v>
      </c>
      <c r="Q195">
        <v>8.8000000000000007</v>
      </c>
    </row>
    <row r="196" spans="1:17">
      <c r="A196" t="s">
        <v>190</v>
      </c>
      <c r="B196" t="s">
        <v>61</v>
      </c>
      <c r="C196">
        <v>56</v>
      </c>
      <c r="D196">
        <v>93</v>
      </c>
      <c r="E196">
        <v>0.223</v>
      </c>
      <c r="F196" s="3">
        <v>1.33</v>
      </c>
      <c r="G196">
        <v>124</v>
      </c>
      <c r="H196">
        <v>57</v>
      </c>
      <c r="I196">
        <v>77</v>
      </c>
      <c r="J196">
        <v>0.74</v>
      </c>
      <c r="K196">
        <v>0.74</v>
      </c>
      <c r="L196">
        <v>0.11799999999999999</v>
      </c>
      <c r="M196">
        <v>0.11799999999999999</v>
      </c>
      <c r="N196">
        <v>0.108</v>
      </c>
      <c r="O196">
        <v>6.5000000000000002E-2</v>
      </c>
      <c r="P196">
        <v>0.65600000000000003</v>
      </c>
      <c r="Q196">
        <v>85</v>
      </c>
    </row>
    <row r="197" spans="1:17">
      <c r="A197" t="s">
        <v>228</v>
      </c>
      <c r="B197" t="s">
        <v>61</v>
      </c>
      <c r="C197">
        <v>64</v>
      </c>
      <c r="D197">
        <v>177</v>
      </c>
      <c r="E197">
        <v>0.29799999999999999</v>
      </c>
      <c r="F197" s="3">
        <v>1.34</v>
      </c>
      <c r="G197">
        <v>237</v>
      </c>
      <c r="H197">
        <v>105</v>
      </c>
      <c r="I197">
        <v>148</v>
      </c>
      <c r="J197">
        <v>0.70899999999999996</v>
      </c>
      <c r="K197">
        <v>0.70899999999999996</v>
      </c>
      <c r="L197">
        <v>0.18099999999999999</v>
      </c>
      <c r="M197">
        <v>5.6000000000000001E-2</v>
      </c>
      <c r="N197">
        <v>0.18099999999999999</v>
      </c>
      <c r="O197">
        <v>7.2999999999999995E-2</v>
      </c>
      <c r="P197">
        <v>0.68400000000000005</v>
      </c>
      <c r="Q197">
        <v>85.5</v>
      </c>
    </row>
    <row r="198" spans="1:17">
      <c r="A198" t="s">
        <v>110</v>
      </c>
      <c r="B198" t="s">
        <v>111</v>
      </c>
      <c r="C198">
        <v>10</v>
      </c>
      <c r="D198">
        <v>24</v>
      </c>
      <c r="E198">
        <v>0.247</v>
      </c>
      <c r="F198" s="3">
        <v>0.75</v>
      </c>
      <c r="G198">
        <v>18</v>
      </c>
      <c r="H198">
        <v>8</v>
      </c>
      <c r="I198">
        <v>23</v>
      </c>
      <c r="J198">
        <v>0.34799999999999998</v>
      </c>
      <c r="K198">
        <v>0.34799999999999998</v>
      </c>
      <c r="L198">
        <v>0.125</v>
      </c>
      <c r="M198">
        <v>4.2000000000000003E-2</v>
      </c>
      <c r="N198">
        <v>0.125</v>
      </c>
      <c r="O198">
        <v>0.125</v>
      </c>
      <c r="P198">
        <v>0.33300000000000002</v>
      </c>
      <c r="Q198">
        <v>8.8000000000000007</v>
      </c>
    </row>
    <row r="199" spans="1:17">
      <c r="A199" t="s">
        <v>120</v>
      </c>
      <c r="B199" t="s">
        <v>111</v>
      </c>
      <c r="C199">
        <v>63</v>
      </c>
      <c r="D199">
        <v>27</v>
      </c>
      <c r="E199">
        <v>3.2000000000000001E-2</v>
      </c>
      <c r="F199" s="3">
        <v>0.89</v>
      </c>
      <c r="G199">
        <v>24</v>
      </c>
      <c r="H199">
        <v>10</v>
      </c>
      <c r="I199">
        <v>27</v>
      </c>
      <c r="J199">
        <v>0.37</v>
      </c>
      <c r="K199">
        <v>0.44400000000000001</v>
      </c>
      <c r="L199">
        <v>0</v>
      </c>
      <c r="M199">
        <v>0</v>
      </c>
      <c r="N199">
        <v>0</v>
      </c>
      <c r="O199">
        <v>0</v>
      </c>
      <c r="P199">
        <v>0.37</v>
      </c>
      <c r="Q199">
        <v>20.3</v>
      </c>
    </row>
    <row r="200" spans="1:17">
      <c r="A200" t="s">
        <v>126</v>
      </c>
      <c r="B200" t="s">
        <v>111</v>
      </c>
      <c r="C200">
        <v>60</v>
      </c>
      <c r="D200">
        <v>31</v>
      </c>
      <c r="E200">
        <v>8.8999999999999996E-2</v>
      </c>
      <c r="F200" s="3">
        <v>1.1299999999999999</v>
      </c>
      <c r="G200">
        <v>35</v>
      </c>
      <c r="H200">
        <v>13</v>
      </c>
      <c r="I200">
        <v>29</v>
      </c>
      <c r="J200">
        <v>0.44800000000000001</v>
      </c>
      <c r="K200">
        <v>0.60299999999999998</v>
      </c>
      <c r="L200">
        <v>0</v>
      </c>
      <c r="M200">
        <v>6.5000000000000002E-2</v>
      </c>
      <c r="N200">
        <v>0</v>
      </c>
      <c r="O200">
        <v>0</v>
      </c>
      <c r="P200">
        <v>0.41899999999999998</v>
      </c>
      <c r="Q200">
        <v>57.5</v>
      </c>
    </row>
    <row r="201" spans="1:17">
      <c r="A201" t="s">
        <v>162</v>
      </c>
      <c r="B201" t="s">
        <v>111</v>
      </c>
      <c r="C201">
        <v>56</v>
      </c>
      <c r="D201">
        <v>53</v>
      </c>
      <c r="E201">
        <v>0.20200000000000001</v>
      </c>
      <c r="F201" s="3">
        <v>1.02</v>
      </c>
      <c r="G201">
        <v>54</v>
      </c>
      <c r="H201">
        <v>23</v>
      </c>
      <c r="I201">
        <v>43</v>
      </c>
      <c r="J201">
        <v>0.53500000000000003</v>
      </c>
      <c r="K201">
        <v>0.53500000000000003</v>
      </c>
      <c r="L201">
        <v>0.13200000000000001</v>
      </c>
      <c r="M201">
        <v>9.4E-2</v>
      </c>
      <c r="N201">
        <v>0.13200000000000001</v>
      </c>
      <c r="O201">
        <v>3.7999999999999999E-2</v>
      </c>
      <c r="P201">
        <v>0.52800000000000002</v>
      </c>
      <c r="Q201">
        <v>39.6</v>
      </c>
    </row>
    <row r="202" spans="1:17">
      <c r="A202" t="s">
        <v>163</v>
      </c>
      <c r="B202" t="s">
        <v>111</v>
      </c>
      <c r="C202">
        <v>32</v>
      </c>
      <c r="D202">
        <v>53</v>
      </c>
      <c r="E202">
        <v>0.11</v>
      </c>
      <c r="F202" s="3">
        <v>0.77</v>
      </c>
      <c r="G202">
        <v>41</v>
      </c>
      <c r="H202">
        <v>18</v>
      </c>
      <c r="I202">
        <v>46</v>
      </c>
      <c r="J202">
        <v>0.39100000000000001</v>
      </c>
      <c r="K202">
        <v>0.42399999999999999</v>
      </c>
      <c r="L202">
        <v>3.7999999999999999E-2</v>
      </c>
      <c r="M202">
        <v>0.113</v>
      </c>
      <c r="N202">
        <v>3.7999999999999999E-2</v>
      </c>
      <c r="O202">
        <v>1.9E-2</v>
      </c>
      <c r="P202">
        <v>0.35799999999999998</v>
      </c>
      <c r="Q202">
        <v>10.6</v>
      </c>
    </row>
    <row r="203" spans="1:17">
      <c r="A203" t="s">
        <v>189</v>
      </c>
      <c r="B203" t="s">
        <v>111</v>
      </c>
      <c r="C203">
        <v>55</v>
      </c>
      <c r="D203">
        <v>87</v>
      </c>
      <c r="E203">
        <v>0.34899999999999998</v>
      </c>
      <c r="F203" s="3">
        <v>1.49</v>
      </c>
      <c r="G203">
        <v>130</v>
      </c>
      <c r="H203">
        <v>59</v>
      </c>
      <c r="I203">
        <v>75</v>
      </c>
      <c r="J203">
        <v>0.78700000000000003</v>
      </c>
      <c r="K203">
        <v>0.78700000000000003</v>
      </c>
      <c r="L203">
        <v>0.10299999999999999</v>
      </c>
      <c r="M203">
        <v>4.5999999999999999E-2</v>
      </c>
      <c r="N203">
        <v>0.10299999999999999</v>
      </c>
      <c r="O203">
        <v>1.0999999999999999E-2</v>
      </c>
      <c r="P203">
        <v>0.75900000000000001</v>
      </c>
      <c r="Q203">
        <v>95.2</v>
      </c>
    </row>
    <row r="204" spans="1:17">
      <c r="A204" t="s">
        <v>193</v>
      </c>
      <c r="B204" t="s">
        <v>111</v>
      </c>
      <c r="C204">
        <v>40</v>
      </c>
      <c r="D204">
        <v>98</v>
      </c>
      <c r="E204">
        <v>0.28799999999999998</v>
      </c>
      <c r="F204" s="3">
        <v>1.04</v>
      </c>
      <c r="G204">
        <v>102</v>
      </c>
      <c r="H204">
        <v>41</v>
      </c>
      <c r="I204">
        <v>76</v>
      </c>
      <c r="J204">
        <v>0.53900000000000003</v>
      </c>
      <c r="K204">
        <v>0.54600000000000004</v>
      </c>
      <c r="L204">
        <v>0.184</v>
      </c>
      <c r="M204">
        <v>6.0999999999999999E-2</v>
      </c>
      <c r="N204">
        <v>0.184</v>
      </c>
      <c r="O204">
        <v>0.02</v>
      </c>
      <c r="P204">
        <v>0.55100000000000005</v>
      </c>
      <c r="Q204">
        <v>42.5</v>
      </c>
    </row>
    <row r="205" spans="1:17">
      <c r="A205" t="s">
        <v>231</v>
      </c>
      <c r="B205" t="s">
        <v>111</v>
      </c>
      <c r="C205">
        <v>41</v>
      </c>
      <c r="D205">
        <v>208</v>
      </c>
      <c r="E205">
        <v>0.28000000000000003</v>
      </c>
      <c r="F205" s="3">
        <v>1.31</v>
      </c>
      <c r="G205">
        <v>273</v>
      </c>
      <c r="H205">
        <v>109</v>
      </c>
      <c r="I205">
        <v>179</v>
      </c>
      <c r="J205">
        <v>0.60899999999999999</v>
      </c>
      <c r="K205">
        <v>0.68200000000000005</v>
      </c>
      <c r="L205">
        <v>0.10100000000000001</v>
      </c>
      <c r="M205">
        <v>6.7000000000000004E-2</v>
      </c>
      <c r="N205">
        <v>8.6999999999999994E-2</v>
      </c>
      <c r="O205">
        <v>2.9000000000000001E-2</v>
      </c>
      <c r="P205">
        <v>0.59599999999999997</v>
      </c>
      <c r="Q205">
        <v>83.6</v>
      </c>
    </row>
  </sheetData>
  <autoFilter ref="A1:Q205" xr:uid="{D33A6F74-F4A4-4AC2-92A6-5C50827A1A20}">
    <sortState xmlns:xlrd2="http://schemas.microsoft.com/office/spreadsheetml/2017/richdata2" ref="A2:Q205">
      <sortCondition descending="1" ref="B1:B205"/>
    </sortState>
  </autoFilter>
  <phoneticPr fontId="1"/>
  <hyperlinks>
    <hyperlink ref="X2" r:id="rId1" xr:uid="{638BA60C-B699-4F96-90F0-F71F96BB80D9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15773-2AC6-4003-B7DE-041604F5F279}">
  <dimension ref="A1:X321"/>
  <sheetViews>
    <sheetView topLeftCell="I1" workbookViewId="0">
      <pane ySplit="1" topLeftCell="A2" activePane="bottomLeft" state="frozen"/>
      <selection pane="bottomLeft" activeCell="S1" sqref="S1"/>
    </sheetView>
  </sheetViews>
  <sheetFormatPr defaultRowHeight="12.75"/>
  <cols>
    <col min="1" max="1" width="24.5703125" bestFit="1" customWidth="1"/>
    <col min="2" max="2" width="9.140625" bestFit="1" customWidth="1"/>
    <col min="3" max="3" width="6.7109375" bestFit="1" customWidth="1"/>
    <col min="4" max="4" width="9.28515625" bestFit="1" customWidth="1"/>
    <col min="5" max="5" width="9.140625" bestFit="1" customWidth="1"/>
    <col min="6" max="6" width="7.85546875" bestFit="1" customWidth="1"/>
    <col min="7" max="7" width="7.5703125" bestFit="1" customWidth="1"/>
    <col min="8" max="8" width="8.140625" bestFit="1" customWidth="1"/>
    <col min="9" max="9" width="7.85546875" bestFit="1" customWidth="1"/>
    <col min="10" max="10" width="8.28515625" bestFit="1" customWidth="1"/>
    <col min="11" max="11" width="9.5703125" bestFit="1" customWidth="1"/>
    <col min="12" max="12" width="11.85546875" bestFit="1" customWidth="1"/>
    <col min="13" max="13" width="13.5703125" bestFit="1" customWidth="1"/>
    <col min="14" max="14" width="12.140625" bestFit="1" customWidth="1"/>
    <col min="15" max="15" width="18.85546875" bestFit="1" customWidth="1"/>
    <col min="16" max="16" width="16.7109375" bestFit="1" customWidth="1"/>
    <col min="17" max="17" width="15.85546875" bestFit="1" customWidth="1"/>
    <col min="19" max="19" width="11.425781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239</v>
      </c>
      <c r="M1" t="s">
        <v>240</v>
      </c>
      <c r="N1" t="s">
        <v>241</v>
      </c>
      <c r="O1" t="s">
        <v>242</v>
      </c>
      <c r="P1" t="s">
        <v>243</v>
      </c>
      <c r="Q1" t="s">
        <v>11</v>
      </c>
      <c r="S1" s="1" t="s">
        <v>246</v>
      </c>
      <c r="T1" t="s">
        <v>247</v>
      </c>
      <c r="U1" s="1" t="s">
        <v>249</v>
      </c>
      <c r="V1" t="s">
        <v>169</v>
      </c>
      <c r="X1" s="1" t="s">
        <v>244</v>
      </c>
    </row>
    <row r="2" spans="1:24">
      <c r="A2" t="s">
        <v>169</v>
      </c>
      <c r="B2" t="s">
        <v>37</v>
      </c>
      <c r="C2">
        <v>41</v>
      </c>
      <c r="D2">
        <v>94</v>
      </c>
      <c r="E2">
        <v>0.17199999999999999</v>
      </c>
      <c r="F2">
        <v>1.19</v>
      </c>
      <c r="G2">
        <v>112</v>
      </c>
      <c r="H2">
        <v>44</v>
      </c>
      <c r="I2">
        <v>77</v>
      </c>
      <c r="J2">
        <v>0.57099999999999995</v>
      </c>
      <c r="K2">
        <v>0.57099999999999995</v>
      </c>
      <c r="L2">
        <v>0.16</v>
      </c>
      <c r="M2">
        <v>5.2999999999999999E-2</v>
      </c>
      <c r="N2">
        <v>0.16</v>
      </c>
      <c r="O2">
        <v>3.2000000000000001E-2</v>
      </c>
      <c r="P2">
        <v>0.59599999999999997</v>
      </c>
      <c r="Q2">
        <v>33.700000000000003</v>
      </c>
      <c r="S2" s="3">
        <f>SUM(D2:D321)/SUM(C2:C321)</f>
        <v>0.89823095502317385</v>
      </c>
      <c r="T2" s="3">
        <f>T4/SUM(D2:D321)</f>
        <v>1.2847427325581395</v>
      </c>
      <c r="U2" s="3">
        <f>VLOOKUP(V1,$A:$Q,6,FALSE)</f>
        <v>1.19</v>
      </c>
      <c r="X2" s="2" t="s">
        <v>375</v>
      </c>
    </row>
    <row r="3" spans="1:24">
      <c r="A3" t="s">
        <v>166</v>
      </c>
      <c r="B3" t="s">
        <v>37</v>
      </c>
      <c r="C3">
        <v>38</v>
      </c>
      <c r="D3">
        <v>88</v>
      </c>
      <c r="E3">
        <v>0.28899999999999998</v>
      </c>
      <c r="F3">
        <v>0.92</v>
      </c>
      <c r="G3">
        <v>81</v>
      </c>
      <c r="H3">
        <v>29</v>
      </c>
      <c r="I3">
        <v>62</v>
      </c>
      <c r="J3">
        <v>0.46800000000000003</v>
      </c>
      <c r="K3">
        <v>0.46800000000000003</v>
      </c>
      <c r="L3">
        <v>0.27300000000000002</v>
      </c>
      <c r="M3">
        <v>9.0999999999999998E-2</v>
      </c>
      <c r="N3">
        <v>0.28399999999999997</v>
      </c>
      <c r="O3">
        <v>0.08</v>
      </c>
      <c r="P3">
        <v>0.51100000000000001</v>
      </c>
      <c r="Q3">
        <v>6.4</v>
      </c>
    </row>
    <row r="4" spans="1:24">
      <c r="A4" t="s">
        <v>211</v>
      </c>
      <c r="B4" t="s">
        <v>37</v>
      </c>
      <c r="C4">
        <v>38</v>
      </c>
      <c r="D4">
        <v>70</v>
      </c>
      <c r="E4">
        <v>0.17699999999999999</v>
      </c>
      <c r="F4">
        <v>1.4</v>
      </c>
      <c r="G4">
        <v>98</v>
      </c>
      <c r="H4">
        <v>39</v>
      </c>
      <c r="I4">
        <v>55</v>
      </c>
      <c r="J4">
        <v>0.70899999999999996</v>
      </c>
      <c r="K4">
        <v>0.70899999999999996</v>
      </c>
      <c r="L4">
        <v>0.186</v>
      </c>
      <c r="M4">
        <v>7.0999999999999994E-2</v>
      </c>
      <c r="N4">
        <v>0.186</v>
      </c>
      <c r="O4">
        <v>4.2999999999999997E-2</v>
      </c>
      <c r="P4">
        <v>0.7</v>
      </c>
      <c r="Q4">
        <v>73.3</v>
      </c>
      <c r="T4">
        <f t="array" ref="T4">SUM(D2:D321*F2:F321)</f>
        <v>17678.060000000001</v>
      </c>
      <c r="X4" s="1"/>
    </row>
    <row r="5" spans="1:24">
      <c r="A5" t="s">
        <v>253</v>
      </c>
      <c r="B5" t="s">
        <v>37</v>
      </c>
      <c r="C5">
        <v>57</v>
      </c>
      <c r="D5">
        <v>64</v>
      </c>
      <c r="E5">
        <v>3.7999999999999999E-2</v>
      </c>
      <c r="F5">
        <v>1.33</v>
      </c>
      <c r="G5">
        <v>85</v>
      </c>
      <c r="H5">
        <v>35</v>
      </c>
      <c r="I5">
        <v>54</v>
      </c>
      <c r="J5">
        <v>0.64800000000000002</v>
      </c>
      <c r="K5">
        <v>0.64800000000000002</v>
      </c>
      <c r="L5">
        <v>0.125</v>
      </c>
      <c r="M5">
        <v>4.7E-2</v>
      </c>
      <c r="N5">
        <v>0.125</v>
      </c>
      <c r="O5">
        <v>1.6E-2</v>
      </c>
      <c r="P5">
        <v>0.65600000000000003</v>
      </c>
      <c r="Q5">
        <v>59.2</v>
      </c>
    </row>
    <row r="6" spans="1:24">
      <c r="A6" t="s">
        <v>174</v>
      </c>
      <c r="B6" t="s">
        <v>37</v>
      </c>
      <c r="C6">
        <v>37</v>
      </c>
      <c r="D6">
        <v>61</v>
      </c>
      <c r="E6">
        <v>0.189</v>
      </c>
      <c r="F6">
        <v>1.56</v>
      </c>
      <c r="G6">
        <v>95</v>
      </c>
      <c r="H6">
        <v>37</v>
      </c>
      <c r="I6">
        <v>49</v>
      </c>
      <c r="J6">
        <v>0.755</v>
      </c>
      <c r="K6">
        <v>0.755</v>
      </c>
      <c r="L6">
        <v>0.23</v>
      </c>
      <c r="M6">
        <v>1.6E-2</v>
      </c>
      <c r="N6">
        <v>0.23</v>
      </c>
      <c r="O6">
        <v>4.9000000000000002E-2</v>
      </c>
      <c r="P6">
        <v>0.77</v>
      </c>
      <c r="Q6">
        <v>91.4</v>
      </c>
    </row>
    <row r="7" spans="1:24">
      <c r="A7" t="s">
        <v>260</v>
      </c>
      <c r="B7" t="s">
        <v>37</v>
      </c>
      <c r="C7">
        <v>61</v>
      </c>
      <c r="D7">
        <v>49</v>
      </c>
      <c r="E7">
        <v>7.9000000000000001E-2</v>
      </c>
      <c r="F7">
        <v>1.31</v>
      </c>
      <c r="G7">
        <v>64</v>
      </c>
      <c r="H7">
        <v>28</v>
      </c>
      <c r="I7">
        <v>44</v>
      </c>
      <c r="J7">
        <v>0.63600000000000001</v>
      </c>
      <c r="K7">
        <v>0.63600000000000001</v>
      </c>
      <c r="L7">
        <v>0.14299999999999999</v>
      </c>
      <c r="M7">
        <v>0.02</v>
      </c>
      <c r="N7">
        <v>0.14299999999999999</v>
      </c>
      <c r="O7">
        <v>6.0999999999999999E-2</v>
      </c>
      <c r="P7">
        <v>0.65300000000000002</v>
      </c>
      <c r="Q7">
        <v>55.2</v>
      </c>
    </row>
    <row r="8" spans="1:24">
      <c r="A8" t="s">
        <v>131</v>
      </c>
      <c r="B8" t="s">
        <v>37</v>
      </c>
      <c r="C8">
        <v>24</v>
      </c>
      <c r="D8">
        <v>39</v>
      </c>
      <c r="E8">
        <v>0.25</v>
      </c>
      <c r="F8">
        <v>1.1000000000000001</v>
      </c>
      <c r="G8">
        <v>43</v>
      </c>
      <c r="H8">
        <v>17</v>
      </c>
      <c r="I8">
        <v>29</v>
      </c>
      <c r="J8">
        <v>0.58599999999999997</v>
      </c>
      <c r="K8">
        <v>0.58599999999999997</v>
      </c>
      <c r="L8">
        <v>0.17899999999999999</v>
      </c>
      <c r="M8">
        <v>0.10299999999999999</v>
      </c>
      <c r="N8">
        <v>0.128</v>
      </c>
      <c r="O8">
        <v>2.5999999999999999E-2</v>
      </c>
      <c r="P8">
        <v>0.56399999999999995</v>
      </c>
      <c r="Q8">
        <v>23.9</v>
      </c>
    </row>
    <row r="9" spans="1:24">
      <c r="A9" t="s">
        <v>144</v>
      </c>
      <c r="B9" t="s">
        <v>37</v>
      </c>
      <c r="C9">
        <v>55</v>
      </c>
      <c r="D9">
        <v>34</v>
      </c>
      <c r="E9">
        <v>4.8000000000000001E-2</v>
      </c>
      <c r="F9">
        <v>1.32</v>
      </c>
      <c r="G9">
        <v>45</v>
      </c>
      <c r="H9">
        <v>18</v>
      </c>
      <c r="I9">
        <v>26</v>
      </c>
      <c r="J9">
        <v>0.69199999999999995</v>
      </c>
      <c r="K9">
        <v>0.69199999999999995</v>
      </c>
      <c r="L9">
        <v>0.14699999999999999</v>
      </c>
      <c r="M9">
        <v>0.11799999999999999</v>
      </c>
      <c r="N9">
        <v>0.11799999999999999</v>
      </c>
      <c r="O9">
        <v>2.9000000000000001E-2</v>
      </c>
      <c r="P9">
        <v>0.64700000000000002</v>
      </c>
      <c r="Q9">
        <v>58.5</v>
      </c>
    </row>
    <row r="10" spans="1:24">
      <c r="A10" t="s">
        <v>296</v>
      </c>
      <c r="B10" t="s">
        <v>37</v>
      </c>
      <c r="C10">
        <v>58</v>
      </c>
      <c r="D10">
        <v>25</v>
      </c>
      <c r="E10">
        <v>9.9000000000000005E-2</v>
      </c>
      <c r="F10">
        <v>1.44</v>
      </c>
      <c r="G10">
        <v>36</v>
      </c>
      <c r="H10">
        <v>17</v>
      </c>
      <c r="I10">
        <v>24</v>
      </c>
      <c r="J10">
        <v>0.70799999999999996</v>
      </c>
      <c r="K10">
        <v>0.70799999999999996</v>
      </c>
      <c r="L10">
        <v>0.08</v>
      </c>
      <c r="M10">
        <v>0</v>
      </c>
      <c r="N10">
        <v>0.08</v>
      </c>
      <c r="O10">
        <v>0.04</v>
      </c>
      <c r="P10">
        <v>0.72</v>
      </c>
      <c r="Q10">
        <v>80.900000000000006</v>
      </c>
    </row>
    <row r="11" spans="1:24">
      <c r="A11" t="s">
        <v>362</v>
      </c>
      <c r="B11" t="s">
        <v>37</v>
      </c>
      <c r="C11">
        <v>29</v>
      </c>
      <c r="D11">
        <v>15</v>
      </c>
      <c r="E11">
        <v>0.108</v>
      </c>
      <c r="F11">
        <v>1</v>
      </c>
      <c r="G11">
        <v>15</v>
      </c>
      <c r="H11">
        <v>7</v>
      </c>
      <c r="I11">
        <v>14</v>
      </c>
      <c r="J11">
        <v>0.5</v>
      </c>
      <c r="K11">
        <v>0.5</v>
      </c>
      <c r="L11">
        <v>6.7000000000000004E-2</v>
      </c>
      <c r="M11">
        <v>0</v>
      </c>
      <c r="N11">
        <v>6.7000000000000004E-2</v>
      </c>
      <c r="O11">
        <v>0</v>
      </c>
      <c r="P11">
        <v>0.53300000000000003</v>
      </c>
      <c r="Q11">
        <v>9.6</v>
      </c>
    </row>
    <row r="12" spans="1:24">
      <c r="A12" t="s">
        <v>233</v>
      </c>
      <c r="B12" t="s">
        <v>26</v>
      </c>
      <c r="C12">
        <v>62</v>
      </c>
      <c r="D12">
        <v>222</v>
      </c>
      <c r="E12">
        <v>0.27700000000000002</v>
      </c>
      <c r="F12">
        <v>1.42</v>
      </c>
      <c r="G12">
        <v>315</v>
      </c>
      <c r="H12">
        <v>127</v>
      </c>
      <c r="I12">
        <v>169</v>
      </c>
      <c r="J12">
        <v>0.751</v>
      </c>
      <c r="K12">
        <v>0.751</v>
      </c>
      <c r="L12">
        <v>0.23400000000000001</v>
      </c>
      <c r="M12">
        <v>4.4999999999999998E-2</v>
      </c>
      <c r="N12">
        <v>0.221</v>
      </c>
      <c r="O12">
        <v>4.4999999999999998E-2</v>
      </c>
      <c r="P12">
        <v>0.73</v>
      </c>
      <c r="Q12">
        <v>77.3</v>
      </c>
    </row>
    <row r="13" spans="1:24">
      <c r="A13" t="s">
        <v>158</v>
      </c>
      <c r="B13" t="s">
        <v>26</v>
      </c>
      <c r="C13">
        <v>50</v>
      </c>
      <c r="D13">
        <v>44</v>
      </c>
      <c r="E13">
        <v>0.224</v>
      </c>
      <c r="F13">
        <v>1.3</v>
      </c>
      <c r="G13">
        <v>57</v>
      </c>
      <c r="H13">
        <v>24</v>
      </c>
      <c r="I13">
        <v>36</v>
      </c>
      <c r="J13">
        <v>0.66700000000000004</v>
      </c>
      <c r="K13">
        <v>0.66700000000000004</v>
      </c>
      <c r="L13">
        <v>0.20499999999999999</v>
      </c>
      <c r="M13">
        <v>4.4999999999999998E-2</v>
      </c>
      <c r="N13">
        <v>0.20499999999999999</v>
      </c>
      <c r="O13">
        <v>6.8000000000000005E-2</v>
      </c>
      <c r="P13">
        <v>0.65900000000000003</v>
      </c>
      <c r="Q13">
        <v>53.2</v>
      </c>
    </row>
    <row r="14" spans="1:24">
      <c r="A14" t="s">
        <v>122</v>
      </c>
      <c r="B14" t="s">
        <v>26</v>
      </c>
      <c r="C14">
        <v>63</v>
      </c>
      <c r="D14">
        <v>27</v>
      </c>
      <c r="E14">
        <v>2.1999999999999999E-2</v>
      </c>
      <c r="F14">
        <v>1.59</v>
      </c>
      <c r="G14">
        <v>43</v>
      </c>
      <c r="H14">
        <v>17</v>
      </c>
      <c r="I14">
        <v>22</v>
      </c>
      <c r="J14">
        <v>0.77300000000000002</v>
      </c>
      <c r="K14">
        <v>0.77300000000000002</v>
      </c>
      <c r="L14">
        <v>0.222</v>
      </c>
      <c r="M14">
        <v>3.6999999999999998E-2</v>
      </c>
      <c r="N14">
        <v>0.222</v>
      </c>
      <c r="O14">
        <v>7.3999999999999996E-2</v>
      </c>
      <c r="P14">
        <v>0.77800000000000002</v>
      </c>
      <c r="Q14">
        <v>93.3</v>
      </c>
    </row>
    <row r="15" spans="1:24">
      <c r="A15" t="s">
        <v>96</v>
      </c>
      <c r="B15" t="s">
        <v>26</v>
      </c>
      <c r="C15">
        <v>30</v>
      </c>
      <c r="D15">
        <v>20</v>
      </c>
      <c r="E15">
        <v>7.9000000000000001E-2</v>
      </c>
      <c r="F15">
        <v>1.2</v>
      </c>
      <c r="G15">
        <v>24</v>
      </c>
      <c r="H15">
        <v>10</v>
      </c>
      <c r="I15">
        <v>17</v>
      </c>
      <c r="J15">
        <v>0.58799999999999997</v>
      </c>
      <c r="K15">
        <v>0.58799999999999997</v>
      </c>
      <c r="L15">
        <v>0.15</v>
      </c>
      <c r="M15">
        <v>0</v>
      </c>
      <c r="N15">
        <v>0.15</v>
      </c>
      <c r="O15">
        <v>0</v>
      </c>
      <c r="P15">
        <v>0.65</v>
      </c>
      <c r="Q15">
        <v>36</v>
      </c>
    </row>
    <row r="16" spans="1:24">
      <c r="A16" t="s">
        <v>313</v>
      </c>
      <c r="B16" t="s">
        <v>26</v>
      </c>
      <c r="C16">
        <v>63</v>
      </c>
      <c r="D16">
        <v>16</v>
      </c>
      <c r="E16">
        <v>0.01</v>
      </c>
      <c r="F16">
        <v>1.63</v>
      </c>
      <c r="G16">
        <v>26</v>
      </c>
      <c r="H16">
        <v>12</v>
      </c>
      <c r="I16">
        <v>15</v>
      </c>
      <c r="J16">
        <v>0.8</v>
      </c>
      <c r="K16">
        <v>0.8</v>
      </c>
      <c r="L16">
        <v>6.3E-2</v>
      </c>
      <c r="M16">
        <v>0</v>
      </c>
      <c r="N16">
        <v>6.3E-2</v>
      </c>
      <c r="O16">
        <v>0</v>
      </c>
      <c r="P16">
        <v>0.81299999999999994</v>
      </c>
      <c r="Q16">
        <v>95.4</v>
      </c>
    </row>
    <row r="17" spans="1:17">
      <c r="A17" t="s">
        <v>25</v>
      </c>
      <c r="B17" t="s">
        <v>26</v>
      </c>
      <c r="C17">
        <v>25</v>
      </c>
      <c r="D17">
        <v>16</v>
      </c>
      <c r="E17">
        <v>0.308</v>
      </c>
      <c r="F17">
        <v>0.31</v>
      </c>
      <c r="G17">
        <v>5</v>
      </c>
      <c r="H17">
        <v>2</v>
      </c>
      <c r="I17">
        <v>13</v>
      </c>
      <c r="J17">
        <v>0.154</v>
      </c>
      <c r="K17">
        <v>0.154</v>
      </c>
      <c r="L17">
        <v>6.3E-2</v>
      </c>
      <c r="M17">
        <v>0.125</v>
      </c>
      <c r="N17">
        <v>6.3E-2</v>
      </c>
      <c r="O17">
        <v>0</v>
      </c>
      <c r="P17">
        <v>0.188</v>
      </c>
      <c r="Q17">
        <v>0</v>
      </c>
    </row>
    <row r="18" spans="1:17">
      <c r="A18" t="s">
        <v>78</v>
      </c>
      <c r="B18" t="s">
        <v>26</v>
      </c>
      <c r="C18">
        <v>64</v>
      </c>
      <c r="D18">
        <v>15</v>
      </c>
      <c r="E18">
        <v>3.7999999999999999E-2</v>
      </c>
      <c r="F18">
        <v>1.33</v>
      </c>
      <c r="G18">
        <v>20</v>
      </c>
      <c r="H18">
        <v>8</v>
      </c>
      <c r="I18">
        <v>11</v>
      </c>
      <c r="J18">
        <v>0.72699999999999998</v>
      </c>
      <c r="K18">
        <v>0.72699999999999998</v>
      </c>
      <c r="L18">
        <v>0.13300000000000001</v>
      </c>
      <c r="M18">
        <v>0.13300000000000001</v>
      </c>
      <c r="N18">
        <v>6.7000000000000004E-2</v>
      </c>
      <c r="O18">
        <v>0</v>
      </c>
      <c r="P18">
        <v>0.66700000000000004</v>
      </c>
      <c r="Q18">
        <v>61.4</v>
      </c>
    </row>
    <row r="19" spans="1:17">
      <c r="A19" t="s">
        <v>325</v>
      </c>
      <c r="B19" t="s">
        <v>26</v>
      </c>
      <c r="C19">
        <v>34</v>
      </c>
      <c r="D19">
        <v>12</v>
      </c>
      <c r="E19">
        <v>2.4E-2</v>
      </c>
      <c r="F19">
        <v>1.17</v>
      </c>
      <c r="G19">
        <v>14</v>
      </c>
      <c r="H19">
        <v>6</v>
      </c>
      <c r="I19">
        <v>9</v>
      </c>
      <c r="J19">
        <v>0.66700000000000004</v>
      </c>
      <c r="K19">
        <v>0.66700000000000004</v>
      </c>
      <c r="L19">
        <v>8.3000000000000004E-2</v>
      </c>
      <c r="M19">
        <v>0.16700000000000001</v>
      </c>
      <c r="N19">
        <v>8.3000000000000004E-2</v>
      </c>
      <c r="O19">
        <v>0</v>
      </c>
      <c r="P19">
        <v>0.58299999999999996</v>
      </c>
      <c r="Q19">
        <v>31.1</v>
      </c>
    </row>
    <row r="20" spans="1:17">
      <c r="A20" t="s">
        <v>235</v>
      </c>
      <c r="B20" t="s">
        <v>81</v>
      </c>
      <c r="C20">
        <v>50</v>
      </c>
      <c r="D20">
        <v>111</v>
      </c>
      <c r="E20">
        <v>0.14399999999999999</v>
      </c>
      <c r="F20">
        <v>1.17</v>
      </c>
      <c r="G20">
        <v>130</v>
      </c>
      <c r="H20">
        <v>56</v>
      </c>
      <c r="I20">
        <v>91</v>
      </c>
      <c r="J20">
        <v>0.61499999999999999</v>
      </c>
      <c r="K20">
        <v>0.61499999999999999</v>
      </c>
      <c r="L20">
        <v>0.108</v>
      </c>
      <c r="M20">
        <v>8.1000000000000003E-2</v>
      </c>
      <c r="N20">
        <v>9.9000000000000005E-2</v>
      </c>
      <c r="O20">
        <v>8.9999999999999993E-3</v>
      </c>
      <c r="P20">
        <v>0.60399999999999998</v>
      </c>
      <c r="Q20">
        <v>31.9</v>
      </c>
    </row>
    <row r="21" spans="1:17">
      <c r="A21" t="s">
        <v>147</v>
      </c>
      <c r="B21" t="s">
        <v>81</v>
      </c>
      <c r="C21">
        <v>52</v>
      </c>
      <c r="D21">
        <v>99</v>
      </c>
      <c r="E21">
        <v>0.246</v>
      </c>
      <c r="F21">
        <v>1.06</v>
      </c>
      <c r="G21">
        <v>105</v>
      </c>
      <c r="H21">
        <v>43</v>
      </c>
      <c r="I21">
        <v>80</v>
      </c>
      <c r="J21">
        <v>0.53800000000000003</v>
      </c>
      <c r="K21">
        <v>0.53800000000000003</v>
      </c>
      <c r="L21">
        <v>0.152</v>
      </c>
      <c r="M21">
        <v>6.0999999999999999E-2</v>
      </c>
      <c r="N21">
        <v>0.14099999999999999</v>
      </c>
      <c r="O21">
        <v>0.02</v>
      </c>
      <c r="P21">
        <v>0.55600000000000005</v>
      </c>
      <c r="Q21">
        <v>16.3</v>
      </c>
    </row>
    <row r="22" spans="1:17">
      <c r="A22" t="s">
        <v>80</v>
      </c>
      <c r="B22" t="s">
        <v>81</v>
      </c>
      <c r="C22">
        <v>63</v>
      </c>
      <c r="D22">
        <v>70</v>
      </c>
      <c r="E22">
        <v>0.11</v>
      </c>
      <c r="F22">
        <v>1.1599999999999999</v>
      </c>
      <c r="G22">
        <v>81</v>
      </c>
      <c r="H22">
        <v>37</v>
      </c>
      <c r="I22">
        <v>58</v>
      </c>
      <c r="J22">
        <v>0.63800000000000001</v>
      </c>
      <c r="K22">
        <v>0.63800000000000001</v>
      </c>
      <c r="L22">
        <v>0.1</v>
      </c>
      <c r="M22">
        <v>0.114</v>
      </c>
      <c r="N22">
        <v>0.1</v>
      </c>
      <c r="O22">
        <v>4.2999999999999997E-2</v>
      </c>
      <c r="P22">
        <v>0.57099999999999995</v>
      </c>
      <c r="Q22">
        <v>30.4</v>
      </c>
    </row>
    <row r="23" spans="1:17">
      <c r="A23" t="s">
        <v>153</v>
      </c>
      <c r="B23" t="s">
        <v>81</v>
      </c>
      <c r="C23">
        <v>53</v>
      </c>
      <c r="D23">
        <v>55</v>
      </c>
      <c r="E23">
        <v>4.3999999999999997E-2</v>
      </c>
      <c r="F23">
        <v>1.56</v>
      </c>
      <c r="G23">
        <v>86</v>
      </c>
      <c r="H23">
        <v>35</v>
      </c>
      <c r="I23">
        <v>45</v>
      </c>
      <c r="J23">
        <v>0.77800000000000002</v>
      </c>
      <c r="K23">
        <v>0.77800000000000002</v>
      </c>
      <c r="L23">
        <v>0.218</v>
      </c>
      <c r="M23">
        <v>5.5E-2</v>
      </c>
      <c r="N23">
        <v>0.182</v>
      </c>
      <c r="O23">
        <v>9.0999999999999998E-2</v>
      </c>
      <c r="P23">
        <v>0.76400000000000001</v>
      </c>
      <c r="Q23">
        <v>92</v>
      </c>
    </row>
    <row r="24" spans="1:17">
      <c r="A24" t="s">
        <v>191</v>
      </c>
      <c r="B24" t="s">
        <v>81</v>
      </c>
      <c r="C24">
        <v>55</v>
      </c>
      <c r="D24">
        <v>48</v>
      </c>
      <c r="E24">
        <v>0.14499999999999999</v>
      </c>
      <c r="F24">
        <v>1.23</v>
      </c>
      <c r="G24">
        <v>59</v>
      </c>
      <c r="H24">
        <v>21</v>
      </c>
      <c r="I24">
        <v>35</v>
      </c>
      <c r="J24">
        <v>0.6</v>
      </c>
      <c r="K24">
        <v>0.6</v>
      </c>
      <c r="L24">
        <v>0.29199999999999998</v>
      </c>
      <c r="M24">
        <v>6.3E-2</v>
      </c>
      <c r="N24">
        <v>0.29199999999999998</v>
      </c>
      <c r="O24">
        <v>8.3000000000000004E-2</v>
      </c>
      <c r="P24">
        <v>0.64600000000000002</v>
      </c>
      <c r="Q24">
        <v>41.1</v>
      </c>
    </row>
    <row r="25" spans="1:17">
      <c r="A25" t="s">
        <v>278</v>
      </c>
      <c r="B25" t="s">
        <v>81</v>
      </c>
      <c r="C25">
        <v>44</v>
      </c>
      <c r="D25">
        <v>31</v>
      </c>
      <c r="E25">
        <v>4.9000000000000002E-2</v>
      </c>
      <c r="F25">
        <v>1.45</v>
      </c>
      <c r="G25">
        <v>45</v>
      </c>
      <c r="H25">
        <v>20</v>
      </c>
      <c r="I25">
        <v>27</v>
      </c>
      <c r="J25">
        <v>0.74099999999999999</v>
      </c>
      <c r="K25">
        <v>0.74099999999999999</v>
      </c>
      <c r="L25">
        <v>0.129</v>
      </c>
      <c r="M25">
        <v>3.2000000000000001E-2</v>
      </c>
      <c r="N25">
        <v>0.129</v>
      </c>
      <c r="O25">
        <v>3.2000000000000001E-2</v>
      </c>
      <c r="P25">
        <v>0.74199999999999999</v>
      </c>
      <c r="Q25">
        <v>81.3</v>
      </c>
    </row>
    <row r="26" spans="1:17">
      <c r="A26" t="s">
        <v>290</v>
      </c>
      <c r="B26" t="s">
        <v>81</v>
      </c>
      <c r="C26">
        <v>64</v>
      </c>
      <c r="D26">
        <v>29</v>
      </c>
      <c r="E26">
        <v>6.0999999999999999E-2</v>
      </c>
      <c r="F26">
        <v>1.35</v>
      </c>
      <c r="G26">
        <v>39</v>
      </c>
      <c r="H26">
        <v>17</v>
      </c>
      <c r="I26">
        <v>26</v>
      </c>
      <c r="J26">
        <v>0.65400000000000003</v>
      </c>
      <c r="K26">
        <v>0.65400000000000003</v>
      </c>
      <c r="L26">
        <v>0.13800000000000001</v>
      </c>
      <c r="M26">
        <v>3.4000000000000002E-2</v>
      </c>
      <c r="N26">
        <v>0.13800000000000001</v>
      </c>
      <c r="O26">
        <v>6.9000000000000006E-2</v>
      </c>
      <c r="P26">
        <v>0.65500000000000003</v>
      </c>
      <c r="Q26">
        <v>64.099999999999994</v>
      </c>
    </row>
    <row r="27" spans="1:17">
      <c r="A27" t="s">
        <v>179</v>
      </c>
      <c r="B27" t="s">
        <v>81</v>
      </c>
      <c r="C27">
        <v>36</v>
      </c>
      <c r="D27">
        <v>22</v>
      </c>
      <c r="E27">
        <v>7.4999999999999997E-2</v>
      </c>
      <c r="F27">
        <v>1</v>
      </c>
      <c r="G27">
        <v>22</v>
      </c>
      <c r="H27">
        <v>10</v>
      </c>
      <c r="I27">
        <v>19</v>
      </c>
      <c r="J27">
        <v>0.52600000000000002</v>
      </c>
      <c r="K27">
        <v>0.52600000000000002</v>
      </c>
      <c r="L27">
        <v>4.4999999999999998E-2</v>
      </c>
      <c r="M27">
        <v>9.0999999999999998E-2</v>
      </c>
      <c r="N27">
        <v>4.4999999999999998E-2</v>
      </c>
      <c r="O27">
        <v>0</v>
      </c>
      <c r="P27">
        <v>0.5</v>
      </c>
      <c r="Q27">
        <v>9.6</v>
      </c>
    </row>
    <row r="28" spans="1:17">
      <c r="A28" t="s">
        <v>326</v>
      </c>
      <c r="B28" t="s">
        <v>81</v>
      </c>
      <c r="C28">
        <v>37</v>
      </c>
      <c r="D28">
        <v>17</v>
      </c>
      <c r="E28">
        <v>8.5999999999999993E-2</v>
      </c>
      <c r="F28">
        <v>1.29</v>
      </c>
      <c r="G28">
        <v>22</v>
      </c>
      <c r="H28">
        <v>11</v>
      </c>
      <c r="I28">
        <v>16</v>
      </c>
      <c r="J28">
        <v>0.68799999999999994</v>
      </c>
      <c r="K28">
        <v>0.68799999999999994</v>
      </c>
      <c r="L28">
        <v>5.8999999999999997E-2</v>
      </c>
      <c r="M28">
        <v>5.8999999999999997E-2</v>
      </c>
      <c r="N28">
        <v>5.8999999999999997E-2</v>
      </c>
      <c r="O28">
        <v>5.8999999999999997E-2</v>
      </c>
      <c r="P28">
        <v>0.64700000000000002</v>
      </c>
      <c r="Q28">
        <v>52.8</v>
      </c>
    </row>
    <row r="29" spans="1:17">
      <c r="A29" t="s">
        <v>339</v>
      </c>
      <c r="B29" t="s">
        <v>81</v>
      </c>
      <c r="C29">
        <v>48</v>
      </c>
      <c r="D29">
        <v>12</v>
      </c>
      <c r="E29">
        <v>1.4E-2</v>
      </c>
      <c r="F29">
        <v>1.58</v>
      </c>
      <c r="G29">
        <v>19</v>
      </c>
      <c r="H29">
        <v>9</v>
      </c>
      <c r="I29">
        <v>12</v>
      </c>
      <c r="J29">
        <v>0.75</v>
      </c>
      <c r="K29">
        <v>0.75</v>
      </c>
      <c r="L29">
        <v>8.3000000000000004E-2</v>
      </c>
      <c r="M29">
        <v>0</v>
      </c>
      <c r="N29">
        <v>8.3000000000000004E-2</v>
      </c>
      <c r="O29">
        <v>8.3000000000000004E-2</v>
      </c>
      <c r="P29">
        <v>0.75</v>
      </c>
      <c r="Q29">
        <v>92.6</v>
      </c>
    </row>
    <row r="30" spans="1:17">
      <c r="A30" t="s">
        <v>83</v>
      </c>
      <c r="B30" t="s">
        <v>81</v>
      </c>
      <c r="C30">
        <v>52</v>
      </c>
      <c r="D30">
        <v>10</v>
      </c>
      <c r="E30">
        <v>0.01</v>
      </c>
      <c r="F30">
        <v>0.9</v>
      </c>
      <c r="G30">
        <v>9</v>
      </c>
      <c r="H30">
        <v>3</v>
      </c>
      <c r="I30">
        <v>8</v>
      </c>
      <c r="J30">
        <v>0.375</v>
      </c>
      <c r="K30">
        <v>0.375</v>
      </c>
      <c r="L30">
        <v>0.2</v>
      </c>
      <c r="M30">
        <v>0.1</v>
      </c>
      <c r="N30">
        <v>0.2</v>
      </c>
      <c r="O30">
        <v>0.1</v>
      </c>
      <c r="P30">
        <v>0.4</v>
      </c>
      <c r="Q30">
        <v>4.3</v>
      </c>
    </row>
    <row r="31" spans="1:17">
      <c r="A31" t="s">
        <v>170</v>
      </c>
      <c r="B31" t="s">
        <v>45</v>
      </c>
      <c r="C31">
        <v>58</v>
      </c>
      <c r="D31">
        <v>76</v>
      </c>
      <c r="E31">
        <v>0.25700000000000001</v>
      </c>
      <c r="F31">
        <v>1.4</v>
      </c>
      <c r="G31">
        <v>106</v>
      </c>
      <c r="H31">
        <v>48</v>
      </c>
      <c r="I31">
        <v>68</v>
      </c>
      <c r="J31">
        <v>0.70599999999999996</v>
      </c>
      <c r="K31">
        <v>0.70599999999999996</v>
      </c>
      <c r="L31">
        <v>0.11799999999999999</v>
      </c>
      <c r="M31">
        <v>2.5999999999999999E-2</v>
      </c>
      <c r="N31">
        <v>0.11799999999999999</v>
      </c>
      <c r="O31">
        <v>3.9E-2</v>
      </c>
      <c r="P31">
        <v>0.71099999999999997</v>
      </c>
      <c r="Q31">
        <v>72.599999999999994</v>
      </c>
    </row>
    <row r="32" spans="1:17">
      <c r="A32" t="s">
        <v>232</v>
      </c>
      <c r="B32" t="s">
        <v>45</v>
      </c>
      <c r="C32">
        <v>53</v>
      </c>
      <c r="D32">
        <v>66</v>
      </c>
      <c r="E32">
        <v>7.0000000000000007E-2</v>
      </c>
      <c r="F32">
        <v>1.33</v>
      </c>
      <c r="G32">
        <v>88</v>
      </c>
      <c r="H32">
        <v>36</v>
      </c>
      <c r="I32">
        <v>54</v>
      </c>
      <c r="J32">
        <v>0.66700000000000004</v>
      </c>
      <c r="K32">
        <v>0.66700000000000004</v>
      </c>
      <c r="L32">
        <v>0.152</v>
      </c>
      <c r="M32">
        <v>4.4999999999999998E-2</v>
      </c>
      <c r="N32">
        <v>0.13600000000000001</v>
      </c>
      <c r="O32">
        <v>1.4999999999999999E-2</v>
      </c>
      <c r="P32">
        <v>0.66700000000000004</v>
      </c>
      <c r="Q32">
        <v>61.4</v>
      </c>
    </row>
    <row r="33" spans="1:17">
      <c r="A33" t="s">
        <v>275</v>
      </c>
      <c r="B33" t="s">
        <v>45</v>
      </c>
      <c r="C33">
        <v>61</v>
      </c>
      <c r="D33">
        <v>34</v>
      </c>
      <c r="E33">
        <v>2.7E-2</v>
      </c>
      <c r="F33">
        <v>1.35</v>
      </c>
      <c r="G33">
        <v>46</v>
      </c>
      <c r="H33">
        <v>19</v>
      </c>
      <c r="I33">
        <v>28</v>
      </c>
      <c r="J33">
        <v>0.67900000000000005</v>
      </c>
      <c r="K33">
        <v>0.67900000000000005</v>
      </c>
      <c r="L33">
        <v>0.17599999999999999</v>
      </c>
      <c r="M33">
        <v>2.9000000000000001E-2</v>
      </c>
      <c r="N33">
        <v>0.17599999999999999</v>
      </c>
      <c r="O33">
        <v>2.9000000000000001E-2</v>
      </c>
      <c r="P33">
        <v>0.67600000000000005</v>
      </c>
      <c r="Q33">
        <v>66</v>
      </c>
    </row>
    <row r="34" spans="1:17">
      <c r="A34" t="s">
        <v>135</v>
      </c>
      <c r="B34" t="s">
        <v>45</v>
      </c>
      <c r="C34">
        <v>63</v>
      </c>
      <c r="D34">
        <v>27</v>
      </c>
      <c r="E34">
        <v>6.8000000000000005E-2</v>
      </c>
      <c r="F34">
        <v>1.07</v>
      </c>
      <c r="G34">
        <v>29</v>
      </c>
      <c r="H34">
        <v>12</v>
      </c>
      <c r="I34">
        <v>22</v>
      </c>
      <c r="J34">
        <v>0.54500000000000004</v>
      </c>
      <c r="K34">
        <v>0.54500000000000004</v>
      </c>
      <c r="L34">
        <v>0.14799999999999999</v>
      </c>
      <c r="M34">
        <v>7.3999999999999996E-2</v>
      </c>
      <c r="N34">
        <v>0.14799999999999999</v>
      </c>
      <c r="O34">
        <v>3.6999999999999998E-2</v>
      </c>
      <c r="P34">
        <v>0.55600000000000005</v>
      </c>
      <c r="Q34">
        <v>19.600000000000001</v>
      </c>
    </row>
    <row r="35" spans="1:17">
      <c r="A35" t="s">
        <v>322</v>
      </c>
      <c r="B35" t="s">
        <v>45</v>
      </c>
      <c r="C35">
        <v>52</v>
      </c>
      <c r="D35">
        <v>22</v>
      </c>
      <c r="E35">
        <v>7.2999999999999995E-2</v>
      </c>
      <c r="F35">
        <v>1.0900000000000001</v>
      </c>
      <c r="G35">
        <v>24</v>
      </c>
      <c r="H35">
        <v>12</v>
      </c>
      <c r="I35">
        <v>20</v>
      </c>
      <c r="J35">
        <v>0.6</v>
      </c>
      <c r="K35">
        <v>0.6</v>
      </c>
      <c r="L35">
        <v>0</v>
      </c>
      <c r="M35">
        <v>9.0999999999999998E-2</v>
      </c>
      <c r="N35">
        <v>0</v>
      </c>
      <c r="O35">
        <v>0</v>
      </c>
      <c r="P35">
        <v>0.54500000000000004</v>
      </c>
      <c r="Q35">
        <v>21.8</v>
      </c>
    </row>
    <row r="36" spans="1:17">
      <c r="A36" t="s">
        <v>143</v>
      </c>
      <c r="B36" t="s">
        <v>45</v>
      </c>
      <c r="C36">
        <v>60</v>
      </c>
      <c r="D36">
        <v>19</v>
      </c>
      <c r="E36">
        <v>0.03</v>
      </c>
      <c r="F36">
        <v>1.42</v>
      </c>
      <c r="G36">
        <v>27</v>
      </c>
      <c r="H36">
        <v>11</v>
      </c>
      <c r="I36">
        <v>16</v>
      </c>
      <c r="J36">
        <v>0.68799999999999994</v>
      </c>
      <c r="K36">
        <v>0.68799999999999994</v>
      </c>
      <c r="L36">
        <v>0.158</v>
      </c>
      <c r="M36">
        <v>0</v>
      </c>
      <c r="N36">
        <v>0.158</v>
      </c>
      <c r="O36">
        <v>0</v>
      </c>
      <c r="P36">
        <v>0.73699999999999999</v>
      </c>
      <c r="Q36">
        <v>77.599999999999994</v>
      </c>
    </row>
    <row r="37" spans="1:17">
      <c r="A37" t="s">
        <v>333</v>
      </c>
      <c r="B37" t="s">
        <v>45</v>
      </c>
      <c r="C37">
        <v>58</v>
      </c>
      <c r="D37">
        <v>18</v>
      </c>
      <c r="E37">
        <v>2.5999999999999999E-2</v>
      </c>
      <c r="F37">
        <v>1.1100000000000001</v>
      </c>
      <c r="G37">
        <v>20</v>
      </c>
      <c r="H37">
        <v>10</v>
      </c>
      <c r="I37">
        <v>17</v>
      </c>
      <c r="J37">
        <v>0.58799999999999997</v>
      </c>
      <c r="K37">
        <v>0.58799999999999997</v>
      </c>
      <c r="L37">
        <v>5.6000000000000001E-2</v>
      </c>
      <c r="M37">
        <v>5.6000000000000001E-2</v>
      </c>
      <c r="N37">
        <v>5.6000000000000001E-2</v>
      </c>
      <c r="O37">
        <v>5.6000000000000001E-2</v>
      </c>
      <c r="P37">
        <v>0.55600000000000005</v>
      </c>
      <c r="Q37">
        <v>25.1</v>
      </c>
    </row>
    <row r="38" spans="1:17">
      <c r="A38" t="s">
        <v>359</v>
      </c>
      <c r="B38" t="s">
        <v>45</v>
      </c>
      <c r="C38">
        <v>53</v>
      </c>
      <c r="D38">
        <v>13</v>
      </c>
      <c r="E38">
        <v>0.04</v>
      </c>
      <c r="F38">
        <v>1.23</v>
      </c>
      <c r="G38">
        <v>16</v>
      </c>
      <c r="H38">
        <v>5</v>
      </c>
      <c r="I38">
        <v>8</v>
      </c>
      <c r="J38">
        <v>0.625</v>
      </c>
      <c r="K38">
        <v>0.625</v>
      </c>
      <c r="L38">
        <v>0.308</v>
      </c>
      <c r="M38">
        <v>7.6999999999999999E-2</v>
      </c>
      <c r="N38">
        <v>0.308</v>
      </c>
      <c r="O38">
        <v>0</v>
      </c>
      <c r="P38">
        <v>0.61499999999999999</v>
      </c>
      <c r="Q38">
        <v>42.1</v>
      </c>
    </row>
    <row r="39" spans="1:17">
      <c r="A39" t="s">
        <v>357</v>
      </c>
      <c r="B39" t="s">
        <v>45</v>
      </c>
      <c r="C39">
        <v>61</v>
      </c>
      <c r="D39">
        <v>12</v>
      </c>
      <c r="E39">
        <v>1.9E-2</v>
      </c>
      <c r="F39">
        <v>1.33</v>
      </c>
      <c r="G39">
        <v>16</v>
      </c>
      <c r="H39">
        <v>8</v>
      </c>
      <c r="I39">
        <v>11</v>
      </c>
      <c r="J39">
        <v>0.72699999999999998</v>
      </c>
      <c r="K39">
        <v>0.72699999999999998</v>
      </c>
      <c r="L39">
        <v>0</v>
      </c>
      <c r="M39">
        <v>8.3000000000000004E-2</v>
      </c>
      <c r="N39">
        <v>0</v>
      </c>
      <c r="O39">
        <v>0</v>
      </c>
      <c r="P39">
        <v>0.66700000000000004</v>
      </c>
      <c r="Q39">
        <v>61.4</v>
      </c>
    </row>
    <row r="40" spans="1:17">
      <c r="A40" t="s">
        <v>213</v>
      </c>
      <c r="B40" t="s">
        <v>55</v>
      </c>
      <c r="C40">
        <v>39</v>
      </c>
      <c r="D40">
        <v>112</v>
      </c>
      <c r="E40">
        <v>0.26700000000000002</v>
      </c>
      <c r="F40">
        <v>1.34</v>
      </c>
      <c r="G40">
        <v>150</v>
      </c>
      <c r="H40">
        <v>67</v>
      </c>
      <c r="I40">
        <v>98</v>
      </c>
      <c r="J40">
        <v>0.68400000000000005</v>
      </c>
      <c r="K40">
        <v>0.68400000000000005</v>
      </c>
      <c r="L40">
        <v>0.107</v>
      </c>
      <c r="M40">
        <v>2.7E-2</v>
      </c>
      <c r="N40">
        <v>0.107</v>
      </c>
      <c r="O40">
        <v>8.9999999999999993E-3</v>
      </c>
      <c r="P40">
        <v>0.68799999999999994</v>
      </c>
      <c r="Q40">
        <v>62.9</v>
      </c>
    </row>
    <row r="41" spans="1:17">
      <c r="A41" t="s">
        <v>156</v>
      </c>
      <c r="B41" t="s">
        <v>55</v>
      </c>
      <c r="C41">
        <v>38</v>
      </c>
      <c r="D41">
        <v>68</v>
      </c>
      <c r="E41">
        <v>0.25800000000000001</v>
      </c>
      <c r="F41">
        <v>1.32</v>
      </c>
      <c r="G41">
        <v>90</v>
      </c>
      <c r="H41">
        <v>41</v>
      </c>
      <c r="I41">
        <v>60</v>
      </c>
      <c r="J41">
        <v>0.68300000000000005</v>
      </c>
      <c r="K41">
        <v>0.68300000000000005</v>
      </c>
      <c r="L41">
        <v>0.10299999999999999</v>
      </c>
      <c r="M41">
        <v>4.3999999999999997E-2</v>
      </c>
      <c r="N41">
        <v>0.10299999999999999</v>
      </c>
      <c r="O41">
        <v>2.9000000000000001E-2</v>
      </c>
      <c r="P41">
        <v>0.67600000000000005</v>
      </c>
      <c r="Q41">
        <v>58.5</v>
      </c>
    </row>
    <row r="42" spans="1:17">
      <c r="A42" t="s">
        <v>167</v>
      </c>
      <c r="B42" t="s">
        <v>55</v>
      </c>
      <c r="C42">
        <v>64</v>
      </c>
      <c r="D42">
        <v>53</v>
      </c>
      <c r="E42">
        <v>5.8999999999999997E-2</v>
      </c>
      <c r="F42">
        <v>1.34</v>
      </c>
      <c r="G42">
        <v>71</v>
      </c>
      <c r="H42">
        <v>30</v>
      </c>
      <c r="I42">
        <v>44</v>
      </c>
      <c r="J42">
        <v>0.68200000000000005</v>
      </c>
      <c r="K42">
        <v>0.68200000000000005</v>
      </c>
      <c r="L42">
        <v>0.113</v>
      </c>
      <c r="M42">
        <v>5.7000000000000002E-2</v>
      </c>
      <c r="N42">
        <v>9.4E-2</v>
      </c>
      <c r="O42">
        <v>0</v>
      </c>
      <c r="P42">
        <v>0.67900000000000005</v>
      </c>
      <c r="Q42">
        <v>63.4</v>
      </c>
    </row>
    <row r="43" spans="1:17">
      <c r="A43" t="s">
        <v>176</v>
      </c>
      <c r="B43" t="s">
        <v>55</v>
      </c>
      <c r="C43">
        <v>64</v>
      </c>
      <c r="D43">
        <v>42</v>
      </c>
      <c r="E43">
        <v>5.8000000000000003E-2</v>
      </c>
      <c r="F43">
        <v>1.45</v>
      </c>
      <c r="G43">
        <v>61</v>
      </c>
      <c r="H43">
        <v>25</v>
      </c>
      <c r="I43">
        <v>34</v>
      </c>
      <c r="J43">
        <v>0.73499999999999999</v>
      </c>
      <c r="K43">
        <v>0.73499999999999999</v>
      </c>
      <c r="L43">
        <v>0.19</v>
      </c>
      <c r="M43">
        <v>4.8000000000000001E-2</v>
      </c>
      <c r="N43">
        <v>0.19</v>
      </c>
      <c r="O43">
        <v>4.8000000000000001E-2</v>
      </c>
      <c r="P43">
        <v>0.73799999999999999</v>
      </c>
      <c r="Q43">
        <v>81.599999999999994</v>
      </c>
    </row>
    <row r="44" spans="1:17">
      <c r="A44" t="s">
        <v>54</v>
      </c>
      <c r="B44" t="s">
        <v>55</v>
      </c>
      <c r="C44">
        <v>64</v>
      </c>
      <c r="D44">
        <v>40</v>
      </c>
      <c r="E44">
        <v>3.2000000000000001E-2</v>
      </c>
      <c r="F44">
        <v>0.93</v>
      </c>
      <c r="G44">
        <v>37</v>
      </c>
      <c r="H44">
        <v>17</v>
      </c>
      <c r="I44">
        <v>32</v>
      </c>
      <c r="J44">
        <v>0.53100000000000003</v>
      </c>
      <c r="K44">
        <v>0.53100000000000003</v>
      </c>
      <c r="L44">
        <v>7.4999999999999997E-2</v>
      </c>
      <c r="M44">
        <v>0.17499999999999999</v>
      </c>
      <c r="N44">
        <v>7.4999999999999997E-2</v>
      </c>
      <c r="O44">
        <v>0.05</v>
      </c>
      <c r="P44">
        <v>0.45</v>
      </c>
      <c r="Q44">
        <v>7.1</v>
      </c>
    </row>
    <row r="45" spans="1:17">
      <c r="A45" t="s">
        <v>110</v>
      </c>
      <c r="B45" t="s">
        <v>55</v>
      </c>
      <c r="C45">
        <v>34</v>
      </c>
      <c r="D45">
        <v>30</v>
      </c>
      <c r="E45">
        <v>0.13</v>
      </c>
      <c r="F45">
        <v>1.3</v>
      </c>
      <c r="G45">
        <v>39</v>
      </c>
      <c r="H45">
        <v>16</v>
      </c>
      <c r="I45">
        <v>24</v>
      </c>
      <c r="J45">
        <v>0.66700000000000004</v>
      </c>
      <c r="K45">
        <v>0.66700000000000004</v>
      </c>
      <c r="L45">
        <v>0.16700000000000001</v>
      </c>
      <c r="M45">
        <v>0.1</v>
      </c>
      <c r="N45">
        <v>0.16700000000000001</v>
      </c>
      <c r="O45">
        <v>6.7000000000000004E-2</v>
      </c>
      <c r="P45">
        <v>0.63300000000000001</v>
      </c>
      <c r="Q45">
        <v>53.8</v>
      </c>
    </row>
    <row r="46" spans="1:17">
      <c r="A46" t="s">
        <v>292</v>
      </c>
      <c r="B46" t="s">
        <v>55</v>
      </c>
      <c r="C46">
        <v>53</v>
      </c>
      <c r="D46">
        <v>26</v>
      </c>
      <c r="E46">
        <v>3.4000000000000002E-2</v>
      </c>
      <c r="F46">
        <v>1.42</v>
      </c>
      <c r="G46">
        <v>37</v>
      </c>
      <c r="H46">
        <v>18</v>
      </c>
      <c r="I46">
        <v>25</v>
      </c>
      <c r="J46">
        <v>0.72</v>
      </c>
      <c r="K46">
        <v>0.72</v>
      </c>
      <c r="L46">
        <v>7.6999999999999999E-2</v>
      </c>
      <c r="M46">
        <v>0</v>
      </c>
      <c r="N46">
        <v>7.6999999999999999E-2</v>
      </c>
      <c r="O46">
        <v>3.7999999999999999E-2</v>
      </c>
      <c r="P46">
        <v>0.73099999999999998</v>
      </c>
      <c r="Q46">
        <v>77.900000000000006</v>
      </c>
    </row>
    <row r="47" spans="1:17">
      <c r="A47" t="s">
        <v>138</v>
      </c>
      <c r="B47" t="s">
        <v>55</v>
      </c>
      <c r="C47">
        <v>13</v>
      </c>
      <c r="D47">
        <v>26</v>
      </c>
      <c r="E47">
        <v>0.13100000000000001</v>
      </c>
      <c r="F47">
        <v>1</v>
      </c>
      <c r="G47">
        <v>26</v>
      </c>
      <c r="H47">
        <v>13</v>
      </c>
      <c r="I47">
        <v>23</v>
      </c>
      <c r="J47">
        <v>0.56499999999999995</v>
      </c>
      <c r="K47">
        <v>0.56499999999999995</v>
      </c>
      <c r="L47">
        <v>0</v>
      </c>
      <c r="M47">
        <v>0.115</v>
      </c>
      <c r="N47">
        <v>0</v>
      </c>
      <c r="O47">
        <v>0</v>
      </c>
      <c r="P47">
        <v>0.5</v>
      </c>
      <c r="Q47">
        <v>9.6</v>
      </c>
    </row>
    <row r="48" spans="1:17">
      <c r="A48" t="s">
        <v>312</v>
      </c>
      <c r="B48" t="s">
        <v>55</v>
      </c>
      <c r="C48">
        <v>21</v>
      </c>
      <c r="D48">
        <v>20</v>
      </c>
      <c r="E48">
        <v>8.8999999999999996E-2</v>
      </c>
      <c r="F48">
        <v>1.35</v>
      </c>
      <c r="G48">
        <v>27</v>
      </c>
      <c r="H48">
        <v>11</v>
      </c>
      <c r="I48">
        <v>17</v>
      </c>
      <c r="J48">
        <v>0.64700000000000002</v>
      </c>
      <c r="K48">
        <v>0.64700000000000002</v>
      </c>
      <c r="L48">
        <v>0.15</v>
      </c>
      <c r="M48">
        <v>0</v>
      </c>
      <c r="N48">
        <v>0.15</v>
      </c>
      <c r="O48">
        <v>0</v>
      </c>
      <c r="P48">
        <v>0.7</v>
      </c>
      <c r="Q48">
        <v>65.3</v>
      </c>
    </row>
    <row r="49" spans="1:17">
      <c r="A49" t="s">
        <v>193</v>
      </c>
      <c r="B49" t="s">
        <v>55</v>
      </c>
      <c r="C49">
        <v>9</v>
      </c>
      <c r="D49">
        <v>18</v>
      </c>
      <c r="E49">
        <v>0.32100000000000001</v>
      </c>
      <c r="F49">
        <v>1.1100000000000001</v>
      </c>
      <c r="G49">
        <v>20</v>
      </c>
      <c r="H49">
        <v>8</v>
      </c>
      <c r="I49">
        <v>14</v>
      </c>
      <c r="J49">
        <v>0.57099999999999995</v>
      </c>
      <c r="K49">
        <v>0.57099999999999995</v>
      </c>
      <c r="L49">
        <v>0.111</v>
      </c>
      <c r="M49">
        <v>0.111</v>
      </c>
      <c r="N49">
        <v>0.111</v>
      </c>
      <c r="O49">
        <v>0</v>
      </c>
      <c r="P49">
        <v>0.55600000000000005</v>
      </c>
      <c r="Q49">
        <v>25.1</v>
      </c>
    </row>
    <row r="50" spans="1:17">
      <c r="A50" t="s">
        <v>358</v>
      </c>
      <c r="B50" t="s">
        <v>55</v>
      </c>
      <c r="C50">
        <v>64</v>
      </c>
      <c r="D50">
        <v>13</v>
      </c>
      <c r="E50">
        <v>2.8000000000000001E-2</v>
      </c>
      <c r="F50">
        <v>1.23</v>
      </c>
      <c r="G50">
        <v>16</v>
      </c>
      <c r="H50">
        <v>6</v>
      </c>
      <c r="I50">
        <v>10</v>
      </c>
      <c r="J50">
        <v>0.6</v>
      </c>
      <c r="K50">
        <v>0.6</v>
      </c>
      <c r="L50">
        <v>0.23100000000000001</v>
      </c>
      <c r="M50">
        <v>0</v>
      </c>
      <c r="N50">
        <v>0.23100000000000001</v>
      </c>
      <c r="O50">
        <v>0</v>
      </c>
      <c r="P50">
        <v>0.69199999999999995</v>
      </c>
      <c r="Q50">
        <v>42.1</v>
      </c>
    </row>
    <row r="51" spans="1:17">
      <c r="A51" t="s">
        <v>370</v>
      </c>
      <c r="B51" t="s">
        <v>55</v>
      </c>
      <c r="C51">
        <v>45</v>
      </c>
      <c r="D51">
        <v>12</v>
      </c>
      <c r="E51">
        <v>1.2E-2</v>
      </c>
      <c r="F51">
        <v>1</v>
      </c>
      <c r="G51">
        <v>12</v>
      </c>
      <c r="H51">
        <v>6</v>
      </c>
      <c r="I51">
        <v>12</v>
      </c>
      <c r="J51">
        <v>0.5</v>
      </c>
      <c r="K51">
        <v>0.5</v>
      </c>
      <c r="L51">
        <v>0</v>
      </c>
      <c r="M51">
        <v>0</v>
      </c>
      <c r="N51">
        <v>0</v>
      </c>
      <c r="O51">
        <v>0</v>
      </c>
      <c r="P51">
        <v>0.5</v>
      </c>
      <c r="Q51">
        <v>9.6</v>
      </c>
    </row>
    <row r="52" spans="1:17">
      <c r="A52" t="s">
        <v>236</v>
      </c>
      <c r="B52" t="s">
        <v>35</v>
      </c>
      <c r="C52">
        <v>61</v>
      </c>
      <c r="D52">
        <v>184</v>
      </c>
      <c r="E52">
        <v>0.20799999999999999</v>
      </c>
      <c r="F52">
        <v>1.34</v>
      </c>
      <c r="G52">
        <v>246</v>
      </c>
      <c r="H52">
        <v>101</v>
      </c>
      <c r="I52">
        <v>147</v>
      </c>
      <c r="J52">
        <v>0.68700000000000006</v>
      </c>
      <c r="K52">
        <v>0.68700000000000006</v>
      </c>
      <c r="L52">
        <v>0.223</v>
      </c>
      <c r="M52">
        <v>8.2000000000000003E-2</v>
      </c>
      <c r="N52">
        <v>0.217</v>
      </c>
      <c r="O52">
        <v>0.109</v>
      </c>
      <c r="P52">
        <v>0.65800000000000003</v>
      </c>
      <c r="Q52">
        <v>62.6</v>
      </c>
    </row>
    <row r="53" spans="1:17">
      <c r="A53" t="s">
        <v>160</v>
      </c>
      <c r="B53" t="s">
        <v>35</v>
      </c>
      <c r="C53">
        <v>33</v>
      </c>
      <c r="D53">
        <v>37</v>
      </c>
      <c r="E53">
        <v>0.192</v>
      </c>
      <c r="F53">
        <v>1.41</v>
      </c>
      <c r="G53">
        <v>52</v>
      </c>
      <c r="H53">
        <v>23</v>
      </c>
      <c r="I53">
        <v>31</v>
      </c>
      <c r="J53">
        <v>0.74199999999999999</v>
      </c>
      <c r="K53">
        <v>0.74199999999999999</v>
      </c>
      <c r="L53">
        <v>0.108</v>
      </c>
      <c r="M53">
        <v>8.1000000000000003E-2</v>
      </c>
      <c r="N53">
        <v>0.108</v>
      </c>
      <c r="O53">
        <v>2.7E-2</v>
      </c>
      <c r="P53">
        <v>0.70299999999999996</v>
      </c>
      <c r="Q53">
        <v>74.2</v>
      </c>
    </row>
    <row r="54" spans="1:17">
      <c r="A54" t="s">
        <v>289</v>
      </c>
      <c r="B54" t="s">
        <v>35</v>
      </c>
      <c r="C54">
        <v>48</v>
      </c>
      <c r="D54">
        <v>28</v>
      </c>
      <c r="E54">
        <v>0.151</v>
      </c>
      <c r="F54">
        <v>1.39</v>
      </c>
      <c r="G54">
        <v>39</v>
      </c>
      <c r="H54">
        <v>17</v>
      </c>
      <c r="I54">
        <v>25</v>
      </c>
      <c r="J54">
        <v>0.68</v>
      </c>
      <c r="K54">
        <v>0.68</v>
      </c>
      <c r="L54">
        <v>0.14299999999999999</v>
      </c>
      <c r="M54">
        <v>0</v>
      </c>
      <c r="N54">
        <v>0.14299999999999999</v>
      </c>
      <c r="O54">
        <v>3.5999999999999997E-2</v>
      </c>
      <c r="P54">
        <v>0.71399999999999997</v>
      </c>
      <c r="Q54">
        <v>72.099999999999994</v>
      </c>
    </row>
    <row r="55" spans="1:17">
      <c r="A55" t="s">
        <v>316</v>
      </c>
      <c r="B55" t="s">
        <v>35</v>
      </c>
      <c r="C55">
        <v>62</v>
      </c>
      <c r="D55">
        <v>25</v>
      </c>
      <c r="E55">
        <v>1.7999999999999999E-2</v>
      </c>
      <c r="F55">
        <v>1.04</v>
      </c>
      <c r="G55">
        <v>26</v>
      </c>
      <c r="H55">
        <v>13</v>
      </c>
      <c r="I55">
        <v>23</v>
      </c>
      <c r="J55">
        <v>0.56499999999999995</v>
      </c>
      <c r="K55">
        <v>0.56499999999999995</v>
      </c>
      <c r="L55">
        <v>0</v>
      </c>
      <c r="M55">
        <v>0.08</v>
      </c>
      <c r="N55">
        <v>0</v>
      </c>
      <c r="O55">
        <v>0</v>
      </c>
      <c r="P55">
        <v>0.52</v>
      </c>
      <c r="Q55">
        <v>13.8</v>
      </c>
    </row>
    <row r="56" spans="1:17">
      <c r="A56" t="s">
        <v>330</v>
      </c>
      <c r="B56" t="s">
        <v>35</v>
      </c>
      <c r="C56">
        <v>58</v>
      </c>
      <c r="D56">
        <v>21</v>
      </c>
      <c r="E56">
        <v>1.4E-2</v>
      </c>
      <c r="F56">
        <v>1</v>
      </c>
      <c r="G56">
        <v>21</v>
      </c>
      <c r="H56">
        <v>9</v>
      </c>
      <c r="I56">
        <v>17</v>
      </c>
      <c r="J56">
        <v>0.52900000000000003</v>
      </c>
      <c r="K56">
        <v>0.52900000000000003</v>
      </c>
      <c r="L56">
        <v>9.5000000000000001E-2</v>
      </c>
      <c r="M56">
        <v>9.5000000000000001E-2</v>
      </c>
      <c r="N56">
        <v>9.5000000000000001E-2</v>
      </c>
      <c r="O56">
        <v>0</v>
      </c>
      <c r="P56">
        <v>0.52400000000000002</v>
      </c>
      <c r="Q56">
        <v>9.6</v>
      </c>
    </row>
    <row r="57" spans="1:17">
      <c r="A57" t="s">
        <v>311</v>
      </c>
      <c r="B57" t="s">
        <v>35</v>
      </c>
      <c r="C57">
        <v>65</v>
      </c>
      <c r="D57">
        <v>18</v>
      </c>
      <c r="E57">
        <v>2.9000000000000001E-2</v>
      </c>
      <c r="F57">
        <v>1.5</v>
      </c>
      <c r="G57">
        <v>27</v>
      </c>
      <c r="H57">
        <v>13</v>
      </c>
      <c r="I57">
        <v>16</v>
      </c>
      <c r="J57">
        <v>0.81299999999999994</v>
      </c>
      <c r="K57">
        <v>0.81299999999999994</v>
      </c>
      <c r="L57">
        <v>5.6000000000000001E-2</v>
      </c>
      <c r="M57">
        <v>5.6000000000000001E-2</v>
      </c>
      <c r="N57">
        <v>5.6000000000000001E-2</v>
      </c>
      <c r="O57">
        <v>0</v>
      </c>
      <c r="P57">
        <v>0.77800000000000002</v>
      </c>
      <c r="Q57">
        <v>88.4</v>
      </c>
    </row>
    <row r="58" spans="1:17">
      <c r="A58" t="s">
        <v>180</v>
      </c>
      <c r="B58" t="s">
        <v>35</v>
      </c>
      <c r="C58">
        <v>50</v>
      </c>
      <c r="D58">
        <v>18</v>
      </c>
      <c r="E58">
        <v>2.1999999999999999E-2</v>
      </c>
      <c r="F58">
        <v>0.89</v>
      </c>
      <c r="G58">
        <v>16</v>
      </c>
      <c r="H58">
        <v>5</v>
      </c>
      <c r="I58">
        <v>13</v>
      </c>
      <c r="J58">
        <v>0.38500000000000001</v>
      </c>
      <c r="K58">
        <v>0.38500000000000001</v>
      </c>
      <c r="L58">
        <v>0.222</v>
      </c>
      <c r="M58">
        <v>0.111</v>
      </c>
      <c r="N58">
        <v>0.222</v>
      </c>
      <c r="O58">
        <v>5.6000000000000001E-2</v>
      </c>
      <c r="P58">
        <v>0.44400000000000001</v>
      </c>
      <c r="Q58">
        <v>4</v>
      </c>
    </row>
    <row r="59" spans="1:17">
      <c r="A59" t="s">
        <v>312</v>
      </c>
      <c r="B59" t="s">
        <v>35</v>
      </c>
      <c r="C59">
        <v>44</v>
      </c>
      <c r="D59">
        <v>16</v>
      </c>
      <c r="E59">
        <v>3.7999999999999999E-2</v>
      </c>
      <c r="F59">
        <v>0.81</v>
      </c>
      <c r="G59">
        <v>13</v>
      </c>
      <c r="H59">
        <v>6</v>
      </c>
      <c r="I59">
        <v>13</v>
      </c>
      <c r="J59">
        <v>0.46200000000000002</v>
      </c>
      <c r="K59">
        <v>0.46200000000000002</v>
      </c>
      <c r="L59">
        <v>6.3E-2</v>
      </c>
      <c r="M59">
        <v>0.125</v>
      </c>
      <c r="N59">
        <v>6.3E-2</v>
      </c>
      <c r="O59">
        <v>0</v>
      </c>
      <c r="P59">
        <v>0.438</v>
      </c>
      <c r="Q59">
        <v>1.8</v>
      </c>
    </row>
    <row r="60" spans="1:17">
      <c r="A60" t="s">
        <v>371</v>
      </c>
      <c r="B60" t="s">
        <v>35</v>
      </c>
      <c r="C60">
        <v>47</v>
      </c>
      <c r="D60">
        <v>16</v>
      </c>
      <c r="E60">
        <v>6.4000000000000001E-2</v>
      </c>
      <c r="F60">
        <v>0.69</v>
      </c>
      <c r="G60">
        <v>11</v>
      </c>
      <c r="H60">
        <v>5</v>
      </c>
      <c r="I60">
        <v>14</v>
      </c>
      <c r="J60">
        <v>0.35699999999999998</v>
      </c>
      <c r="K60">
        <v>0.35699999999999998</v>
      </c>
      <c r="L60">
        <v>6.3E-2</v>
      </c>
      <c r="M60">
        <v>6.3E-2</v>
      </c>
      <c r="N60">
        <v>6.3E-2</v>
      </c>
      <c r="O60">
        <v>0</v>
      </c>
      <c r="P60">
        <v>0.375</v>
      </c>
      <c r="Q60">
        <v>0.6</v>
      </c>
    </row>
    <row r="61" spans="1:17">
      <c r="A61" t="s">
        <v>34</v>
      </c>
      <c r="B61" t="s">
        <v>35</v>
      </c>
      <c r="C61">
        <v>20</v>
      </c>
      <c r="D61">
        <v>13</v>
      </c>
      <c r="E61">
        <v>0.159</v>
      </c>
      <c r="F61">
        <v>0.92</v>
      </c>
      <c r="G61">
        <v>12</v>
      </c>
      <c r="H61">
        <v>6</v>
      </c>
      <c r="I61">
        <v>10</v>
      </c>
      <c r="J61">
        <v>0.6</v>
      </c>
      <c r="K61">
        <v>0.6</v>
      </c>
      <c r="L61">
        <v>0</v>
      </c>
      <c r="M61">
        <v>0.23100000000000001</v>
      </c>
      <c r="N61">
        <v>0</v>
      </c>
      <c r="O61">
        <v>0</v>
      </c>
      <c r="P61">
        <v>0.46200000000000002</v>
      </c>
      <c r="Q61">
        <v>6.7</v>
      </c>
    </row>
    <row r="62" spans="1:17">
      <c r="A62" t="s">
        <v>123</v>
      </c>
      <c r="B62" t="s">
        <v>35</v>
      </c>
      <c r="C62">
        <v>33</v>
      </c>
      <c r="D62">
        <v>10</v>
      </c>
      <c r="E62">
        <v>6.8000000000000005E-2</v>
      </c>
      <c r="F62">
        <v>1.5</v>
      </c>
      <c r="G62">
        <v>15</v>
      </c>
      <c r="H62">
        <v>6</v>
      </c>
      <c r="I62">
        <v>7</v>
      </c>
      <c r="J62">
        <v>0.85699999999999998</v>
      </c>
      <c r="K62">
        <v>0.85699999999999998</v>
      </c>
      <c r="L62">
        <v>0.2</v>
      </c>
      <c r="M62">
        <v>0.1</v>
      </c>
      <c r="N62">
        <v>0.2</v>
      </c>
      <c r="O62">
        <v>0</v>
      </c>
      <c r="P62">
        <v>0.8</v>
      </c>
      <c r="Q62">
        <v>88.4</v>
      </c>
    </row>
    <row r="63" spans="1:17">
      <c r="A63" t="s">
        <v>372</v>
      </c>
      <c r="B63" t="s">
        <v>35</v>
      </c>
      <c r="C63">
        <v>21</v>
      </c>
      <c r="D63">
        <v>10</v>
      </c>
      <c r="E63">
        <v>4.9000000000000002E-2</v>
      </c>
      <c r="F63">
        <v>0.9</v>
      </c>
      <c r="G63">
        <v>9</v>
      </c>
      <c r="H63">
        <v>4</v>
      </c>
      <c r="I63">
        <v>7</v>
      </c>
      <c r="J63">
        <v>0.57099999999999995</v>
      </c>
      <c r="K63">
        <v>0.57099999999999995</v>
      </c>
      <c r="L63">
        <v>0.1</v>
      </c>
      <c r="M63">
        <v>0.2</v>
      </c>
      <c r="N63">
        <v>0.1</v>
      </c>
      <c r="O63">
        <v>0</v>
      </c>
      <c r="P63">
        <v>0.5</v>
      </c>
      <c r="Q63">
        <v>4.3</v>
      </c>
    </row>
    <row r="64" spans="1:17">
      <c r="A64" t="s">
        <v>203</v>
      </c>
      <c r="B64" t="s">
        <v>69</v>
      </c>
      <c r="C64">
        <v>30</v>
      </c>
      <c r="D64">
        <v>107</v>
      </c>
      <c r="E64">
        <v>0.187</v>
      </c>
      <c r="F64">
        <v>1.25</v>
      </c>
      <c r="G64">
        <v>134</v>
      </c>
      <c r="H64">
        <v>58</v>
      </c>
      <c r="I64">
        <v>93</v>
      </c>
      <c r="J64">
        <v>0.624</v>
      </c>
      <c r="K64">
        <v>0.624</v>
      </c>
      <c r="L64">
        <v>0.112</v>
      </c>
      <c r="M64">
        <v>4.7E-2</v>
      </c>
      <c r="N64">
        <v>0.10299999999999999</v>
      </c>
      <c r="O64">
        <v>2.8000000000000001E-2</v>
      </c>
      <c r="P64">
        <v>0.626</v>
      </c>
      <c r="Q64">
        <v>46.6</v>
      </c>
    </row>
    <row r="65" spans="1:17">
      <c r="A65" t="s">
        <v>251</v>
      </c>
      <c r="B65" t="s">
        <v>69</v>
      </c>
      <c r="C65">
        <v>56</v>
      </c>
      <c r="D65">
        <v>93</v>
      </c>
      <c r="E65">
        <v>9.1999999999999998E-2</v>
      </c>
      <c r="F65">
        <v>1.1399999999999999</v>
      </c>
      <c r="G65">
        <v>106</v>
      </c>
      <c r="H65">
        <v>40</v>
      </c>
      <c r="I65">
        <v>78</v>
      </c>
      <c r="J65">
        <v>0.51300000000000001</v>
      </c>
      <c r="K65">
        <v>0.51300000000000001</v>
      </c>
      <c r="L65">
        <v>0.20399999999999999</v>
      </c>
      <c r="M65">
        <v>2.1999999999999999E-2</v>
      </c>
      <c r="N65">
        <v>0.20399999999999999</v>
      </c>
      <c r="O65">
        <v>6.5000000000000002E-2</v>
      </c>
      <c r="P65">
        <v>0.56999999999999995</v>
      </c>
      <c r="Q65">
        <v>28.2</v>
      </c>
    </row>
    <row r="66" spans="1:17">
      <c r="A66" t="s">
        <v>68</v>
      </c>
      <c r="B66" t="s">
        <v>69</v>
      </c>
      <c r="C66">
        <v>65</v>
      </c>
      <c r="D66">
        <v>81</v>
      </c>
      <c r="E66">
        <v>0.156</v>
      </c>
      <c r="F66">
        <v>1.49</v>
      </c>
      <c r="G66">
        <v>121</v>
      </c>
      <c r="H66">
        <v>51</v>
      </c>
      <c r="I66">
        <v>61</v>
      </c>
      <c r="J66">
        <v>0.83599999999999997</v>
      </c>
      <c r="K66">
        <v>0.83599999999999997</v>
      </c>
      <c r="L66">
        <v>0.14799999999999999</v>
      </c>
      <c r="M66">
        <v>0.111</v>
      </c>
      <c r="N66">
        <v>0.123</v>
      </c>
      <c r="O66">
        <v>1.2E-2</v>
      </c>
      <c r="P66">
        <v>0.76500000000000001</v>
      </c>
      <c r="Q66">
        <v>86.2</v>
      </c>
    </row>
    <row r="67" spans="1:17">
      <c r="A67" t="s">
        <v>171</v>
      </c>
      <c r="B67" t="s">
        <v>69</v>
      </c>
      <c r="C67">
        <v>58</v>
      </c>
      <c r="D67">
        <v>75</v>
      </c>
      <c r="E67">
        <v>0.128</v>
      </c>
      <c r="F67">
        <v>1.17</v>
      </c>
      <c r="G67">
        <v>88</v>
      </c>
      <c r="H67">
        <v>33</v>
      </c>
      <c r="I67">
        <v>62</v>
      </c>
      <c r="J67">
        <v>0.53200000000000003</v>
      </c>
      <c r="K67">
        <v>0.53200000000000003</v>
      </c>
      <c r="L67">
        <v>0.2</v>
      </c>
      <c r="M67">
        <v>5.2999999999999999E-2</v>
      </c>
      <c r="N67">
        <v>0.187</v>
      </c>
      <c r="O67">
        <v>0.08</v>
      </c>
      <c r="P67">
        <v>0.56000000000000005</v>
      </c>
      <c r="Q67">
        <v>32.200000000000003</v>
      </c>
    </row>
    <row r="68" spans="1:17">
      <c r="A68" t="s">
        <v>70</v>
      </c>
      <c r="B68" t="s">
        <v>69</v>
      </c>
      <c r="C68">
        <v>63</v>
      </c>
      <c r="D68">
        <v>72</v>
      </c>
      <c r="E68">
        <v>4.5999999999999999E-2</v>
      </c>
      <c r="F68">
        <v>1.64</v>
      </c>
      <c r="G68">
        <v>118</v>
      </c>
      <c r="H68">
        <v>45</v>
      </c>
      <c r="I68">
        <v>58</v>
      </c>
      <c r="J68">
        <v>0.77600000000000002</v>
      </c>
      <c r="K68">
        <v>0.77600000000000002</v>
      </c>
      <c r="L68">
        <v>0.23599999999999999</v>
      </c>
      <c r="M68">
        <v>4.2000000000000003E-2</v>
      </c>
      <c r="N68">
        <v>0.222</v>
      </c>
      <c r="O68">
        <v>8.3000000000000004E-2</v>
      </c>
      <c r="P68">
        <v>0.77800000000000002</v>
      </c>
      <c r="Q68">
        <v>96.9</v>
      </c>
    </row>
    <row r="69" spans="1:17">
      <c r="A69" t="s">
        <v>184</v>
      </c>
      <c r="B69" t="s">
        <v>69</v>
      </c>
      <c r="C69">
        <v>32</v>
      </c>
      <c r="D69">
        <v>62</v>
      </c>
      <c r="E69">
        <v>0.17699999999999999</v>
      </c>
      <c r="F69">
        <v>1.07</v>
      </c>
      <c r="G69">
        <v>66</v>
      </c>
      <c r="H69">
        <v>25</v>
      </c>
      <c r="I69">
        <v>50</v>
      </c>
      <c r="J69">
        <v>0.5</v>
      </c>
      <c r="K69">
        <v>0.5</v>
      </c>
      <c r="L69">
        <v>0.22600000000000001</v>
      </c>
      <c r="M69">
        <v>3.2000000000000001E-2</v>
      </c>
      <c r="N69">
        <v>0.22600000000000001</v>
      </c>
      <c r="O69">
        <v>6.5000000000000002E-2</v>
      </c>
      <c r="P69">
        <v>0.54800000000000004</v>
      </c>
      <c r="Q69">
        <v>17.5</v>
      </c>
    </row>
    <row r="70" spans="1:17">
      <c r="A70" t="s">
        <v>212</v>
      </c>
      <c r="B70" t="s">
        <v>69</v>
      </c>
      <c r="C70">
        <v>42</v>
      </c>
      <c r="D70">
        <v>57</v>
      </c>
      <c r="E70">
        <v>0.122</v>
      </c>
      <c r="F70">
        <v>1.25</v>
      </c>
      <c r="G70">
        <v>71</v>
      </c>
      <c r="H70">
        <v>30</v>
      </c>
      <c r="I70">
        <v>48</v>
      </c>
      <c r="J70">
        <v>0.625</v>
      </c>
      <c r="K70">
        <v>0.625</v>
      </c>
      <c r="L70">
        <v>0.123</v>
      </c>
      <c r="M70">
        <v>5.2999999999999999E-2</v>
      </c>
      <c r="N70">
        <v>0.123</v>
      </c>
      <c r="O70">
        <v>1.7999999999999999E-2</v>
      </c>
      <c r="P70">
        <v>0.63200000000000001</v>
      </c>
      <c r="Q70">
        <v>45.4</v>
      </c>
    </row>
    <row r="71" spans="1:17">
      <c r="A71" t="s">
        <v>149</v>
      </c>
      <c r="B71" t="s">
        <v>69</v>
      </c>
      <c r="C71">
        <v>44</v>
      </c>
      <c r="D71">
        <v>44</v>
      </c>
      <c r="E71">
        <v>0.23799999999999999</v>
      </c>
      <c r="F71">
        <v>1.48</v>
      </c>
      <c r="G71">
        <v>65</v>
      </c>
      <c r="H71">
        <v>29</v>
      </c>
      <c r="I71">
        <v>40</v>
      </c>
      <c r="J71">
        <v>0.72499999999999998</v>
      </c>
      <c r="K71">
        <v>0.72499999999999998</v>
      </c>
      <c r="L71">
        <v>9.0999999999999998E-2</v>
      </c>
      <c r="M71">
        <v>2.3E-2</v>
      </c>
      <c r="N71">
        <v>6.8000000000000005E-2</v>
      </c>
      <c r="O71">
        <v>2.3E-2</v>
      </c>
      <c r="P71">
        <v>0.72699999999999998</v>
      </c>
      <c r="Q71">
        <v>85</v>
      </c>
    </row>
    <row r="72" spans="1:17">
      <c r="A72" t="s">
        <v>338</v>
      </c>
      <c r="B72" t="s">
        <v>69</v>
      </c>
      <c r="C72">
        <v>49</v>
      </c>
      <c r="D72">
        <v>27</v>
      </c>
      <c r="E72">
        <v>7.1999999999999995E-2</v>
      </c>
      <c r="F72">
        <v>0.74</v>
      </c>
      <c r="G72">
        <v>20</v>
      </c>
      <c r="H72">
        <v>9</v>
      </c>
      <c r="I72">
        <v>21</v>
      </c>
      <c r="J72">
        <v>0.42899999999999999</v>
      </c>
      <c r="K72">
        <v>0.42899999999999999</v>
      </c>
      <c r="L72">
        <v>3.6999999999999998E-2</v>
      </c>
      <c r="M72">
        <v>0.185</v>
      </c>
      <c r="N72">
        <v>3.6999999999999998E-2</v>
      </c>
      <c r="O72">
        <v>0</v>
      </c>
      <c r="P72">
        <v>0.37</v>
      </c>
      <c r="Q72">
        <v>1.2</v>
      </c>
    </row>
    <row r="73" spans="1:17">
      <c r="A73" t="s">
        <v>364</v>
      </c>
      <c r="B73" t="s">
        <v>69</v>
      </c>
      <c r="C73">
        <v>57</v>
      </c>
      <c r="D73">
        <v>18</v>
      </c>
      <c r="E73">
        <v>2.1000000000000001E-2</v>
      </c>
      <c r="F73">
        <v>0.83</v>
      </c>
      <c r="G73">
        <v>15</v>
      </c>
      <c r="H73">
        <v>4</v>
      </c>
      <c r="I73">
        <v>13</v>
      </c>
      <c r="J73">
        <v>0.308</v>
      </c>
      <c r="K73">
        <v>0.308</v>
      </c>
      <c r="L73">
        <v>0.27800000000000002</v>
      </c>
      <c r="M73">
        <v>0.111</v>
      </c>
      <c r="N73">
        <v>0.27800000000000002</v>
      </c>
      <c r="O73">
        <v>0.111</v>
      </c>
      <c r="P73">
        <v>0.38900000000000001</v>
      </c>
      <c r="Q73">
        <v>2.2000000000000002</v>
      </c>
    </row>
    <row r="74" spans="1:17">
      <c r="A74" t="s">
        <v>348</v>
      </c>
      <c r="B74" t="s">
        <v>69</v>
      </c>
      <c r="C74">
        <v>31</v>
      </c>
      <c r="D74">
        <v>14</v>
      </c>
      <c r="E74">
        <v>6.6000000000000003E-2</v>
      </c>
      <c r="F74">
        <v>1.29</v>
      </c>
      <c r="G74">
        <v>18</v>
      </c>
      <c r="H74">
        <v>7</v>
      </c>
      <c r="I74">
        <v>12</v>
      </c>
      <c r="J74">
        <v>0.58299999999999996</v>
      </c>
      <c r="K74">
        <v>0.58299999999999996</v>
      </c>
      <c r="L74">
        <v>0.14299999999999999</v>
      </c>
      <c r="M74">
        <v>0</v>
      </c>
      <c r="N74">
        <v>0.14299999999999999</v>
      </c>
      <c r="O74">
        <v>0</v>
      </c>
      <c r="P74">
        <v>0.64300000000000002</v>
      </c>
      <c r="Q74">
        <v>51.9</v>
      </c>
    </row>
    <row r="75" spans="1:17">
      <c r="A75" t="s">
        <v>128</v>
      </c>
      <c r="B75" t="s">
        <v>39</v>
      </c>
      <c r="C75">
        <v>54</v>
      </c>
      <c r="D75">
        <v>134</v>
      </c>
      <c r="E75">
        <v>0.14199999999999999</v>
      </c>
      <c r="F75">
        <v>1.33</v>
      </c>
      <c r="G75">
        <v>178</v>
      </c>
      <c r="H75">
        <v>75</v>
      </c>
      <c r="I75">
        <v>102</v>
      </c>
      <c r="J75">
        <v>0.73499999999999999</v>
      </c>
      <c r="K75">
        <v>0.73499999999999999</v>
      </c>
      <c r="L75">
        <v>0.16400000000000001</v>
      </c>
      <c r="M75">
        <v>0.104</v>
      </c>
      <c r="N75">
        <v>0.16400000000000001</v>
      </c>
      <c r="O75">
        <v>3.6999999999999998E-2</v>
      </c>
      <c r="P75">
        <v>0.67900000000000005</v>
      </c>
      <c r="Q75">
        <v>59.5</v>
      </c>
    </row>
    <row r="76" spans="1:17">
      <c r="A76" t="s">
        <v>202</v>
      </c>
      <c r="B76" t="s">
        <v>39</v>
      </c>
      <c r="C76">
        <v>44</v>
      </c>
      <c r="D76">
        <v>64</v>
      </c>
      <c r="E76">
        <v>6.3E-2</v>
      </c>
      <c r="F76">
        <v>1.23</v>
      </c>
      <c r="G76">
        <v>79</v>
      </c>
      <c r="H76">
        <v>32</v>
      </c>
      <c r="I76">
        <v>53</v>
      </c>
      <c r="J76">
        <v>0.60399999999999998</v>
      </c>
      <c r="K76">
        <v>0.60399999999999998</v>
      </c>
      <c r="L76">
        <v>0.20300000000000001</v>
      </c>
      <c r="M76">
        <v>9.4E-2</v>
      </c>
      <c r="N76">
        <v>0.20300000000000001</v>
      </c>
      <c r="O76">
        <v>0.125</v>
      </c>
      <c r="P76">
        <v>0.57799999999999996</v>
      </c>
      <c r="Q76">
        <v>43.3</v>
      </c>
    </row>
    <row r="77" spans="1:17">
      <c r="A77" t="s">
        <v>59</v>
      </c>
      <c r="B77" t="s">
        <v>39</v>
      </c>
      <c r="C77">
        <v>65</v>
      </c>
      <c r="D77">
        <v>62</v>
      </c>
      <c r="E77">
        <v>5.0999999999999997E-2</v>
      </c>
      <c r="F77">
        <v>1.48</v>
      </c>
      <c r="G77">
        <v>92</v>
      </c>
      <c r="H77">
        <v>37</v>
      </c>
      <c r="I77">
        <v>52</v>
      </c>
      <c r="J77">
        <v>0.71199999999999997</v>
      </c>
      <c r="K77">
        <v>0.71199999999999997</v>
      </c>
      <c r="L77">
        <v>0.24199999999999999</v>
      </c>
      <c r="M77">
        <v>3.2000000000000001E-2</v>
      </c>
      <c r="N77">
        <v>0.24199999999999999</v>
      </c>
      <c r="O77">
        <v>0.113</v>
      </c>
      <c r="P77">
        <v>0.72599999999999998</v>
      </c>
      <c r="Q77">
        <v>85.6</v>
      </c>
    </row>
    <row r="78" spans="1:17">
      <c r="A78" t="s">
        <v>217</v>
      </c>
      <c r="B78" t="s">
        <v>39</v>
      </c>
      <c r="C78">
        <v>60</v>
      </c>
      <c r="D78">
        <v>38</v>
      </c>
      <c r="E78">
        <v>5.0999999999999997E-2</v>
      </c>
      <c r="F78">
        <v>1.4</v>
      </c>
      <c r="G78">
        <v>53</v>
      </c>
      <c r="H78">
        <v>24</v>
      </c>
      <c r="I78">
        <v>34</v>
      </c>
      <c r="J78">
        <v>0.70599999999999996</v>
      </c>
      <c r="K78">
        <v>0.70599999999999996</v>
      </c>
      <c r="L78">
        <v>0.105</v>
      </c>
      <c r="M78">
        <v>0</v>
      </c>
      <c r="N78">
        <v>0.105</v>
      </c>
      <c r="O78">
        <v>0</v>
      </c>
      <c r="P78">
        <v>0.73699999999999999</v>
      </c>
      <c r="Q78">
        <v>72.599999999999994</v>
      </c>
    </row>
    <row r="79" spans="1:17">
      <c r="A79" t="s">
        <v>269</v>
      </c>
      <c r="B79" t="s">
        <v>39</v>
      </c>
      <c r="C79">
        <v>49</v>
      </c>
      <c r="D79">
        <v>36</v>
      </c>
      <c r="E79">
        <v>0.126</v>
      </c>
      <c r="F79">
        <v>1.47</v>
      </c>
      <c r="G79">
        <v>53</v>
      </c>
      <c r="H79">
        <v>19</v>
      </c>
      <c r="I79">
        <v>26</v>
      </c>
      <c r="J79">
        <v>0.73099999999999998</v>
      </c>
      <c r="K79">
        <v>0.73099999999999998</v>
      </c>
      <c r="L79">
        <v>0.25</v>
      </c>
      <c r="M79">
        <v>8.3000000000000004E-2</v>
      </c>
      <c r="N79">
        <v>0.222</v>
      </c>
      <c r="O79">
        <v>5.6000000000000001E-2</v>
      </c>
      <c r="P79">
        <v>0.72199999999999998</v>
      </c>
      <c r="Q79">
        <v>84.7</v>
      </c>
    </row>
    <row r="80" spans="1:17">
      <c r="A80" t="s">
        <v>98</v>
      </c>
      <c r="B80" t="s">
        <v>39</v>
      </c>
      <c r="C80">
        <v>63</v>
      </c>
      <c r="D80">
        <v>35</v>
      </c>
      <c r="E80">
        <v>9.8000000000000004E-2</v>
      </c>
      <c r="F80">
        <v>0.97</v>
      </c>
      <c r="G80">
        <v>34</v>
      </c>
      <c r="H80">
        <v>15</v>
      </c>
      <c r="I80">
        <v>30</v>
      </c>
      <c r="J80">
        <v>0.5</v>
      </c>
      <c r="K80">
        <v>0.5</v>
      </c>
      <c r="L80">
        <v>5.7000000000000002E-2</v>
      </c>
      <c r="M80">
        <v>8.5999999999999993E-2</v>
      </c>
      <c r="N80">
        <v>5.7000000000000002E-2</v>
      </c>
      <c r="O80">
        <v>0</v>
      </c>
      <c r="P80">
        <v>0.48599999999999999</v>
      </c>
      <c r="Q80">
        <v>8.6</v>
      </c>
    </row>
    <row r="81" spans="1:17">
      <c r="A81" t="s">
        <v>125</v>
      </c>
      <c r="B81" t="s">
        <v>39</v>
      </c>
      <c r="C81">
        <v>64</v>
      </c>
      <c r="D81">
        <v>25</v>
      </c>
      <c r="E81">
        <v>4.2000000000000003E-2</v>
      </c>
      <c r="F81">
        <v>1.44</v>
      </c>
      <c r="G81">
        <v>36</v>
      </c>
      <c r="H81">
        <v>16</v>
      </c>
      <c r="I81">
        <v>21</v>
      </c>
      <c r="J81">
        <v>0.76200000000000001</v>
      </c>
      <c r="K81">
        <v>0.76200000000000001</v>
      </c>
      <c r="L81">
        <v>0.12</v>
      </c>
      <c r="M81">
        <v>0.08</v>
      </c>
      <c r="N81">
        <v>0.12</v>
      </c>
      <c r="O81">
        <v>0.04</v>
      </c>
      <c r="P81">
        <v>0.72</v>
      </c>
      <c r="Q81">
        <v>80.900000000000006</v>
      </c>
    </row>
    <row r="82" spans="1:17">
      <c r="A82" t="s">
        <v>319</v>
      </c>
      <c r="B82" t="s">
        <v>39</v>
      </c>
      <c r="C82">
        <v>48</v>
      </c>
      <c r="D82">
        <v>22</v>
      </c>
      <c r="E82">
        <v>0.03</v>
      </c>
      <c r="F82">
        <v>1.1399999999999999</v>
      </c>
      <c r="G82">
        <v>25</v>
      </c>
      <c r="H82">
        <v>12</v>
      </c>
      <c r="I82">
        <v>19</v>
      </c>
      <c r="J82">
        <v>0.63200000000000001</v>
      </c>
      <c r="K82">
        <v>0.63200000000000001</v>
      </c>
      <c r="L82">
        <v>4.4999999999999998E-2</v>
      </c>
      <c r="M82">
        <v>9.0999999999999998E-2</v>
      </c>
      <c r="N82">
        <v>4.4999999999999998E-2</v>
      </c>
      <c r="O82">
        <v>0</v>
      </c>
      <c r="P82">
        <v>0.59099999999999997</v>
      </c>
      <c r="Q82">
        <v>27.6</v>
      </c>
    </row>
    <row r="83" spans="1:17">
      <c r="A83" t="s">
        <v>64</v>
      </c>
      <c r="B83" t="s">
        <v>39</v>
      </c>
      <c r="C83">
        <v>25</v>
      </c>
      <c r="D83">
        <v>19</v>
      </c>
      <c r="E83">
        <v>0.192</v>
      </c>
      <c r="F83">
        <v>1.1100000000000001</v>
      </c>
      <c r="G83">
        <v>21</v>
      </c>
      <c r="H83">
        <v>9</v>
      </c>
      <c r="I83">
        <v>15</v>
      </c>
      <c r="J83">
        <v>0.6</v>
      </c>
      <c r="K83">
        <v>0.6</v>
      </c>
      <c r="L83">
        <v>0.105</v>
      </c>
      <c r="M83">
        <v>0.105</v>
      </c>
      <c r="N83">
        <v>0.105</v>
      </c>
      <c r="O83">
        <v>0</v>
      </c>
      <c r="P83">
        <v>0.57899999999999996</v>
      </c>
      <c r="Q83">
        <v>24.9</v>
      </c>
    </row>
    <row r="84" spans="1:17">
      <c r="A84" t="s">
        <v>355</v>
      </c>
      <c r="B84" t="s">
        <v>39</v>
      </c>
      <c r="C84">
        <v>57</v>
      </c>
      <c r="D84">
        <v>11</v>
      </c>
      <c r="E84">
        <v>3.6999999999999998E-2</v>
      </c>
      <c r="F84">
        <v>1.46</v>
      </c>
      <c r="G84">
        <v>16</v>
      </c>
      <c r="H84">
        <v>7</v>
      </c>
      <c r="I84">
        <v>10</v>
      </c>
      <c r="J84">
        <v>0.7</v>
      </c>
      <c r="K84">
        <v>0.7</v>
      </c>
      <c r="L84">
        <v>9.0999999999999998E-2</v>
      </c>
      <c r="M84">
        <v>0</v>
      </c>
      <c r="N84">
        <v>9.0999999999999998E-2</v>
      </c>
      <c r="O84">
        <v>0</v>
      </c>
      <c r="P84">
        <v>0.72699999999999998</v>
      </c>
      <c r="Q84">
        <v>81.900000000000006</v>
      </c>
    </row>
    <row r="85" spans="1:17">
      <c r="A85" t="s">
        <v>261</v>
      </c>
      <c r="B85" t="s">
        <v>39</v>
      </c>
      <c r="C85">
        <v>12</v>
      </c>
      <c r="D85">
        <v>11</v>
      </c>
      <c r="E85">
        <v>0.14099999999999999</v>
      </c>
      <c r="F85">
        <v>1.27</v>
      </c>
      <c r="G85">
        <v>14</v>
      </c>
      <c r="H85">
        <v>6</v>
      </c>
      <c r="I85">
        <v>9</v>
      </c>
      <c r="J85">
        <v>0.66700000000000004</v>
      </c>
      <c r="K85">
        <v>0.66700000000000004</v>
      </c>
      <c r="L85">
        <v>9.0999999999999998E-2</v>
      </c>
      <c r="M85">
        <v>9.0999999999999998E-2</v>
      </c>
      <c r="N85">
        <v>9.0999999999999998E-2</v>
      </c>
      <c r="O85">
        <v>0</v>
      </c>
      <c r="P85">
        <v>0.63600000000000001</v>
      </c>
      <c r="Q85">
        <v>49.7</v>
      </c>
    </row>
    <row r="86" spans="1:17">
      <c r="A86" t="s">
        <v>38</v>
      </c>
      <c r="B86" t="s">
        <v>39</v>
      </c>
      <c r="C86">
        <v>17</v>
      </c>
      <c r="D86">
        <v>11</v>
      </c>
      <c r="E86">
        <v>0.216</v>
      </c>
      <c r="F86">
        <v>0.91</v>
      </c>
      <c r="G86">
        <v>10</v>
      </c>
      <c r="H86">
        <v>3</v>
      </c>
      <c r="I86">
        <v>7</v>
      </c>
      <c r="J86">
        <v>0.42899999999999999</v>
      </c>
      <c r="K86">
        <v>0.42899999999999999</v>
      </c>
      <c r="L86">
        <v>0.27300000000000002</v>
      </c>
      <c r="M86">
        <v>9.0999999999999998E-2</v>
      </c>
      <c r="N86">
        <v>0.27300000000000002</v>
      </c>
      <c r="O86">
        <v>0</v>
      </c>
      <c r="P86">
        <v>0.54500000000000004</v>
      </c>
      <c r="Q86">
        <v>5.2</v>
      </c>
    </row>
    <row r="87" spans="1:17">
      <c r="A87" t="s">
        <v>346</v>
      </c>
      <c r="B87" t="s">
        <v>39</v>
      </c>
      <c r="C87">
        <v>32</v>
      </c>
      <c r="D87">
        <v>10</v>
      </c>
      <c r="E87">
        <v>3.5999999999999997E-2</v>
      </c>
      <c r="F87">
        <v>1.8</v>
      </c>
      <c r="G87">
        <v>18</v>
      </c>
      <c r="H87">
        <v>6</v>
      </c>
      <c r="I87">
        <v>6</v>
      </c>
      <c r="J87">
        <v>1</v>
      </c>
      <c r="K87">
        <v>1</v>
      </c>
      <c r="L87">
        <v>0.4</v>
      </c>
      <c r="M87">
        <v>0.1</v>
      </c>
      <c r="N87">
        <v>0.4</v>
      </c>
      <c r="O87">
        <v>0.1</v>
      </c>
      <c r="P87">
        <v>0.9</v>
      </c>
      <c r="Q87">
        <v>100</v>
      </c>
    </row>
    <row r="88" spans="1:17">
      <c r="A88" t="s">
        <v>237</v>
      </c>
      <c r="B88" t="s">
        <v>89</v>
      </c>
      <c r="C88">
        <v>54</v>
      </c>
      <c r="D88">
        <v>145</v>
      </c>
      <c r="E88">
        <v>0.13800000000000001</v>
      </c>
      <c r="F88">
        <v>1.31</v>
      </c>
      <c r="G88">
        <v>190</v>
      </c>
      <c r="H88">
        <v>81</v>
      </c>
      <c r="I88">
        <v>123</v>
      </c>
      <c r="J88">
        <v>0.65900000000000003</v>
      </c>
      <c r="K88">
        <v>0.65900000000000003</v>
      </c>
      <c r="L88">
        <v>0.14499999999999999</v>
      </c>
      <c r="M88">
        <v>5.5E-2</v>
      </c>
      <c r="N88">
        <v>0.13800000000000001</v>
      </c>
      <c r="O88">
        <v>4.8000000000000001E-2</v>
      </c>
      <c r="P88">
        <v>0.64800000000000002</v>
      </c>
      <c r="Q88">
        <v>55.5</v>
      </c>
    </row>
    <row r="89" spans="1:17">
      <c r="A89" t="s">
        <v>103</v>
      </c>
      <c r="B89" t="s">
        <v>89</v>
      </c>
      <c r="C89">
        <v>58</v>
      </c>
      <c r="D89">
        <v>74</v>
      </c>
      <c r="E89">
        <v>8.1000000000000003E-2</v>
      </c>
      <c r="F89">
        <v>1.61</v>
      </c>
      <c r="G89">
        <v>119</v>
      </c>
      <c r="H89">
        <v>53</v>
      </c>
      <c r="I89">
        <v>67</v>
      </c>
      <c r="J89">
        <v>0.79100000000000004</v>
      </c>
      <c r="K89">
        <v>0.79100000000000004</v>
      </c>
      <c r="L89">
        <v>0.13500000000000001</v>
      </c>
      <c r="M89">
        <v>1.4E-2</v>
      </c>
      <c r="N89">
        <v>0.122</v>
      </c>
      <c r="O89">
        <v>5.3999999999999999E-2</v>
      </c>
      <c r="P89">
        <v>0.79700000000000004</v>
      </c>
      <c r="Q89">
        <v>94.2</v>
      </c>
    </row>
    <row r="90" spans="1:17">
      <c r="A90" t="s">
        <v>130</v>
      </c>
      <c r="B90" t="s">
        <v>89</v>
      </c>
      <c r="C90">
        <v>40</v>
      </c>
      <c r="D90">
        <v>66</v>
      </c>
      <c r="E90">
        <v>0.38600000000000001</v>
      </c>
      <c r="F90">
        <v>0.85</v>
      </c>
      <c r="G90">
        <v>56</v>
      </c>
      <c r="H90">
        <v>17</v>
      </c>
      <c r="I90">
        <v>46</v>
      </c>
      <c r="J90">
        <v>0.37</v>
      </c>
      <c r="K90">
        <v>0.37</v>
      </c>
      <c r="L90">
        <v>0.30299999999999999</v>
      </c>
      <c r="M90">
        <v>0.03</v>
      </c>
      <c r="N90">
        <v>0.28799999999999998</v>
      </c>
      <c r="O90">
        <v>0.03</v>
      </c>
      <c r="P90">
        <v>0.5</v>
      </c>
      <c r="Q90">
        <v>3.1</v>
      </c>
    </row>
    <row r="91" spans="1:17">
      <c r="A91" t="s">
        <v>195</v>
      </c>
      <c r="B91" t="s">
        <v>89</v>
      </c>
      <c r="C91">
        <v>60</v>
      </c>
      <c r="D91">
        <v>53</v>
      </c>
      <c r="E91">
        <v>0.154</v>
      </c>
      <c r="F91">
        <v>1.3</v>
      </c>
      <c r="G91">
        <v>69</v>
      </c>
      <c r="H91">
        <v>31</v>
      </c>
      <c r="I91">
        <v>47</v>
      </c>
      <c r="J91">
        <v>0.66</v>
      </c>
      <c r="K91">
        <v>0.66</v>
      </c>
      <c r="L91">
        <v>9.4E-2</v>
      </c>
      <c r="M91">
        <v>5.7000000000000002E-2</v>
      </c>
      <c r="N91">
        <v>9.4E-2</v>
      </c>
      <c r="O91">
        <v>3.7999999999999999E-2</v>
      </c>
      <c r="P91">
        <v>0.64200000000000002</v>
      </c>
      <c r="Q91">
        <v>54.3</v>
      </c>
    </row>
    <row r="92" spans="1:17">
      <c r="A92" t="s">
        <v>263</v>
      </c>
      <c r="B92" t="s">
        <v>89</v>
      </c>
      <c r="C92">
        <v>64</v>
      </c>
      <c r="D92">
        <v>43</v>
      </c>
      <c r="E92">
        <v>0.05</v>
      </c>
      <c r="F92">
        <v>1.4</v>
      </c>
      <c r="G92">
        <v>60</v>
      </c>
      <c r="H92">
        <v>28</v>
      </c>
      <c r="I92">
        <v>39</v>
      </c>
      <c r="J92">
        <v>0.71799999999999997</v>
      </c>
      <c r="K92">
        <v>0.71799999999999997</v>
      </c>
      <c r="L92">
        <v>0.11600000000000001</v>
      </c>
      <c r="M92">
        <v>4.7E-2</v>
      </c>
      <c r="N92">
        <v>0.11600000000000001</v>
      </c>
      <c r="O92">
        <v>7.0000000000000007E-2</v>
      </c>
      <c r="P92">
        <v>0.69799999999999995</v>
      </c>
      <c r="Q92">
        <v>73</v>
      </c>
    </row>
    <row r="93" spans="1:17">
      <c r="A93" t="s">
        <v>262</v>
      </c>
      <c r="B93" t="s">
        <v>89</v>
      </c>
      <c r="C93">
        <v>61</v>
      </c>
      <c r="D93">
        <v>36</v>
      </c>
      <c r="E93">
        <v>3.3000000000000002E-2</v>
      </c>
      <c r="F93">
        <v>1.67</v>
      </c>
      <c r="G93">
        <v>60</v>
      </c>
      <c r="H93">
        <v>24</v>
      </c>
      <c r="I93">
        <v>31</v>
      </c>
      <c r="J93">
        <v>0.77400000000000002</v>
      </c>
      <c r="K93">
        <v>0.77400000000000002</v>
      </c>
      <c r="L93">
        <v>0.19400000000000001</v>
      </c>
      <c r="M93">
        <v>0</v>
      </c>
      <c r="N93">
        <v>0.19400000000000001</v>
      </c>
      <c r="O93">
        <v>5.6000000000000001E-2</v>
      </c>
      <c r="P93">
        <v>0.80600000000000005</v>
      </c>
      <c r="Q93">
        <v>98.5</v>
      </c>
    </row>
    <row r="94" spans="1:17">
      <c r="A94" t="s">
        <v>88</v>
      </c>
      <c r="B94" t="s">
        <v>89</v>
      </c>
      <c r="C94">
        <v>32</v>
      </c>
      <c r="D94">
        <v>29</v>
      </c>
      <c r="E94">
        <v>7.1999999999999995E-2</v>
      </c>
      <c r="F94">
        <v>1.1399999999999999</v>
      </c>
      <c r="G94">
        <v>33</v>
      </c>
      <c r="H94">
        <v>15</v>
      </c>
      <c r="I94">
        <v>28</v>
      </c>
      <c r="J94">
        <v>0.53600000000000003</v>
      </c>
      <c r="K94">
        <v>0.53600000000000003</v>
      </c>
      <c r="L94">
        <v>6.9000000000000006E-2</v>
      </c>
      <c r="M94">
        <v>0</v>
      </c>
      <c r="N94">
        <v>6.9000000000000006E-2</v>
      </c>
      <c r="O94">
        <v>3.4000000000000002E-2</v>
      </c>
      <c r="P94">
        <v>0.55200000000000005</v>
      </c>
      <c r="Q94">
        <v>27.9</v>
      </c>
    </row>
    <row r="95" spans="1:17">
      <c r="A95" t="s">
        <v>287</v>
      </c>
      <c r="B95" t="s">
        <v>89</v>
      </c>
      <c r="C95">
        <v>63</v>
      </c>
      <c r="D95">
        <v>28</v>
      </c>
      <c r="E95">
        <v>3.1E-2</v>
      </c>
      <c r="F95">
        <v>1.43</v>
      </c>
      <c r="G95">
        <v>40</v>
      </c>
      <c r="H95">
        <v>19</v>
      </c>
      <c r="I95">
        <v>27</v>
      </c>
      <c r="J95">
        <v>0.70399999999999996</v>
      </c>
      <c r="K95">
        <v>0.70399999999999996</v>
      </c>
      <c r="L95">
        <v>3.5999999999999997E-2</v>
      </c>
      <c r="M95">
        <v>0</v>
      </c>
      <c r="N95">
        <v>3.5999999999999997E-2</v>
      </c>
      <c r="O95">
        <v>0</v>
      </c>
      <c r="P95">
        <v>0.71399999999999997</v>
      </c>
      <c r="Q95">
        <v>79.7</v>
      </c>
    </row>
    <row r="96" spans="1:17">
      <c r="A96" t="s">
        <v>324</v>
      </c>
      <c r="B96" t="s">
        <v>89</v>
      </c>
      <c r="C96">
        <v>45</v>
      </c>
      <c r="D96">
        <v>24</v>
      </c>
      <c r="E96">
        <v>9.8000000000000004E-2</v>
      </c>
      <c r="F96">
        <v>1</v>
      </c>
      <c r="G96">
        <v>24</v>
      </c>
      <c r="H96">
        <v>8</v>
      </c>
      <c r="I96">
        <v>17</v>
      </c>
      <c r="J96">
        <v>0.47099999999999997</v>
      </c>
      <c r="K96">
        <v>0.47099999999999997</v>
      </c>
      <c r="L96">
        <v>0.25</v>
      </c>
      <c r="M96">
        <v>4.2000000000000003E-2</v>
      </c>
      <c r="N96">
        <v>0.25</v>
      </c>
      <c r="O96">
        <v>0</v>
      </c>
      <c r="P96">
        <v>0.54200000000000004</v>
      </c>
      <c r="Q96">
        <v>9.6</v>
      </c>
    </row>
    <row r="97" spans="1:17">
      <c r="A97" t="s">
        <v>309</v>
      </c>
      <c r="B97" t="s">
        <v>89</v>
      </c>
      <c r="C97">
        <v>42</v>
      </c>
      <c r="D97">
        <v>23</v>
      </c>
      <c r="E97">
        <v>7.0000000000000007E-2</v>
      </c>
      <c r="F97">
        <v>1.22</v>
      </c>
      <c r="G97">
        <v>28</v>
      </c>
      <c r="H97">
        <v>11</v>
      </c>
      <c r="I97">
        <v>19</v>
      </c>
      <c r="J97">
        <v>0.57899999999999996</v>
      </c>
      <c r="K97">
        <v>0.57899999999999996</v>
      </c>
      <c r="L97">
        <v>0.17399999999999999</v>
      </c>
      <c r="M97">
        <v>4.2999999999999997E-2</v>
      </c>
      <c r="N97">
        <v>0.17399999999999999</v>
      </c>
      <c r="O97">
        <v>4.2999999999999997E-2</v>
      </c>
      <c r="P97">
        <v>0.60899999999999999</v>
      </c>
      <c r="Q97">
        <v>38.700000000000003</v>
      </c>
    </row>
    <row r="98" spans="1:17">
      <c r="A98" t="s">
        <v>361</v>
      </c>
      <c r="B98" t="s">
        <v>89</v>
      </c>
      <c r="C98">
        <v>18</v>
      </c>
      <c r="D98">
        <v>14</v>
      </c>
      <c r="E98">
        <v>0.11899999999999999</v>
      </c>
      <c r="F98">
        <v>1.07</v>
      </c>
      <c r="G98">
        <v>15</v>
      </c>
      <c r="H98">
        <v>6</v>
      </c>
      <c r="I98">
        <v>11</v>
      </c>
      <c r="J98">
        <v>0.54500000000000004</v>
      </c>
      <c r="K98">
        <v>0.54500000000000004</v>
      </c>
      <c r="L98">
        <v>0.14299999999999999</v>
      </c>
      <c r="M98">
        <v>7.0999999999999994E-2</v>
      </c>
      <c r="N98">
        <v>7.0999999999999994E-2</v>
      </c>
      <c r="O98">
        <v>0</v>
      </c>
      <c r="P98">
        <v>0.57099999999999995</v>
      </c>
      <c r="Q98">
        <v>19.3</v>
      </c>
    </row>
    <row r="99" spans="1:17">
      <c r="A99" t="s">
        <v>210</v>
      </c>
      <c r="B99" t="s">
        <v>28</v>
      </c>
      <c r="C99">
        <v>55</v>
      </c>
      <c r="D99">
        <v>94</v>
      </c>
      <c r="E99">
        <v>0.26400000000000001</v>
      </c>
      <c r="F99">
        <v>1.34</v>
      </c>
      <c r="G99">
        <v>126</v>
      </c>
      <c r="H99">
        <v>59</v>
      </c>
      <c r="I99">
        <v>84</v>
      </c>
      <c r="J99">
        <v>0.70199999999999996</v>
      </c>
      <c r="K99">
        <v>0.70199999999999996</v>
      </c>
      <c r="L99">
        <v>7.3999999999999996E-2</v>
      </c>
      <c r="M99">
        <v>5.2999999999999999E-2</v>
      </c>
      <c r="N99">
        <v>7.3999999999999996E-2</v>
      </c>
      <c r="O99">
        <v>2.1000000000000001E-2</v>
      </c>
      <c r="P99">
        <v>0.67</v>
      </c>
      <c r="Q99">
        <v>63.8</v>
      </c>
    </row>
    <row r="100" spans="1:17">
      <c r="A100" t="s">
        <v>220</v>
      </c>
      <c r="B100" t="s">
        <v>28</v>
      </c>
      <c r="C100">
        <v>58</v>
      </c>
      <c r="D100">
        <v>93</v>
      </c>
      <c r="E100">
        <v>0.15</v>
      </c>
      <c r="F100">
        <v>1.23</v>
      </c>
      <c r="G100">
        <v>114</v>
      </c>
      <c r="H100">
        <v>53</v>
      </c>
      <c r="I100">
        <v>78</v>
      </c>
      <c r="J100">
        <v>0.67900000000000005</v>
      </c>
      <c r="K100">
        <v>0.67900000000000005</v>
      </c>
      <c r="L100">
        <v>0.129</v>
      </c>
      <c r="M100">
        <v>7.4999999999999997E-2</v>
      </c>
      <c r="N100">
        <v>0.129</v>
      </c>
      <c r="O100">
        <v>4.2999999999999997E-2</v>
      </c>
      <c r="P100">
        <v>0.63400000000000001</v>
      </c>
      <c r="Q100">
        <v>39.299999999999997</v>
      </c>
    </row>
    <row r="101" spans="1:17">
      <c r="A101" t="s">
        <v>74</v>
      </c>
      <c r="B101" t="s">
        <v>28</v>
      </c>
      <c r="C101">
        <v>38</v>
      </c>
      <c r="D101">
        <v>34</v>
      </c>
      <c r="E101">
        <v>0.124</v>
      </c>
      <c r="F101">
        <v>1.0900000000000001</v>
      </c>
      <c r="G101">
        <v>37</v>
      </c>
      <c r="H101">
        <v>15</v>
      </c>
      <c r="I101">
        <v>26</v>
      </c>
      <c r="J101">
        <v>0.57699999999999996</v>
      </c>
      <c r="K101">
        <v>0.57699999999999996</v>
      </c>
      <c r="L101">
        <v>0.20599999999999999</v>
      </c>
      <c r="M101">
        <v>8.7999999999999995E-2</v>
      </c>
      <c r="N101">
        <v>0.20599999999999999</v>
      </c>
      <c r="O101">
        <v>5.8999999999999997E-2</v>
      </c>
      <c r="P101">
        <v>0.58799999999999997</v>
      </c>
      <c r="Q101">
        <v>21.5</v>
      </c>
    </row>
    <row r="102" spans="1:17">
      <c r="A102" t="s">
        <v>310</v>
      </c>
      <c r="B102" t="s">
        <v>28</v>
      </c>
      <c r="C102">
        <v>63</v>
      </c>
      <c r="D102">
        <v>26</v>
      </c>
      <c r="E102">
        <v>2.1999999999999999E-2</v>
      </c>
      <c r="F102">
        <v>1.08</v>
      </c>
      <c r="G102">
        <v>28</v>
      </c>
      <c r="H102">
        <v>14</v>
      </c>
      <c r="I102">
        <v>25</v>
      </c>
      <c r="J102">
        <v>0.56000000000000005</v>
      </c>
      <c r="K102">
        <v>0.56000000000000005</v>
      </c>
      <c r="L102">
        <v>0</v>
      </c>
      <c r="M102">
        <v>3.7999999999999999E-2</v>
      </c>
      <c r="N102">
        <v>0</v>
      </c>
      <c r="O102">
        <v>0</v>
      </c>
      <c r="P102">
        <v>0.53800000000000003</v>
      </c>
      <c r="Q102">
        <v>20.100000000000001</v>
      </c>
    </row>
    <row r="103" spans="1:17">
      <c r="A103" t="s">
        <v>291</v>
      </c>
      <c r="B103" t="s">
        <v>28</v>
      </c>
      <c r="C103">
        <v>63</v>
      </c>
      <c r="D103">
        <v>24</v>
      </c>
      <c r="E103">
        <v>0.02</v>
      </c>
      <c r="F103">
        <v>1.54</v>
      </c>
      <c r="G103">
        <v>37</v>
      </c>
      <c r="H103">
        <v>15</v>
      </c>
      <c r="I103">
        <v>20</v>
      </c>
      <c r="J103">
        <v>0.75</v>
      </c>
      <c r="K103">
        <v>0.75</v>
      </c>
      <c r="L103">
        <v>0.16700000000000001</v>
      </c>
      <c r="M103">
        <v>0</v>
      </c>
      <c r="N103">
        <v>0.125</v>
      </c>
      <c r="O103">
        <v>0</v>
      </c>
      <c r="P103">
        <v>0.79200000000000004</v>
      </c>
      <c r="Q103">
        <v>90.2</v>
      </c>
    </row>
    <row r="104" spans="1:17">
      <c r="A104" t="s">
        <v>175</v>
      </c>
      <c r="B104" t="s">
        <v>28</v>
      </c>
      <c r="C104">
        <v>55</v>
      </c>
      <c r="D104">
        <v>21</v>
      </c>
      <c r="E104">
        <v>2.3E-2</v>
      </c>
      <c r="F104">
        <v>1.62</v>
      </c>
      <c r="G104">
        <v>34</v>
      </c>
      <c r="H104">
        <v>13</v>
      </c>
      <c r="I104">
        <v>17</v>
      </c>
      <c r="J104">
        <v>0.76500000000000001</v>
      </c>
      <c r="K104">
        <v>0.76500000000000001</v>
      </c>
      <c r="L104">
        <v>0.19</v>
      </c>
      <c r="M104">
        <v>0</v>
      </c>
      <c r="N104">
        <v>0.19</v>
      </c>
      <c r="O104">
        <v>0</v>
      </c>
      <c r="P104">
        <v>0.81</v>
      </c>
      <c r="Q104">
        <v>95.1</v>
      </c>
    </row>
    <row r="105" spans="1:17">
      <c r="A105" t="s">
        <v>308</v>
      </c>
      <c r="B105" t="s">
        <v>28</v>
      </c>
      <c r="C105">
        <v>29</v>
      </c>
      <c r="D105">
        <v>19</v>
      </c>
      <c r="E105">
        <v>0.10199999999999999</v>
      </c>
      <c r="F105">
        <v>1.53</v>
      </c>
      <c r="G105">
        <v>29</v>
      </c>
      <c r="H105">
        <v>12</v>
      </c>
      <c r="I105">
        <v>17</v>
      </c>
      <c r="J105">
        <v>0.70599999999999996</v>
      </c>
      <c r="K105">
        <v>0.70599999999999996</v>
      </c>
      <c r="L105">
        <v>0.26300000000000001</v>
      </c>
      <c r="M105">
        <v>0</v>
      </c>
      <c r="N105">
        <v>0.26300000000000001</v>
      </c>
      <c r="O105">
        <v>0.158</v>
      </c>
      <c r="P105">
        <v>0.73699999999999999</v>
      </c>
      <c r="Q105">
        <v>89.3</v>
      </c>
    </row>
    <row r="106" spans="1:17">
      <c r="A106" t="s">
        <v>178</v>
      </c>
      <c r="B106" t="s">
        <v>28</v>
      </c>
      <c r="C106">
        <v>41</v>
      </c>
      <c r="D106">
        <v>15</v>
      </c>
      <c r="E106">
        <v>8.1000000000000003E-2</v>
      </c>
      <c r="F106">
        <v>1.07</v>
      </c>
      <c r="G106">
        <v>16</v>
      </c>
      <c r="H106">
        <v>6</v>
      </c>
      <c r="I106">
        <v>11</v>
      </c>
      <c r="J106">
        <v>0.54500000000000004</v>
      </c>
      <c r="K106">
        <v>0.54500000000000004</v>
      </c>
      <c r="L106">
        <v>0.2</v>
      </c>
      <c r="M106">
        <v>0.13300000000000001</v>
      </c>
      <c r="N106">
        <v>0.2</v>
      </c>
      <c r="O106">
        <v>6.7000000000000004E-2</v>
      </c>
      <c r="P106">
        <v>0.53300000000000003</v>
      </c>
      <c r="Q106">
        <v>17.8</v>
      </c>
    </row>
    <row r="107" spans="1:17">
      <c r="A107" t="s">
        <v>329</v>
      </c>
      <c r="B107" t="s">
        <v>28</v>
      </c>
      <c r="C107">
        <v>48</v>
      </c>
      <c r="D107">
        <v>13</v>
      </c>
      <c r="E107">
        <v>4.5999999999999999E-2</v>
      </c>
      <c r="F107">
        <v>1.62</v>
      </c>
      <c r="G107">
        <v>21</v>
      </c>
      <c r="H107">
        <v>9</v>
      </c>
      <c r="I107">
        <v>9</v>
      </c>
      <c r="J107">
        <v>1</v>
      </c>
      <c r="K107">
        <v>1</v>
      </c>
      <c r="L107">
        <v>0.154</v>
      </c>
      <c r="M107">
        <v>0.154</v>
      </c>
      <c r="N107">
        <v>0.154</v>
      </c>
      <c r="O107">
        <v>0</v>
      </c>
      <c r="P107">
        <v>0.84599999999999997</v>
      </c>
      <c r="Q107">
        <v>94.5</v>
      </c>
    </row>
    <row r="108" spans="1:17">
      <c r="A108" t="s">
        <v>27</v>
      </c>
      <c r="B108" t="s">
        <v>28</v>
      </c>
      <c r="C108">
        <v>50</v>
      </c>
      <c r="D108">
        <v>11</v>
      </c>
      <c r="E108">
        <v>4.5999999999999999E-2</v>
      </c>
      <c r="F108">
        <v>1.55</v>
      </c>
      <c r="G108">
        <v>17</v>
      </c>
      <c r="H108">
        <v>7</v>
      </c>
      <c r="I108">
        <v>7</v>
      </c>
      <c r="J108">
        <v>1</v>
      </c>
      <c r="K108">
        <v>1</v>
      </c>
      <c r="L108">
        <v>0.182</v>
      </c>
      <c r="M108">
        <v>0.27300000000000002</v>
      </c>
      <c r="N108">
        <v>9.0999999999999998E-2</v>
      </c>
      <c r="O108">
        <v>9.0999999999999998E-2</v>
      </c>
      <c r="P108">
        <v>0.72699999999999998</v>
      </c>
      <c r="Q108">
        <v>90.8</v>
      </c>
    </row>
    <row r="109" spans="1:17">
      <c r="A109" t="s">
        <v>208</v>
      </c>
      <c r="B109" t="s">
        <v>22</v>
      </c>
      <c r="C109">
        <v>61</v>
      </c>
      <c r="D109">
        <v>90</v>
      </c>
      <c r="E109">
        <v>0.20200000000000001</v>
      </c>
      <c r="F109">
        <v>1.41</v>
      </c>
      <c r="G109">
        <v>127</v>
      </c>
      <c r="H109">
        <v>55</v>
      </c>
      <c r="I109">
        <v>73</v>
      </c>
      <c r="J109">
        <v>0.753</v>
      </c>
      <c r="K109">
        <v>0.753</v>
      </c>
      <c r="L109">
        <v>0.156</v>
      </c>
      <c r="M109">
        <v>7.8E-2</v>
      </c>
      <c r="N109">
        <v>0.156</v>
      </c>
      <c r="O109">
        <v>4.3999999999999997E-2</v>
      </c>
      <c r="P109">
        <v>0.7</v>
      </c>
      <c r="Q109">
        <v>74.8</v>
      </c>
    </row>
    <row r="110" spans="1:17">
      <c r="A110" t="s">
        <v>214</v>
      </c>
      <c r="B110" t="s">
        <v>22</v>
      </c>
      <c r="C110">
        <v>64</v>
      </c>
      <c r="D110">
        <v>75</v>
      </c>
      <c r="E110">
        <v>5.6000000000000001E-2</v>
      </c>
      <c r="F110">
        <v>1.49</v>
      </c>
      <c r="G110">
        <v>112</v>
      </c>
      <c r="H110">
        <v>48</v>
      </c>
      <c r="I110">
        <v>64</v>
      </c>
      <c r="J110">
        <v>0.75</v>
      </c>
      <c r="K110">
        <v>0.75</v>
      </c>
      <c r="L110">
        <v>0.17299999999999999</v>
      </c>
      <c r="M110">
        <v>6.7000000000000004E-2</v>
      </c>
      <c r="N110">
        <v>0.17299999999999999</v>
      </c>
      <c r="O110">
        <v>9.2999999999999999E-2</v>
      </c>
      <c r="P110">
        <v>0.72</v>
      </c>
      <c r="Q110">
        <v>85.9</v>
      </c>
    </row>
    <row r="111" spans="1:17">
      <c r="A111" t="s">
        <v>187</v>
      </c>
      <c r="B111" t="s">
        <v>22</v>
      </c>
      <c r="C111">
        <v>62</v>
      </c>
      <c r="D111">
        <v>61</v>
      </c>
      <c r="E111">
        <v>0.17</v>
      </c>
      <c r="F111">
        <v>1.43</v>
      </c>
      <c r="G111">
        <v>87</v>
      </c>
      <c r="H111">
        <v>40</v>
      </c>
      <c r="I111">
        <v>54</v>
      </c>
      <c r="J111">
        <v>0.74099999999999999</v>
      </c>
      <c r="K111">
        <v>0.74099999999999999</v>
      </c>
      <c r="L111">
        <v>0.115</v>
      </c>
      <c r="M111">
        <v>6.6000000000000003E-2</v>
      </c>
      <c r="N111">
        <v>0.115</v>
      </c>
      <c r="O111">
        <v>6.6000000000000003E-2</v>
      </c>
      <c r="P111">
        <v>0.70499999999999996</v>
      </c>
      <c r="Q111">
        <v>78.8</v>
      </c>
    </row>
    <row r="112" spans="1:17">
      <c r="A112" t="s">
        <v>280</v>
      </c>
      <c r="B112" t="s">
        <v>22</v>
      </c>
      <c r="C112">
        <v>56</v>
      </c>
      <c r="D112">
        <v>41</v>
      </c>
      <c r="E112">
        <v>4.2000000000000003E-2</v>
      </c>
      <c r="F112">
        <v>1.1000000000000001</v>
      </c>
      <c r="G112">
        <v>45</v>
      </c>
      <c r="H112">
        <v>18</v>
      </c>
      <c r="I112">
        <v>33</v>
      </c>
      <c r="J112">
        <v>0.54500000000000004</v>
      </c>
      <c r="K112">
        <v>0.54500000000000004</v>
      </c>
      <c r="L112">
        <v>0.22</v>
      </c>
      <c r="M112">
        <v>4.9000000000000002E-2</v>
      </c>
      <c r="N112">
        <v>0.19500000000000001</v>
      </c>
      <c r="O112">
        <v>7.2999999999999995E-2</v>
      </c>
      <c r="P112">
        <v>0.53700000000000003</v>
      </c>
      <c r="Q112">
        <v>22.5</v>
      </c>
    </row>
    <row r="113" spans="1:17">
      <c r="A113" t="s">
        <v>204</v>
      </c>
      <c r="B113" t="s">
        <v>22</v>
      </c>
      <c r="C113">
        <v>66</v>
      </c>
      <c r="D113">
        <v>32</v>
      </c>
      <c r="E113">
        <v>4.5999999999999999E-2</v>
      </c>
      <c r="F113">
        <v>1.03</v>
      </c>
      <c r="G113">
        <v>33</v>
      </c>
      <c r="H113">
        <v>14</v>
      </c>
      <c r="I113">
        <v>24</v>
      </c>
      <c r="J113">
        <v>0.58299999999999996</v>
      </c>
      <c r="K113">
        <v>0.58299999999999996</v>
      </c>
      <c r="L113">
        <v>9.4E-2</v>
      </c>
      <c r="M113">
        <v>0.156</v>
      </c>
      <c r="N113">
        <v>9.4E-2</v>
      </c>
      <c r="O113">
        <v>0</v>
      </c>
      <c r="P113">
        <v>0.53100000000000003</v>
      </c>
      <c r="Q113">
        <v>13.2</v>
      </c>
    </row>
    <row r="114" spans="1:17">
      <c r="A114" t="s">
        <v>337</v>
      </c>
      <c r="B114" t="s">
        <v>22</v>
      </c>
      <c r="C114">
        <v>65</v>
      </c>
      <c r="D114">
        <v>22</v>
      </c>
      <c r="E114">
        <v>4.4999999999999998E-2</v>
      </c>
      <c r="F114">
        <v>0.91</v>
      </c>
      <c r="G114">
        <v>20</v>
      </c>
      <c r="H114">
        <v>9</v>
      </c>
      <c r="I114">
        <v>18</v>
      </c>
      <c r="J114">
        <v>0.5</v>
      </c>
      <c r="K114">
        <v>0.5</v>
      </c>
      <c r="L114">
        <v>9.0999999999999998E-2</v>
      </c>
      <c r="M114">
        <v>9.0999999999999998E-2</v>
      </c>
      <c r="N114">
        <v>9.0999999999999998E-2</v>
      </c>
      <c r="O114">
        <v>0</v>
      </c>
      <c r="P114">
        <v>0.45500000000000002</v>
      </c>
      <c r="Q114">
        <v>5.2</v>
      </c>
    </row>
    <row r="115" spans="1:17">
      <c r="A115" t="s">
        <v>307</v>
      </c>
      <c r="B115" t="s">
        <v>22</v>
      </c>
      <c r="C115">
        <v>45</v>
      </c>
      <c r="D115">
        <v>20</v>
      </c>
      <c r="E115">
        <v>3.5000000000000003E-2</v>
      </c>
      <c r="F115">
        <v>1.5</v>
      </c>
      <c r="G115">
        <v>30</v>
      </c>
      <c r="H115">
        <v>15</v>
      </c>
      <c r="I115">
        <v>19</v>
      </c>
      <c r="J115">
        <v>0.78900000000000003</v>
      </c>
      <c r="K115">
        <v>0.78900000000000003</v>
      </c>
      <c r="L115">
        <v>0</v>
      </c>
      <c r="M115">
        <v>0.05</v>
      </c>
      <c r="N115">
        <v>0</v>
      </c>
      <c r="O115">
        <v>0</v>
      </c>
      <c r="P115">
        <v>0.75</v>
      </c>
      <c r="Q115">
        <v>88.4</v>
      </c>
    </row>
    <row r="116" spans="1:17">
      <c r="A116" t="s">
        <v>320</v>
      </c>
      <c r="B116" t="s">
        <v>22</v>
      </c>
      <c r="C116">
        <v>29</v>
      </c>
      <c r="D116">
        <v>17</v>
      </c>
      <c r="E116">
        <v>6.8000000000000005E-2</v>
      </c>
      <c r="F116">
        <v>1.41</v>
      </c>
      <c r="G116">
        <v>24</v>
      </c>
      <c r="H116">
        <v>10</v>
      </c>
      <c r="I116">
        <v>14</v>
      </c>
      <c r="J116">
        <v>0.71399999999999997</v>
      </c>
      <c r="K116">
        <v>0.71399999999999997</v>
      </c>
      <c r="L116">
        <v>0.17599999999999999</v>
      </c>
      <c r="M116">
        <v>0.11799999999999999</v>
      </c>
      <c r="N116">
        <v>0.17599999999999999</v>
      </c>
      <c r="O116">
        <v>0.11799999999999999</v>
      </c>
      <c r="P116">
        <v>0.64700000000000002</v>
      </c>
      <c r="Q116">
        <v>75.599999999999994</v>
      </c>
    </row>
    <row r="117" spans="1:17">
      <c r="A117" t="s">
        <v>21</v>
      </c>
      <c r="B117" t="s">
        <v>22</v>
      </c>
      <c r="C117">
        <v>43</v>
      </c>
      <c r="D117">
        <v>16</v>
      </c>
      <c r="E117">
        <v>0.02</v>
      </c>
      <c r="F117">
        <v>1.06</v>
      </c>
      <c r="G117">
        <v>17</v>
      </c>
      <c r="H117">
        <v>6</v>
      </c>
      <c r="I117">
        <v>11</v>
      </c>
      <c r="J117">
        <v>0.54500000000000004</v>
      </c>
      <c r="K117">
        <v>0.54500000000000004</v>
      </c>
      <c r="L117">
        <v>0.188</v>
      </c>
      <c r="M117">
        <v>0.125</v>
      </c>
      <c r="N117">
        <v>0.188</v>
      </c>
      <c r="O117">
        <v>0</v>
      </c>
      <c r="P117">
        <v>0.56299999999999994</v>
      </c>
      <c r="Q117">
        <v>16.7</v>
      </c>
    </row>
    <row r="118" spans="1:17">
      <c r="A118" t="s">
        <v>264</v>
      </c>
      <c r="B118" t="s">
        <v>22</v>
      </c>
      <c r="C118">
        <v>12</v>
      </c>
      <c r="D118">
        <v>11</v>
      </c>
      <c r="E118">
        <v>0.13100000000000001</v>
      </c>
      <c r="F118">
        <v>1.64</v>
      </c>
      <c r="G118">
        <v>18</v>
      </c>
      <c r="H118">
        <v>7</v>
      </c>
      <c r="I118">
        <v>8</v>
      </c>
      <c r="J118">
        <v>0.875</v>
      </c>
      <c r="K118">
        <v>0.875</v>
      </c>
      <c r="L118">
        <v>0.182</v>
      </c>
      <c r="M118">
        <v>9.0999999999999998E-2</v>
      </c>
      <c r="N118">
        <v>0.182</v>
      </c>
      <c r="O118">
        <v>0</v>
      </c>
      <c r="P118">
        <v>0.81799999999999995</v>
      </c>
      <c r="Q118">
        <v>96.6</v>
      </c>
    </row>
    <row r="119" spans="1:17">
      <c r="A119" t="s">
        <v>196</v>
      </c>
      <c r="B119" t="s">
        <v>49</v>
      </c>
      <c r="C119">
        <v>45</v>
      </c>
      <c r="D119">
        <v>106</v>
      </c>
      <c r="E119">
        <v>0.28000000000000003</v>
      </c>
      <c r="F119">
        <v>1.25</v>
      </c>
      <c r="G119">
        <v>132</v>
      </c>
      <c r="H119">
        <v>62</v>
      </c>
      <c r="I119">
        <v>95</v>
      </c>
      <c r="J119">
        <v>0.65300000000000002</v>
      </c>
      <c r="K119">
        <v>0.65300000000000002</v>
      </c>
      <c r="L119">
        <v>0.104</v>
      </c>
      <c r="M119">
        <v>3.7999999999999999E-2</v>
      </c>
      <c r="N119">
        <v>0.104</v>
      </c>
      <c r="O119">
        <v>3.7999999999999999E-2</v>
      </c>
      <c r="P119">
        <v>0.623</v>
      </c>
      <c r="Q119">
        <v>44.9</v>
      </c>
    </row>
    <row r="120" spans="1:17">
      <c r="A120" t="s">
        <v>199</v>
      </c>
      <c r="B120" t="s">
        <v>49</v>
      </c>
      <c r="C120">
        <v>56</v>
      </c>
      <c r="D120">
        <v>103</v>
      </c>
      <c r="E120">
        <v>0.29099999999999998</v>
      </c>
      <c r="F120">
        <v>1.47</v>
      </c>
      <c r="G120">
        <v>151</v>
      </c>
      <c r="H120">
        <v>61</v>
      </c>
      <c r="I120">
        <v>79</v>
      </c>
      <c r="J120">
        <v>0.77200000000000002</v>
      </c>
      <c r="K120">
        <v>0.77200000000000002</v>
      </c>
      <c r="L120">
        <v>0.24299999999999999</v>
      </c>
      <c r="M120">
        <v>4.9000000000000002E-2</v>
      </c>
      <c r="N120">
        <v>0.23300000000000001</v>
      </c>
      <c r="O120">
        <v>5.8000000000000003E-2</v>
      </c>
      <c r="P120">
        <v>0.75700000000000001</v>
      </c>
      <c r="Q120">
        <v>83.7</v>
      </c>
    </row>
    <row r="121" spans="1:17">
      <c r="A121" t="s">
        <v>141</v>
      </c>
      <c r="B121" t="s">
        <v>49</v>
      </c>
      <c r="C121">
        <v>19</v>
      </c>
      <c r="D121">
        <v>69</v>
      </c>
      <c r="E121">
        <v>0.16700000000000001</v>
      </c>
      <c r="F121">
        <v>1.36</v>
      </c>
      <c r="G121">
        <v>94</v>
      </c>
      <c r="H121">
        <v>37</v>
      </c>
      <c r="I121">
        <v>51</v>
      </c>
      <c r="J121">
        <v>0.72499999999999998</v>
      </c>
      <c r="K121">
        <v>0.72499999999999998</v>
      </c>
      <c r="L121">
        <v>0.26100000000000001</v>
      </c>
      <c r="M121">
        <v>5.8000000000000003E-2</v>
      </c>
      <c r="N121">
        <v>0.23200000000000001</v>
      </c>
      <c r="O121">
        <v>5.8000000000000003E-2</v>
      </c>
      <c r="P121">
        <v>0.72499999999999998</v>
      </c>
      <c r="Q121">
        <v>67.5</v>
      </c>
    </row>
    <row r="122" spans="1:17">
      <c r="A122" t="s">
        <v>71</v>
      </c>
      <c r="B122" t="s">
        <v>49</v>
      </c>
      <c r="C122">
        <v>56</v>
      </c>
      <c r="D122">
        <v>34</v>
      </c>
      <c r="E122">
        <v>2.5999999999999999E-2</v>
      </c>
      <c r="F122">
        <v>1.5</v>
      </c>
      <c r="G122">
        <v>51</v>
      </c>
      <c r="H122">
        <v>20</v>
      </c>
      <c r="I122">
        <v>26</v>
      </c>
      <c r="J122">
        <v>0.76900000000000002</v>
      </c>
      <c r="K122">
        <v>0.76900000000000002</v>
      </c>
      <c r="L122">
        <v>0.17599999999999999</v>
      </c>
      <c r="M122">
        <v>5.8999999999999997E-2</v>
      </c>
      <c r="N122">
        <v>0.17599999999999999</v>
      </c>
      <c r="O122">
        <v>0</v>
      </c>
      <c r="P122">
        <v>0.76500000000000001</v>
      </c>
      <c r="Q122">
        <v>88.4</v>
      </c>
    </row>
    <row r="123" spans="1:17">
      <c r="A123" t="s">
        <v>48</v>
      </c>
      <c r="B123" t="s">
        <v>49</v>
      </c>
      <c r="C123">
        <v>55</v>
      </c>
      <c r="D123">
        <v>33</v>
      </c>
      <c r="E123">
        <v>2.8000000000000001E-2</v>
      </c>
      <c r="F123">
        <v>1.3</v>
      </c>
      <c r="G123">
        <v>43</v>
      </c>
      <c r="H123">
        <v>21</v>
      </c>
      <c r="I123">
        <v>32</v>
      </c>
      <c r="J123">
        <v>0.65600000000000003</v>
      </c>
      <c r="K123">
        <v>0.65600000000000003</v>
      </c>
      <c r="L123">
        <v>0.03</v>
      </c>
      <c r="M123">
        <v>0</v>
      </c>
      <c r="N123">
        <v>0.03</v>
      </c>
      <c r="O123">
        <v>0</v>
      </c>
      <c r="P123">
        <v>0.66700000000000004</v>
      </c>
      <c r="Q123">
        <v>54.6</v>
      </c>
    </row>
    <row r="124" spans="1:17">
      <c r="A124" t="s">
        <v>146</v>
      </c>
      <c r="B124" t="s">
        <v>49</v>
      </c>
      <c r="C124">
        <v>28</v>
      </c>
      <c r="D124">
        <v>29</v>
      </c>
      <c r="E124">
        <v>0.14099999999999999</v>
      </c>
      <c r="F124">
        <v>1.38</v>
      </c>
      <c r="G124">
        <v>40</v>
      </c>
      <c r="H124">
        <v>18</v>
      </c>
      <c r="I124">
        <v>24</v>
      </c>
      <c r="J124">
        <v>0.75</v>
      </c>
      <c r="K124">
        <v>0.75</v>
      </c>
      <c r="L124">
        <v>0.10299999999999999</v>
      </c>
      <c r="M124">
        <v>0.13800000000000001</v>
      </c>
      <c r="N124">
        <v>0.10299999999999999</v>
      </c>
      <c r="O124">
        <v>6.9000000000000006E-2</v>
      </c>
      <c r="P124">
        <v>0.65500000000000003</v>
      </c>
      <c r="Q124">
        <v>70.2</v>
      </c>
    </row>
    <row r="125" spans="1:17">
      <c r="A125" t="s">
        <v>327</v>
      </c>
      <c r="B125" t="s">
        <v>49</v>
      </c>
      <c r="C125">
        <v>56</v>
      </c>
      <c r="D125">
        <v>20</v>
      </c>
      <c r="E125">
        <v>2.4E-2</v>
      </c>
      <c r="F125">
        <v>1.1000000000000001</v>
      </c>
      <c r="G125">
        <v>22</v>
      </c>
      <c r="H125">
        <v>10</v>
      </c>
      <c r="I125">
        <v>16</v>
      </c>
      <c r="J125">
        <v>0.625</v>
      </c>
      <c r="K125">
        <v>0.625</v>
      </c>
      <c r="L125">
        <v>0.1</v>
      </c>
      <c r="M125">
        <v>0.1</v>
      </c>
      <c r="N125">
        <v>0.05</v>
      </c>
      <c r="O125">
        <v>0</v>
      </c>
      <c r="P125">
        <v>0.6</v>
      </c>
      <c r="Q125">
        <v>23.1</v>
      </c>
    </row>
    <row r="126" spans="1:17">
      <c r="A126" t="s">
        <v>161</v>
      </c>
      <c r="B126" t="s">
        <v>49</v>
      </c>
      <c r="C126">
        <v>52</v>
      </c>
      <c r="D126">
        <v>19</v>
      </c>
      <c r="E126">
        <v>5.5E-2</v>
      </c>
      <c r="F126">
        <v>1.26</v>
      </c>
      <c r="G126">
        <v>24</v>
      </c>
      <c r="H126">
        <v>9</v>
      </c>
      <c r="I126">
        <v>12</v>
      </c>
      <c r="J126">
        <v>0.75</v>
      </c>
      <c r="K126">
        <v>0.75</v>
      </c>
      <c r="L126">
        <v>0.26300000000000001</v>
      </c>
      <c r="M126">
        <v>0.158</v>
      </c>
      <c r="N126">
        <v>0.26300000000000001</v>
      </c>
      <c r="O126">
        <v>5.2999999999999999E-2</v>
      </c>
      <c r="P126">
        <v>0.63200000000000001</v>
      </c>
      <c r="Q126">
        <v>47.7</v>
      </c>
    </row>
    <row r="127" spans="1:17">
      <c r="A127" t="s">
        <v>344</v>
      </c>
      <c r="B127" t="s">
        <v>49</v>
      </c>
      <c r="C127">
        <v>35</v>
      </c>
      <c r="D127">
        <v>18</v>
      </c>
      <c r="E127">
        <v>0.104</v>
      </c>
      <c r="F127">
        <v>1.06</v>
      </c>
      <c r="G127">
        <v>19</v>
      </c>
      <c r="H127">
        <v>9</v>
      </c>
      <c r="I127">
        <v>14</v>
      </c>
      <c r="J127">
        <v>0.64300000000000002</v>
      </c>
      <c r="K127">
        <v>0.64300000000000002</v>
      </c>
      <c r="L127">
        <v>0.16700000000000001</v>
      </c>
      <c r="M127">
        <v>0.111</v>
      </c>
      <c r="N127">
        <v>0.16700000000000001</v>
      </c>
      <c r="O127">
        <v>5.6000000000000001E-2</v>
      </c>
      <c r="P127">
        <v>0.5</v>
      </c>
      <c r="Q127">
        <v>15.6</v>
      </c>
    </row>
    <row r="128" spans="1:17">
      <c r="A128" t="s">
        <v>57</v>
      </c>
      <c r="B128" t="s">
        <v>49</v>
      </c>
      <c r="C128">
        <v>54</v>
      </c>
      <c r="D128">
        <v>17</v>
      </c>
      <c r="E128">
        <v>2.5000000000000001E-2</v>
      </c>
      <c r="F128">
        <v>1</v>
      </c>
      <c r="G128">
        <v>17</v>
      </c>
      <c r="H128">
        <v>8</v>
      </c>
      <c r="I128">
        <v>13</v>
      </c>
      <c r="J128">
        <v>0.61499999999999999</v>
      </c>
      <c r="K128">
        <v>0.61499999999999999</v>
      </c>
      <c r="L128">
        <v>5.8999999999999997E-2</v>
      </c>
      <c r="M128">
        <v>0.17599999999999999</v>
      </c>
      <c r="N128">
        <v>0</v>
      </c>
      <c r="O128">
        <v>0</v>
      </c>
      <c r="P128">
        <v>0.52900000000000003</v>
      </c>
      <c r="Q128">
        <v>9.6</v>
      </c>
    </row>
    <row r="129" spans="1:17">
      <c r="A129" t="s">
        <v>254</v>
      </c>
      <c r="B129" t="s">
        <v>67</v>
      </c>
      <c r="C129">
        <v>42</v>
      </c>
      <c r="D129">
        <v>55</v>
      </c>
      <c r="E129">
        <v>5.6000000000000001E-2</v>
      </c>
      <c r="F129">
        <v>1.53</v>
      </c>
      <c r="G129">
        <v>84</v>
      </c>
      <c r="H129">
        <v>34</v>
      </c>
      <c r="I129">
        <v>43</v>
      </c>
      <c r="J129">
        <v>0.79100000000000004</v>
      </c>
      <c r="K129">
        <v>0.79100000000000004</v>
      </c>
      <c r="L129">
        <v>0.23599999999999999</v>
      </c>
      <c r="M129">
        <v>3.5999999999999997E-2</v>
      </c>
      <c r="N129">
        <v>0.218</v>
      </c>
      <c r="O129">
        <v>5.5E-2</v>
      </c>
      <c r="P129">
        <v>0.8</v>
      </c>
      <c r="Q129">
        <v>89.6</v>
      </c>
    </row>
    <row r="130" spans="1:17">
      <c r="A130" t="s">
        <v>258</v>
      </c>
      <c r="B130" t="s">
        <v>67</v>
      </c>
      <c r="C130">
        <v>62</v>
      </c>
      <c r="D130">
        <v>47</v>
      </c>
      <c r="E130">
        <v>8.3000000000000004E-2</v>
      </c>
      <c r="F130">
        <v>1.43</v>
      </c>
      <c r="G130">
        <v>67</v>
      </c>
      <c r="H130">
        <v>24</v>
      </c>
      <c r="I130">
        <v>36</v>
      </c>
      <c r="J130">
        <v>0.66700000000000004</v>
      </c>
      <c r="K130">
        <v>0.66700000000000004</v>
      </c>
      <c r="L130">
        <v>0.31900000000000001</v>
      </c>
      <c r="M130">
        <v>6.4000000000000001E-2</v>
      </c>
      <c r="N130">
        <v>0.31900000000000001</v>
      </c>
      <c r="O130">
        <v>0.14899999999999999</v>
      </c>
      <c r="P130">
        <v>0.68100000000000005</v>
      </c>
      <c r="Q130">
        <v>78.5</v>
      </c>
    </row>
    <row r="131" spans="1:17">
      <c r="A131" t="s">
        <v>267</v>
      </c>
      <c r="B131" t="s">
        <v>67</v>
      </c>
      <c r="C131">
        <v>63</v>
      </c>
      <c r="D131">
        <v>46</v>
      </c>
      <c r="E131">
        <v>6.6000000000000003E-2</v>
      </c>
      <c r="F131">
        <v>1.2</v>
      </c>
      <c r="G131">
        <v>55</v>
      </c>
      <c r="H131">
        <v>24</v>
      </c>
      <c r="I131">
        <v>34</v>
      </c>
      <c r="J131">
        <v>0.70599999999999996</v>
      </c>
      <c r="K131">
        <v>0.70599999999999996</v>
      </c>
      <c r="L131">
        <v>0.26100000000000001</v>
      </c>
      <c r="M131">
        <v>6.5000000000000002E-2</v>
      </c>
      <c r="N131">
        <v>0.26100000000000001</v>
      </c>
      <c r="O131">
        <v>6.5000000000000002E-2</v>
      </c>
      <c r="P131">
        <v>0.60899999999999999</v>
      </c>
      <c r="Q131">
        <v>35</v>
      </c>
    </row>
    <row r="132" spans="1:17">
      <c r="A132" t="s">
        <v>65</v>
      </c>
      <c r="B132" t="s">
        <v>67</v>
      </c>
      <c r="C132">
        <v>48</v>
      </c>
      <c r="D132">
        <v>43</v>
      </c>
      <c r="E132">
        <v>7.0999999999999994E-2</v>
      </c>
      <c r="F132">
        <v>1.07</v>
      </c>
      <c r="G132">
        <v>46</v>
      </c>
      <c r="H132">
        <v>22</v>
      </c>
      <c r="I132">
        <v>39</v>
      </c>
      <c r="J132">
        <v>0.56399999999999995</v>
      </c>
      <c r="K132">
        <v>0.56399999999999995</v>
      </c>
      <c r="L132">
        <v>2.3E-2</v>
      </c>
      <c r="M132">
        <v>7.0000000000000007E-2</v>
      </c>
      <c r="N132">
        <v>2.3E-2</v>
      </c>
      <c r="O132">
        <v>0</v>
      </c>
      <c r="P132">
        <v>0.53500000000000003</v>
      </c>
      <c r="Q132">
        <v>18.8</v>
      </c>
    </row>
    <row r="133" spans="1:17">
      <c r="A133" t="s">
        <v>218</v>
      </c>
      <c r="B133" t="s">
        <v>67</v>
      </c>
      <c r="C133">
        <v>35</v>
      </c>
      <c r="D133">
        <v>34</v>
      </c>
      <c r="E133">
        <v>4.2000000000000003E-2</v>
      </c>
      <c r="F133">
        <v>1.62</v>
      </c>
      <c r="G133">
        <v>55</v>
      </c>
      <c r="H133">
        <v>21</v>
      </c>
      <c r="I133">
        <v>28</v>
      </c>
      <c r="J133">
        <v>0.75</v>
      </c>
      <c r="K133">
        <v>0.75</v>
      </c>
      <c r="L133">
        <v>0.32400000000000001</v>
      </c>
      <c r="M133">
        <v>5.8999999999999997E-2</v>
      </c>
      <c r="N133">
        <v>0.32400000000000001</v>
      </c>
      <c r="O133">
        <v>0.20599999999999999</v>
      </c>
      <c r="P133">
        <v>0.73499999999999999</v>
      </c>
      <c r="Q133">
        <v>94.8</v>
      </c>
    </row>
    <row r="134" spans="1:17">
      <c r="A134" t="s">
        <v>182</v>
      </c>
      <c r="B134" t="s">
        <v>67</v>
      </c>
      <c r="C134">
        <v>30</v>
      </c>
      <c r="D134">
        <v>32</v>
      </c>
      <c r="E134">
        <v>0.113</v>
      </c>
      <c r="F134">
        <v>1.38</v>
      </c>
      <c r="G134">
        <v>44</v>
      </c>
      <c r="H134">
        <v>19</v>
      </c>
      <c r="I134">
        <v>27</v>
      </c>
      <c r="J134">
        <v>0.70399999999999996</v>
      </c>
      <c r="K134">
        <v>0.70399999999999996</v>
      </c>
      <c r="L134">
        <v>0.188</v>
      </c>
      <c r="M134">
        <v>6.3E-2</v>
      </c>
      <c r="N134">
        <v>0.188</v>
      </c>
      <c r="O134">
        <v>9.4E-2</v>
      </c>
      <c r="P134">
        <v>0.68799999999999994</v>
      </c>
      <c r="Q134">
        <v>69.900000000000006</v>
      </c>
    </row>
    <row r="135" spans="1:17">
      <c r="A135" t="s">
        <v>274</v>
      </c>
      <c r="B135" t="s">
        <v>67</v>
      </c>
      <c r="C135">
        <v>37</v>
      </c>
      <c r="D135">
        <v>30</v>
      </c>
      <c r="E135">
        <v>0.122</v>
      </c>
      <c r="F135">
        <v>1.53</v>
      </c>
      <c r="G135">
        <v>46</v>
      </c>
      <c r="H135">
        <v>19</v>
      </c>
      <c r="I135">
        <v>24</v>
      </c>
      <c r="J135">
        <v>0.79200000000000004</v>
      </c>
      <c r="K135">
        <v>0.79200000000000004</v>
      </c>
      <c r="L135">
        <v>0.2</v>
      </c>
      <c r="M135">
        <v>3.3000000000000002E-2</v>
      </c>
      <c r="N135">
        <v>0.2</v>
      </c>
      <c r="O135">
        <v>3.3000000000000002E-2</v>
      </c>
      <c r="P135">
        <v>0.8</v>
      </c>
      <c r="Q135">
        <v>89.9</v>
      </c>
    </row>
    <row r="136" spans="1:17">
      <c r="A136" t="s">
        <v>102</v>
      </c>
      <c r="B136" t="s">
        <v>67</v>
      </c>
      <c r="C136">
        <v>46</v>
      </c>
      <c r="D136">
        <v>29</v>
      </c>
      <c r="E136">
        <v>8.3000000000000004E-2</v>
      </c>
      <c r="F136">
        <v>1.07</v>
      </c>
      <c r="G136">
        <v>31</v>
      </c>
      <c r="H136">
        <v>12</v>
      </c>
      <c r="I136">
        <v>22</v>
      </c>
      <c r="J136">
        <v>0.54500000000000004</v>
      </c>
      <c r="K136">
        <v>0.54500000000000004</v>
      </c>
      <c r="L136">
        <v>0.17199999999999999</v>
      </c>
      <c r="M136">
        <v>0.10299999999999999</v>
      </c>
      <c r="N136">
        <v>0.17199999999999999</v>
      </c>
      <c r="O136">
        <v>3.4000000000000002E-2</v>
      </c>
      <c r="P136">
        <v>0.55200000000000005</v>
      </c>
      <c r="Q136">
        <v>18.2</v>
      </c>
    </row>
    <row r="137" spans="1:17">
      <c r="A137" t="s">
        <v>79</v>
      </c>
      <c r="B137" t="s">
        <v>67</v>
      </c>
      <c r="C137">
        <v>14</v>
      </c>
      <c r="D137">
        <v>25</v>
      </c>
      <c r="E137">
        <v>0.14699999999999999</v>
      </c>
      <c r="F137">
        <v>1.08</v>
      </c>
      <c r="G137">
        <v>27</v>
      </c>
      <c r="H137">
        <v>8</v>
      </c>
      <c r="I137">
        <v>18</v>
      </c>
      <c r="J137">
        <v>0.44400000000000001</v>
      </c>
      <c r="K137">
        <v>0.44400000000000001</v>
      </c>
      <c r="L137">
        <v>0.36</v>
      </c>
      <c r="M137">
        <v>0</v>
      </c>
      <c r="N137">
        <v>0.36</v>
      </c>
      <c r="O137">
        <v>0.08</v>
      </c>
      <c r="P137">
        <v>0.56000000000000005</v>
      </c>
      <c r="Q137">
        <v>21.2</v>
      </c>
    </row>
    <row r="138" spans="1:17">
      <c r="A138" t="s">
        <v>315</v>
      </c>
      <c r="B138" t="s">
        <v>67</v>
      </c>
      <c r="C138">
        <v>23</v>
      </c>
      <c r="D138">
        <v>21</v>
      </c>
      <c r="E138">
        <v>9.8000000000000004E-2</v>
      </c>
      <c r="F138">
        <v>1.24</v>
      </c>
      <c r="G138">
        <v>26</v>
      </c>
      <c r="H138">
        <v>10</v>
      </c>
      <c r="I138">
        <v>15</v>
      </c>
      <c r="J138">
        <v>0.66700000000000004</v>
      </c>
      <c r="K138">
        <v>0.66700000000000004</v>
      </c>
      <c r="L138">
        <v>0.28599999999999998</v>
      </c>
      <c r="M138">
        <v>0.14299999999999999</v>
      </c>
      <c r="N138">
        <v>0.28599999999999998</v>
      </c>
      <c r="O138">
        <v>0.14299999999999999</v>
      </c>
      <c r="P138">
        <v>0.61899999999999999</v>
      </c>
      <c r="Q138">
        <v>43.9</v>
      </c>
    </row>
    <row r="139" spans="1:17">
      <c r="A139" t="s">
        <v>113</v>
      </c>
      <c r="B139" t="s">
        <v>67</v>
      </c>
      <c r="C139">
        <v>29</v>
      </c>
      <c r="D139">
        <v>19</v>
      </c>
      <c r="E139">
        <v>0.16</v>
      </c>
      <c r="F139">
        <v>1.32</v>
      </c>
      <c r="G139">
        <v>25</v>
      </c>
      <c r="H139">
        <v>11</v>
      </c>
      <c r="I139">
        <v>17</v>
      </c>
      <c r="J139">
        <v>0.64700000000000002</v>
      </c>
      <c r="K139">
        <v>0.64700000000000002</v>
      </c>
      <c r="L139">
        <v>0.105</v>
      </c>
      <c r="M139">
        <v>5.2999999999999999E-2</v>
      </c>
      <c r="N139">
        <v>5.2999999999999999E-2</v>
      </c>
      <c r="O139">
        <v>5.2999999999999999E-2</v>
      </c>
      <c r="P139">
        <v>0.63200000000000001</v>
      </c>
      <c r="Q139">
        <v>56.1</v>
      </c>
    </row>
    <row r="140" spans="1:17">
      <c r="A140" t="s">
        <v>334</v>
      </c>
      <c r="B140" t="s">
        <v>67</v>
      </c>
      <c r="C140">
        <v>33</v>
      </c>
      <c r="D140">
        <v>19</v>
      </c>
      <c r="E140">
        <v>0.09</v>
      </c>
      <c r="F140">
        <v>1.05</v>
      </c>
      <c r="G140">
        <v>20</v>
      </c>
      <c r="H140">
        <v>10</v>
      </c>
      <c r="I140">
        <v>19</v>
      </c>
      <c r="J140">
        <v>0.52600000000000002</v>
      </c>
      <c r="K140">
        <v>0.52600000000000002</v>
      </c>
      <c r="L140">
        <v>5.2999999999999999E-2</v>
      </c>
      <c r="M140">
        <v>0</v>
      </c>
      <c r="N140">
        <v>5.2999999999999999E-2</v>
      </c>
      <c r="O140">
        <v>5.2999999999999999E-2</v>
      </c>
      <c r="P140">
        <v>0.52600000000000002</v>
      </c>
      <c r="Q140">
        <v>15.1</v>
      </c>
    </row>
    <row r="141" spans="1:17">
      <c r="A141" t="s">
        <v>66</v>
      </c>
      <c r="B141" t="s">
        <v>67</v>
      </c>
      <c r="C141">
        <v>20</v>
      </c>
      <c r="D141">
        <v>17</v>
      </c>
      <c r="E141">
        <v>0.224</v>
      </c>
      <c r="F141">
        <v>1.41</v>
      </c>
      <c r="G141">
        <v>24</v>
      </c>
      <c r="H141">
        <v>11</v>
      </c>
      <c r="I141">
        <v>14</v>
      </c>
      <c r="J141">
        <v>0.78600000000000003</v>
      </c>
      <c r="K141">
        <v>0.78600000000000003</v>
      </c>
      <c r="L141">
        <v>5.8999999999999997E-2</v>
      </c>
      <c r="M141">
        <v>0.11799999999999999</v>
      </c>
      <c r="N141">
        <v>5.8999999999999997E-2</v>
      </c>
      <c r="O141">
        <v>0</v>
      </c>
      <c r="P141">
        <v>0.70599999999999996</v>
      </c>
      <c r="Q141">
        <v>75.5</v>
      </c>
    </row>
    <row r="142" spans="1:17">
      <c r="A142" t="s">
        <v>343</v>
      </c>
      <c r="B142" t="s">
        <v>67</v>
      </c>
      <c r="C142">
        <v>14</v>
      </c>
      <c r="D142">
        <v>14</v>
      </c>
      <c r="E142">
        <v>5.1999999999999998E-2</v>
      </c>
      <c r="F142">
        <v>1.36</v>
      </c>
      <c r="G142">
        <v>19</v>
      </c>
      <c r="H142">
        <v>9</v>
      </c>
      <c r="I142">
        <v>12</v>
      </c>
      <c r="J142">
        <v>0.75</v>
      </c>
      <c r="K142">
        <v>0.75</v>
      </c>
      <c r="L142">
        <v>7.0999999999999994E-2</v>
      </c>
      <c r="M142">
        <v>7.0999999999999994E-2</v>
      </c>
      <c r="N142">
        <v>7.0999999999999994E-2</v>
      </c>
      <c r="O142">
        <v>0</v>
      </c>
      <c r="P142">
        <v>0.71399999999999997</v>
      </c>
      <c r="Q142">
        <v>67</v>
      </c>
    </row>
    <row r="143" spans="1:17">
      <c r="A143" t="s">
        <v>43</v>
      </c>
      <c r="B143" t="s">
        <v>67</v>
      </c>
      <c r="C143">
        <v>14</v>
      </c>
      <c r="D143">
        <v>13</v>
      </c>
      <c r="E143">
        <v>7.2999999999999995E-2</v>
      </c>
      <c r="F143">
        <v>1.23</v>
      </c>
      <c r="G143">
        <v>16</v>
      </c>
      <c r="H143">
        <v>8</v>
      </c>
      <c r="I143">
        <v>10</v>
      </c>
      <c r="J143">
        <v>0.8</v>
      </c>
      <c r="K143">
        <v>0.8</v>
      </c>
      <c r="L143">
        <v>0</v>
      </c>
      <c r="M143">
        <v>0.23100000000000001</v>
      </c>
      <c r="N143">
        <v>0</v>
      </c>
      <c r="O143">
        <v>0</v>
      </c>
      <c r="P143">
        <v>0.61499999999999999</v>
      </c>
      <c r="Q143">
        <v>42.1</v>
      </c>
    </row>
    <row r="144" spans="1:17">
      <c r="A144" t="s">
        <v>201</v>
      </c>
      <c r="B144" t="s">
        <v>15</v>
      </c>
      <c r="C144">
        <v>57</v>
      </c>
      <c r="D144">
        <v>109</v>
      </c>
      <c r="E144">
        <v>6.9000000000000006E-2</v>
      </c>
      <c r="F144">
        <v>1.27</v>
      </c>
      <c r="G144">
        <v>138</v>
      </c>
      <c r="H144">
        <v>56</v>
      </c>
      <c r="I144">
        <v>78</v>
      </c>
      <c r="J144">
        <v>0.71799999999999997</v>
      </c>
      <c r="K144">
        <v>0.71799999999999997</v>
      </c>
      <c r="L144">
        <v>0.183</v>
      </c>
      <c r="M144">
        <v>0.128</v>
      </c>
      <c r="N144">
        <v>0.16500000000000001</v>
      </c>
      <c r="O144">
        <v>2.8000000000000001E-2</v>
      </c>
      <c r="P144">
        <v>0.65100000000000002</v>
      </c>
      <c r="Q144">
        <v>48.5</v>
      </c>
    </row>
    <row r="145" spans="1:17">
      <c r="A145" t="s">
        <v>205</v>
      </c>
      <c r="B145" t="s">
        <v>15</v>
      </c>
      <c r="C145">
        <v>61</v>
      </c>
      <c r="D145">
        <v>54</v>
      </c>
      <c r="E145">
        <v>7.8E-2</v>
      </c>
      <c r="F145">
        <v>1.35</v>
      </c>
      <c r="G145">
        <v>73</v>
      </c>
      <c r="H145">
        <v>27</v>
      </c>
      <c r="I145">
        <v>43</v>
      </c>
      <c r="J145">
        <v>0.628</v>
      </c>
      <c r="K145">
        <v>0.628</v>
      </c>
      <c r="L145">
        <v>0.25900000000000001</v>
      </c>
      <c r="M145">
        <v>5.6000000000000001E-2</v>
      </c>
      <c r="N145">
        <v>0.25900000000000001</v>
      </c>
      <c r="O145">
        <v>0.111</v>
      </c>
      <c r="P145">
        <v>0.64800000000000002</v>
      </c>
      <c r="Q145">
        <v>65.599999999999994</v>
      </c>
    </row>
    <row r="146" spans="1:17">
      <c r="A146" t="s">
        <v>173</v>
      </c>
      <c r="B146" t="s">
        <v>15</v>
      </c>
      <c r="C146">
        <v>56</v>
      </c>
      <c r="D146">
        <v>48</v>
      </c>
      <c r="E146">
        <v>0.13500000000000001</v>
      </c>
      <c r="F146">
        <v>1.42</v>
      </c>
      <c r="G146">
        <v>68</v>
      </c>
      <c r="H146">
        <v>28</v>
      </c>
      <c r="I146">
        <v>42</v>
      </c>
      <c r="J146">
        <v>0.66700000000000004</v>
      </c>
      <c r="K146">
        <v>0.66700000000000004</v>
      </c>
      <c r="L146">
        <v>0.16700000000000001</v>
      </c>
      <c r="M146">
        <v>0</v>
      </c>
      <c r="N146">
        <v>0.16700000000000001</v>
      </c>
      <c r="O146">
        <v>4.2000000000000003E-2</v>
      </c>
      <c r="P146">
        <v>0.70799999999999996</v>
      </c>
      <c r="Q146">
        <v>76.900000000000006</v>
      </c>
    </row>
    <row r="147" spans="1:17">
      <c r="A147" t="s">
        <v>268</v>
      </c>
      <c r="B147" t="s">
        <v>15</v>
      </c>
      <c r="C147">
        <v>61</v>
      </c>
      <c r="D147">
        <v>44</v>
      </c>
      <c r="E147">
        <v>0.13800000000000001</v>
      </c>
      <c r="F147">
        <v>1.23</v>
      </c>
      <c r="G147">
        <v>54</v>
      </c>
      <c r="H147">
        <v>24</v>
      </c>
      <c r="I147">
        <v>38</v>
      </c>
      <c r="J147">
        <v>0.63200000000000001</v>
      </c>
      <c r="K147">
        <v>0.63200000000000001</v>
      </c>
      <c r="L147">
        <v>9.0999999999999998E-2</v>
      </c>
      <c r="M147">
        <v>6.8000000000000005E-2</v>
      </c>
      <c r="N147">
        <v>9.0999999999999998E-2</v>
      </c>
      <c r="O147">
        <v>2.3E-2</v>
      </c>
      <c r="P147">
        <v>0.61399999999999999</v>
      </c>
      <c r="Q147">
        <v>39.700000000000003</v>
      </c>
    </row>
    <row r="148" spans="1:17">
      <c r="A148" t="s">
        <v>266</v>
      </c>
      <c r="B148" t="s">
        <v>15</v>
      </c>
      <c r="C148">
        <v>59</v>
      </c>
      <c r="D148">
        <v>42</v>
      </c>
      <c r="E148">
        <v>7.4999999999999997E-2</v>
      </c>
      <c r="F148">
        <v>1.36</v>
      </c>
      <c r="G148">
        <v>57</v>
      </c>
      <c r="H148">
        <v>25</v>
      </c>
      <c r="I148">
        <v>35</v>
      </c>
      <c r="J148">
        <v>0.71399999999999997</v>
      </c>
      <c r="K148">
        <v>0.71399999999999997</v>
      </c>
      <c r="L148">
        <v>9.5000000000000001E-2</v>
      </c>
      <c r="M148">
        <v>7.0999999999999994E-2</v>
      </c>
      <c r="N148">
        <v>7.0999999999999994E-2</v>
      </c>
      <c r="O148">
        <v>0</v>
      </c>
      <c r="P148">
        <v>0.69</v>
      </c>
      <c r="Q148">
        <v>67</v>
      </c>
    </row>
    <row r="149" spans="1:17">
      <c r="A149" t="s">
        <v>157</v>
      </c>
      <c r="B149" t="s">
        <v>15</v>
      </c>
      <c r="C149">
        <v>60</v>
      </c>
      <c r="D149">
        <v>40</v>
      </c>
      <c r="E149">
        <v>0.11600000000000001</v>
      </c>
      <c r="F149">
        <v>1.05</v>
      </c>
      <c r="G149">
        <v>42</v>
      </c>
      <c r="H149">
        <v>18</v>
      </c>
      <c r="I149">
        <v>33</v>
      </c>
      <c r="J149">
        <v>0.54500000000000004</v>
      </c>
      <c r="K149">
        <v>0.54500000000000004</v>
      </c>
      <c r="L149">
        <v>0.1</v>
      </c>
      <c r="M149">
        <v>0.1</v>
      </c>
      <c r="N149">
        <v>0.1</v>
      </c>
      <c r="O149">
        <v>2.5000000000000001E-2</v>
      </c>
      <c r="P149">
        <v>0.52500000000000002</v>
      </c>
      <c r="Q149">
        <v>14.7</v>
      </c>
    </row>
    <row r="150" spans="1:17">
      <c r="A150" t="s">
        <v>299</v>
      </c>
      <c r="B150" t="s">
        <v>15</v>
      </c>
      <c r="C150">
        <v>56</v>
      </c>
      <c r="D150">
        <v>29</v>
      </c>
      <c r="E150">
        <v>3.3000000000000002E-2</v>
      </c>
      <c r="F150">
        <v>1.21</v>
      </c>
      <c r="G150">
        <v>35</v>
      </c>
      <c r="H150">
        <v>15</v>
      </c>
      <c r="I150">
        <v>22</v>
      </c>
      <c r="J150">
        <v>0.68200000000000005</v>
      </c>
      <c r="K150">
        <v>0.68200000000000005</v>
      </c>
      <c r="L150">
        <v>0.17199999999999999</v>
      </c>
      <c r="M150">
        <v>0.17199999999999999</v>
      </c>
      <c r="N150">
        <v>0.17199999999999999</v>
      </c>
      <c r="O150">
        <v>0.10299999999999999</v>
      </c>
      <c r="P150">
        <v>0.58599999999999997</v>
      </c>
      <c r="Q150">
        <v>37.200000000000003</v>
      </c>
    </row>
    <row r="151" spans="1:17">
      <c r="A151" t="s">
        <v>302</v>
      </c>
      <c r="B151" t="s">
        <v>15</v>
      </c>
      <c r="C151">
        <v>62</v>
      </c>
      <c r="D151">
        <v>28</v>
      </c>
      <c r="E151">
        <v>0.06</v>
      </c>
      <c r="F151">
        <v>1.1399999999999999</v>
      </c>
      <c r="G151">
        <v>32</v>
      </c>
      <c r="H151">
        <v>13</v>
      </c>
      <c r="I151">
        <v>20</v>
      </c>
      <c r="J151">
        <v>0.65</v>
      </c>
      <c r="K151">
        <v>0.65</v>
      </c>
      <c r="L151">
        <v>0.14299999999999999</v>
      </c>
      <c r="M151">
        <v>0.14299999999999999</v>
      </c>
      <c r="N151">
        <v>0.14299999999999999</v>
      </c>
      <c r="O151">
        <v>0</v>
      </c>
      <c r="P151">
        <v>0.60699999999999998</v>
      </c>
      <c r="Q151">
        <v>28.9</v>
      </c>
    </row>
    <row r="152" spans="1:17">
      <c r="A152" t="s">
        <v>277</v>
      </c>
      <c r="B152" t="s">
        <v>15</v>
      </c>
      <c r="C152">
        <v>52</v>
      </c>
      <c r="D152">
        <v>27</v>
      </c>
      <c r="E152">
        <v>6.4000000000000001E-2</v>
      </c>
      <c r="F152">
        <v>1.67</v>
      </c>
      <c r="G152">
        <v>45</v>
      </c>
      <c r="H152">
        <v>19</v>
      </c>
      <c r="I152">
        <v>22</v>
      </c>
      <c r="J152">
        <v>0.86399999999999999</v>
      </c>
      <c r="K152">
        <v>0.86399999999999999</v>
      </c>
      <c r="L152">
        <v>0.14799999999999999</v>
      </c>
      <c r="M152">
        <v>3.6999999999999998E-2</v>
      </c>
      <c r="N152">
        <v>0.111</v>
      </c>
      <c r="O152">
        <v>0</v>
      </c>
      <c r="P152">
        <v>0.85199999999999998</v>
      </c>
      <c r="Q152">
        <v>98.5</v>
      </c>
    </row>
    <row r="153" spans="1:17">
      <c r="A153" t="s">
        <v>14</v>
      </c>
      <c r="B153" t="s">
        <v>15</v>
      </c>
      <c r="C153">
        <v>55</v>
      </c>
      <c r="D153">
        <v>25</v>
      </c>
      <c r="E153">
        <v>2.4E-2</v>
      </c>
      <c r="F153">
        <v>1.32</v>
      </c>
      <c r="G153">
        <v>33</v>
      </c>
      <c r="H153">
        <v>14</v>
      </c>
      <c r="I153">
        <v>23</v>
      </c>
      <c r="J153">
        <v>0.60899999999999999</v>
      </c>
      <c r="K153">
        <v>0.60899999999999999</v>
      </c>
      <c r="L153">
        <v>0.12</v>
      </c>
      <c r="M153">
        <v>0</v>
      </c>
      <c r="N153">
        <v>0.12</v>
      </c>
      <c r="O153">
        <v>0.04</v>
      </c>
      <c r="P153">
        <v>0.64</v>
      </c>
      <c r="Q153">
        <v>57.4</v>
      </c>
    </row>
    <row r="154" spans="1:17">
      <c r="A154" t="s">
        <v>331</v>
      </c>
      <c r="B154" t="s">
        <v>15</v>
      </c>
      <c r="C154">
        <v>45</v>
      </c>
      <c r="D154">
        <v>12</v>
      </c>
      <c r="E154">
        <v>4.4999999999999998E-2</v>
      </c>
      <c r="F154">
        <v>1.67</v>
      </c>
      <c r="G154">
        <v>20</v>
      </c>
      <c r="H154">
        <v>8</v>
      </c>
      <c r="I154">
        <v>10</v>
      </c>
      <c r="J154">
        <v>0.8</v>
      </c>
      <c r="K154">
        <v>0.8</v>
      </c>
      <c r="L154">
        <v>0.25</v>
      </c>
      <c r="M154">
        <v>0</v>
      </c>
      <c r="N154">
        <v>0.16700000000000001</v>
      </c>
      <c r="O154">
        <v>8.3000000000000004E-2</v>
      </c>
      <c r="P154">
        <v>0.83299999999999996</v>
      </c>
      <c r="Q154">
        <v>98.5</v>
      </c>
    </row>
    <row r="155" spans="1:17">
      <c r="A155" t="s">
        <v>230</v>
      </c>
      <c r="B155" t="s">
        <v>42</v>
      </c>
      <c r="C155">
        <v>65</v>
      </c>
      <c r="D155">
        <v>265</v>
      </c>
      <c r="E155">
        <v>0.251</v>
      </c>
      <c r="F155">
        <v>1.1599999999999999</v>
      </c>
      <c r="G155">
        <v>308</v>
      </c>
      <c r="H155">
        <v>129</v>
      </c>
      <c r="I155">
        <v>217</v>
      </c>
      <c r="J155">
        <v>0.59399999999999997</v>
      </c>
      <c r="K155">
        <v>0.59399999999999997</v>
      </c>
      <c r="L155">
        <v>0.14299999999999999</v>
      </c>
      <c r="M155">
        <v>7.1999999999999995E-2</v>
      </c>
      <c r="N155">
        <v>0.13600000000000001</v>
      </c>
      <c r="O155">
        <v>3.7999999999999999E-2</v>
      </c>
      <c r="P155">
        <v>0.59199999999999997</v>
      </c>
      <c r="Q155">
        <v>30.7</v>
      </c>
    </row>
    <row r="156" spans="1:17">
      <c r="A156" t="s">
        <v>101</v>
      </c>
      <c r="B156" t="s">
        <v>42</v>
      </c>
      <c r="C156">
        <v>54</v>
      </c>
      <c r="D156">
        <v>84</v>
      </c>
      <c r="E156">
        <v>7.9000000000000001E-2</v>
      </c>
      <c r="F156">
        <v>1.57</v>
      </c>
      <c r="G156">
        <v>132</v>
      </c>
      <c r="H156">
        <v>45</v>
      </c>
      <c r="I156">
        <v>63</v>
      </c>
      <c r="J156">
        <v>0.71399999999999997</v>
      </c>
      <c r="K156">
        <v>0.71399999999999997</v>
      </c>
      <c r="L156">
        <v>0.32100000000000001</v>
      </c>
      <c r="M156">
        <v>1.2E-2</v>
      </c>
      <c r="N156">
        <v>0.31</v>
      </c>
      <c r="O156">
        <v>8.3000000000000004E-2</v>
      </c>
      <c r="P156">
        <v>0.77400000000000002</v>
      </c>
      <c r="Q156">
        <v>92.3</v>
      </c>
    </row>
    <row r="157" spans="1:17">
      <c r="A157" t="s">
        <v>121</v>
      </c>
      <c r="B157" t="s">
        <v>42</v>
      </c>
      <c r="C157">
        <v>51</v>
      </c>
      <c r="D157">
        <v>75</v>
      </c>
      <c r="E157">
        <v>0.187</v>
      </c>
      <c r="F157">
        <v>1.43</v>
      </c>
      <c r="G157">
        <v>107</v>
      </c>
      <c r="H157">
        <v>43</v>
      </c>
      <c r="I157">
        <v>59</v>
      </c>
      <c r="J157">
        <v>0.72899999999999998</v>
      </c>
      <c r="K157">
        <v>0.72899999999999998</v>
      </c>
      <c r="L157">
        <v>0.187</v>
      </c>
      <c r="M157">
        <v>0.04</v>
      </c>
      <c r="N157">
        <v>0.17299999999999999</v>
      </c>
      <c r="O157">
        <v>1.2999999999999999E-2</v>
      </c>
      <c r="P157">
        <v>0.747</v>
      </c>
      <c r="Q157">
        <v>79.099999999999994</v>
      </c>
    </row>
    <row r="158" spans="1:17">
      <c r="A158" t="s">
        <v>129</v>
      </c>
      <c r="B158" t="s">
        <v>42</v>
      </c>
      <c r="C158">
        <v>49</v>
      </c>
      <c r="D158">
        <v>41</v>
      </c>
      <c r="E158">
        <v>0.154</v>
      </c>
      <c r="F158">
        <v>1.39</v>
      </c>
      <c r="G158">
        <v>57</v>
      </c>
      <c r="H158">
        <v>27</v>
      </c>
      <c r="I158">
        <v>37</v>
      </c>
      <c r="J158">
        <v>0.73</v>
      </c>
      <c r="K158">
        <v>0.73</v>
      </c>
      <c r="L158">
        <v>0.122</v>
      </c>
      <c r="M158">
        <v>7.2999999999999995E-2</v>
      </c>
      <c r="N158">
        <v>0.122</v>
      </c>
      <c r="O158">
        <v>9.8000000000000004E-2</v>
      </c>
      <c r="P158">
        <v>0.68300000000000005</v>
      </c>
      <c r="Q158">
        <v>71.5</v>
      </c>
    </row>
    <row r="159" spans="1:17">
      <c r="A159" t="s">
        <v>270</v>
      </c>
      <c r="B159" t="s">
        <v>42</v>
      </c>
      <c r="C159">
        <v>62</v>
      </c>
      <c r="D159">
        <v>40</v>
      </c>
      <c r="E159">
        <v>0.04</v>
      </c>
      <c r="F159">
        <v>1.28</v>
      </c>
      <c r="G159">
        <v>51</v>
      </c>
      <c r="H159">
        <v>23</v>
      </c>
      <c r="I159">
        <v>37</v>
      </c>
      <c r="J159">
        <v>0.622</v>
      </c>
      <c r="K159">
        <v>0.622</v>
      </c>
      <c r="L159">
        <v>0.1</v>
      </c>
      <c r="M159">
        <v>2.5000000000000001E-2</v>
      </c>
      <c r="N159">
        <v>0.1</v>
      </c>
      <c r="O159">
        <v>0.05</v>
      </c>
      <c r="P159">
        <v>0.625</v>
      </c>
      <c r="Q159">
        <v>50</v>
      </c>
    </row>
    <row r="160" spans="1:17">
      <c r="A160" t="s">
        <v>281</v>
      </c>
      <c r="B160" t="s">
        <v>42</v>
      </c>
      <c r="C160">
        <v>54</v>
      </c>
      <c r="D160">
        <v>33</v>
      </c>
      <c r="E160">
        <v>3.6999999999999998E-2</v>
      </c>
      <c r="F160">
        <v>1.33</v>
      </c>
      <c r="G160">
        <v>44</v>
      </c>
      <c r="H160">
        <v>19</v>
      </c>
      <c r="I160">
        <v>28</v>
      </c>
      <c r="J160">
        <v>0.67900000000000005</v>
      </c>
      <c r="K160">
        <v>0.67900000000000005</v>
      </c>
      <c r="L160">
        <v>0.121</v>
      </c>
      <c r="M160">
        <v>9.0999999999999998E-2</v>
      </c>
      <c r="N160">
        <v>0.121</v>
      </c>
      <c r="O160">
        <v>6.0999999999999999E-2</v>
      </c>
      <c r="P160">
        <v>0.63600000000000001</v>
      </c>
      <c r="Q160">
        <v>61.4</v>
      </c>
    </row>
    <row r="161" spans="1:17">
      <c r="A161" t="s">
        <v>172</v>
      </c>
      <c r="B161" t="s">
        <v>42</v>
      </c>
      <c r="C161">
        <v>59</v>
      </c>
      <c r="D161">
        <v>30</v>
      </c>
      <c r="E161">
        <v>7.1999999999999995E-2</v>
      </c>
      <c r="F161">
        <v>1.47</v>
      </c>
      <c r="G161">
        <v>44</v>
      </c>
      <c r="H161">
        <v>19</v>
      </c>
      <c r="I161">
        <v>25</v>
      </c>
      <c r="J161">
        <v>0.76</v>
      </c>
      <c r="K161">
        <v>0.76</v>
      </c>
      <c r="L161">
        <v>0.16700000000000001</v>
      </c>
      <c r="M161">
        <v>6.7000000000000004E-2</v>
      </c>
      <c r="N161">
        <v>0.16700000000000001</v>
      </c>
      <c r="O161">
        <v>6.7000000000000004E-2</v>
      </c>
      <c r="P161">
        <v>0.73299999999999998</v>
      </c>
      <c r="Q161">
        <v>84</v>
      </c>
    </row>
    <row r="162" spans="1:17">
      <c r="A162" t="s">
        <v>72</v>
      </c>
      <c r="B162" t="s">
        <v>42</v>
      </c>
      <c r="C162">
        <v>65</v>
      </c>
      <c r="D162">
        <v>29</v>
      </c>
      <c r="E162">
        <v>4.2000000000000003E-2</v>
      </c>
      <c r="F162">
        <v>1.66</v>
      </c>
      <c r="G162">
        <v>48</v>
      </c>
      <c r="H162">
        <v>21</v>
      </c>
      <c r="I162">
        <v>25</v>
      </c>
      <c r="J162">
        <v>0.84</v>
      </c>
      <c r="K162">
        <v>0.84</v>
      </c>
      <c r="L162">
        <v>0.10299999999999999</v>
      </c>
      <c r="M162">
        <v>3.4000000000000002E-2</v>
      </c>
      <c r="N162">
        <v>0.10299999999999999</v>
      </c>
      <c r="O162">
        <v>0</v>
      </c>
      <c r="P162">
        <v>0.82799999999999996</v>
      </c>
      <c r="Q162">
        <v>97.5</v>
      </c>
    </row>
    <row r="163" spans="1:17">
      <c r="A163" t="s">
        <v>328</v>
      </c>
      <c r="B163" t="s">
        <v>42</v>
      </c>
      <c r="C163">
        <v>47</v>
      </c>
      <c r="D163">
        <v>23</v>
      </c>
      <c r="E163">
        <v>3.5999999999999997E-2</v>
      </c>
      <c r="F163">
        <v>0.96</v>
      </c>
      <c r="G163">
        <v>22</v>
      </c>
      <c r="H163">
        <v>8</v>
      </c>
      <c r="I163">
        <v>17</v>
      </c>
      <c r="J163">
        <v>0.47099999999999997</v>
      </c>
      <c r="K163">
        <v>0.47099999999999997</v>
      </c>
      <c r="L163">
        <v>0.17399999999999999</v>
      </c>
      <c r="M163">
        <v>8.6999999999999994E-2</v>
      </c>
      <c r="N163">
        <v>0.17399999999999999</v>
      </c>
      <c r="O163">
        <v>0</v>
      </c>
      <c r="P163">
        <v>0.47799999999999998</v>
      </c>
      <c r="Q163">
        <v>8</v>
      </c>
    </row>
    <row r="164" spans="1:17">
      <c r="A164" t="s">
        <v>41</v>
      </c>
      <c r="B164" t="s">
        <v>42</v>
      </c>
      <c r="C164">
        <v>19</v>
      </c>
      <c r="D164">
        <v>14</v>
      </c>
      <c r="E164">
        <v>0.17699999999999999</v>
      </c>
      <c r="F164">
        <v>1.43</v>
      </c>
      <c r="G164">
        <v>20</v>
      </c>
      <c r="H164">
        <v>9</v>
      </c>
      <c r="I164">
        <v>13</v>
      </c>
      <c r="J164">
        <v>0.69199999999999995</v>
      </c>
      <c r="K164">
        <v>0.69199999999999995</v>
      </c>
      <c r="L164">
        <v>7.0999999999999994E-2</v>
      </c>
      <c r="M164">
        <v>0</v>
      </c>
      <c r="N164">
        <v>7.0999999999999994E-2</v>
      </c>
      <c r="O164">
        <v>0</v>
      </c>
      <c r="P164">
        <v>0.71399999999999997</v>
      </c>
      <c r="Q164">
        <v>67.3</v>
      </c>
    </row>
    <row r="165" spans="1:17">
      <c r="A165" t="s">
        <v>360</v>
      </c>
      <c r="B165" t="s">
        <v>42</v>
      </c>
      <c r="C165">
        <v>11</v>
      </c>
      <c r="D165">
        <v>13</v>
      </c>
      <c r="E165">
        <v>7.9000000000000001E-2</v>
      </c>
      <c r="F165">
        <v>1.1499999999999999</v>
      </c>
      <c r="G165">
        <v>15</v>
      </c>
      <c r="H165">
        <v>7</v>
      </c>
      <c r="I165">
        <v>11</v>
      </c>
      <c r="J165">
        <v>0.63600000000000001</v>
      </c>
      <c r="K165">
        <v>0.63600000000000001</v>
      </c>
      <c r="L165">
        <v>7.6999999999999999E-2</v>
      </c>
      <c r="M165">
        <v>7.6999999999999999E-2</v>
      </c>
      <c r="N165">
        <v>7.6999999999999999E-2</v>
      </c>
      <c r="O165">
        <v>0</v>
      </c>
      <c r="P165">
        <v>0.61499999999999999</v>
      </c>
      <c r="Q165">
        <v>29.6</v>
      </c>
    </row>
    <row r="166" spans="1:17">
      <c r="A166" t="s">
        <v>225</v>
      </c>
      <c r="B166" t="s">
        <v>94</v>
      </c>
      <c r="C166">
        <v>62</v>
      </c>
      <c r="D166">
        <v>119</v>
      </c>
      <c r="E166">
        <v>0.14099999999999999</v>
      </c>
      <c r="F166">
        <v>1.25</v>
      </c>
      <c r="G166">
        <v>149</v>
      </c>
      <c r="H166">
        <v>64</v>
      </c>
      <c r="I166">
        <v>100</v>
      </c>
      <c r="J166">
        <v>0.64</v>
      </c>
      <c r="K166">
        <v>0.64</v>
      </c>
      <c r="L166">
        <v>0.109</v>
      </c>
      <c r="M166">
        <v>5.8999999999999997E-2</v>
      </c>
      <c r="N166">
        <v>0.10100000000000001</v>
      </c>
      <c r="O166">
        <v>8.0000000000000002E-3</v>
      </c>
      <c r="P166">
        <v>0.63900000000000001</v>
      </c>
      <c r="Q166">
        <v>46.3</v>
      </c>
    </row>
    <row r="167" spans="1:17">
      <c r="A167" t="s">
        <v>209</v>
      </c>
      <c r="B167" t="s">
        <v>94</v>
      </c>
      <c r="C167">
        <v>50</v>
      </c>
      <c r="D167">
        <v>66</v>
      </c>
      <c r="E167">
        <v>0.13500000000000001</v>
      </c>
      <c r="F167">
        <v>1.32</v>
      </c>
      <c r="G167">
        <v>87</v>
      </c>
      <c r="H167">
        <v>38</v>
      </c>
      <c r="I167">
        <v>56</v>
      </c>
      <c r="J167">
        <v>0.67900000000000005</v>
      </c>
      <c r="K167">
        <v>0.67900000000000005</v>
      </c>
      <c r="L167">
        <v>0.152</v>
      </c>
      <c r="M167">
        <v>6.0999999999999999E-2</v>
      </c>
      <c r="N167">
        <v>0.152</v>
      </c>
      <c r="O167">
        <v>6.0999999999999999E-2</v>
      </c>
      <c r="P167">
        <v>0.65200000000000002</v>
      </c>
      <c r="Q167">
        <v>56.6</v>
      </c>
    </row>
    <row r="168" spans="1:17">
      <c r="A168" t="s">
        <v>198</v>
      </c>
      <c r="B168" t="s">
        <v>94</v>
      </c>
      <c r="C168">
        <v>54</v>
      </c>
      <c r="D168">
        <v>53</v>
      </c>
      <c r="E168">
        <v>6.0999999999999999E-2</v>
      </c>
      <c r="F168">
        <v>1.34</v>
      </c>
      <c r="G168">
        <v>71</v>
      </c>
      <c r="H168">
        <v>32</v>
      </c>
      <c r="I168">
        <v>48</v>
      </c>
      <c r="J168">
        <v>0.66700000000000004</v>
      </c>
      <c r="K168">
        <v>0.66700000000000004</v>
      </c>
      <c r="L168">
        <v>0.113</v>
      </c>
      <c r="M168">
        <v>1.9E-2</v>
      </c>
      <c r="N168">
        <v>0.113</v>
      </c>
      <c r="O168">
        <v>3.7999999999999999E-2</v>
      </c>
      <c r="P168">
        <v>0.67900000000000005</v>
      </c>
      <c r="Q168">
        <v>63.4</v>
      </c>
    </row>
    <row r="169" spans="1:17">
      <c r="A169" t="s">
        <v>97</v>
      </c>
      <c r="B169" t="s">
        <v>94</v>
      </c>
      <c r="C169">
        <v>59</v>
      </c>
      <c r="D169">
        <v>35</v>
      </c>
      <c r="E169">
        <v>9.6000000000000002E-2</v>
      </c>
      <c r="F169">
        <v>1.23</v>
      </c>
      <c r="G169">
        <v>43</v>
      </c>
      <c r="H169">
        <v>15</v>
      </c>
      <c r="I169">
        <v>23</v>
      </c>
      <c r="J169">
        <v>0.65200000000000002</v>
      </c>
      <c r="K169">
        <v>0.65200000000000002</v>
      </c>
      <c r="L169">
        <v>0.25700000000000001</v>
      </c>
      <c r="M169">
        <v>0.14299999999999999</v>
      </c>
      <c r="N169">
        <v>0.25700000000000001</v>
      </c>
      <c r="O169">
        <v>5.7000000000000002E-2</v>
      </c>
      <c r="P169">
        <v>0.629</v>
      </c>
      <c r="Q169">
        <v>40.4</v>
      </c>
    </row>
    <row r="170" spans="1:17">
      <c r="A170" t="s">
        <v>283</v>
      </c>
      <c r="B170" t="s">
        <v>94</v>
      </c>
      <c r="C170">
        <v>59</v>
      </c>
      <c r="D170">
        <v>35</v>
      </c>
      <c r="E170">
        <v>3.2000000000000001E-2</v>
      </c>
      <c r="F170">
        <v>1.23</v>
      </c>
      <c r="G170">
        <v>43</v>
      </c>
      <c r="H170">
        <v>18</v>
      </c>
      <c r="I170">
        <v>28</v>
      </c>
      <c r="J170">
        <v>0.64300000000000002</v>
      </c>
      <c r="K170">
        <v>0.64300000000000002</v>
      </c>
      <c r="L170">
        <v>0.17100000000000001</v>
      </c>
      <c r="M170">
        <v>5.7000000000000002E-2</v>
      </c>
      <c r="N170">
        <v>0.17100000000000001</v>
      </c>
      <c r="O170">
        <v>2.9000000000000001E-2</v>
      </c>
      <c r="P170">
        <v>0.629</v>
      </c>
      <c r="Q170">
        <v>40.4</v>
      </c>
    </row>
    <row r="171" spans="1:17">
      <c r="A171" t="s">
        <v>298</v>
      </c>
      <c r="B171" t="s">
        <v>94</v>
      </c>
      <c r="C171">
        <v>52</v>
      </c>
      <c r="D171">
        <v>28</v>
      </c>
      <c r="E171">
        <v>5.8999999999999997E-2</v>
      </c>
      <c r="F171">
        <v>1.25</v>
      </c>
      <c r="G171">
        <v>35</v>
      </c>
      <c r="H171">
        <v>16</v>
      </c>
      <c r="I171">
        <v>24</v>
      </c>
      <c r="J171">
        <v>0.66700000000000004</v>
      </c>
      <c r="K171">
        <v>0.66700000000000004</v>
      </c>
      <c r="L171">
        <v>0.107</v>
      </c>
      <c r="M171">
        <v>0.14299999999999999</v>
      </c>
      <c r="N171">
        <v>0.107</v>
      </c>
      <c r="O171">
        <v>0.107</v>
      </c>
      <c r="P171">
        <v>0.57099999999999995</v>
      </c>
      <c r="Q171">
        <v>45.8</v>
      </c>
    </row>
    <row r="172" spans="1:17">
      <c r="A172" t="s">
        <v>323</v>
      </c>
      <c r="B172" t="s">
        <v>94</v>
      </c>
      <c r="C172">
        <v>65</v>
      </c>
      <c r="D172">
        <v>23</v>
      </c>
      <c r="E172">
        <v>2.1000000000000001E-2</v>
      </c>
      <c r="F172">
        <v>1.04</v>
      </c>
      <c r="G172">
        <v>24</v>
      </c>
      <c r="H172">
        <v>10</v>
      </c>
      <c r="I172">
        <v>20</v>
      </c>
      <c r="J172">
        <v>0.5</v>
      </c>
      <c r="K172">
        <v>0.5</v>
      </c>
      <c r="L172">
        <v>0.13</v>
      </c>
      <c r="M172">
        <v>4.2999999999999997E-2</v>
      </c>
      <c r="N172">
        <v>0.13</v>
      </c>
      <c r="O172">
        <v>4.2999999999999997E-2</v>
      </c>
      <c r="P172">
        <v>0.52200000000000002</v>
      </c>
      <c r="Q172">
        <v>14.4</v>
      </c>
    </row>
    <row r="173" spans="1:17">
      <c r="A173" t="s">
        <v>335</v>
      </c>
      <c r="B173" t="s">
        <v>94</v>
      </c>
      <c r="C173">
        <v>45</v>
      </c>
      <c r="D173">
        <v>19</v>
      </c>
      <c r="E173">
        <v>3.9E-2</v>
      </c>
      <c r="F173">
        <v>1.05</v>
      </c>
      <c r="G173">
        <v>20</v>
      </c>
      <c r="H173">
        <v>9</v>
      </c>
      <c r="I173">
        <v>16</v>
      </c>
      <c r="J173">
        <v>0.56299999999999994</v>
      </c>
      <c r="K173">
        <v>0.56299999999999994</v>
      </c>
      <c r="L173">
        <v>5.2999999999999999E-2</v>
      </c>
      <c r="M173">
        <v>0.105</v>
      </c>
      <c r="N173">
        <v>5.2999999999999999E-2</v>
      </c>
      <c r="O173">
        <v>0</v>
      </c>
      <c r="P173">
        <v>0.52600000000000002</v>
      </c>
      <c r="Q173">
        <v>15.1</v>
      </c>
    </row>
    <row r="174" spans="1:17">
      <c r="A174" t="s">
        <v>109</v>
      </c>
      <c r="B174" t="s">
        <v>94</v>
      </c>
      <c r="C174">
        <v>48</v>
      </c>
      <c r="D174">
        <v>13</v>
      </c>
      <c r="E174">
        <v>4.4999999999999998E-2</v>
      </c>
      <c r="F174">
        <v>1.1499999999999999</v>
      </c>
      <c r="G174">
        <v>15</v>
      </c>
      <c r="H174">
        <v>7</v>
      </c>
      <c r="I174">
        <v>12</v>
      </c>
      <c r="J174">
        <v>0.58299999999999996</v>
      </c>
      <c r="K174">
        <v>0.58299999999999996</v>
      </c>
      <c r="L174">
        <v>7.6999999999999999E-2</v>
      </c>
      <c r="M174">
        <v>0</v>
      </c>
      <c r="N174">
        <v>7.6999999999999999E-2</v>
      </c>
      <c r="O174">
        <v>0</v>
      </c>
      <c r="P174">
        <v>0.61499999999999999</v>
      </c>
      <c r="Q174">
        <v>29.6</v>
      </c>
    </row>
    <row r="175" spans="1:17">
      <c r="A175" t="s">
        <v>354</v>
      </c>
      <c r="B175" t="s">
        <v>94</v>
      </c>
      <c r="C175">
        <v>18</v>
      </c>
      <c r="D175">
        <v>10</v>
      </c>
      <c r="E175">
        <v>5.0999999999999997E-2</v>
      </c>
      <c r="F175">
        <v>1.6</v>
      </c>
      <c r="G175">
        <v>16</v>
      </c>
      <c r="H175">
        <v>6</v>
      </c>
      <c r="I175">
        <v>8</v>
      </c>
      <c r="J175">
        <v>0.75</v>
      </c>
      <c r="K175">
        <v>0.75</v>
      </c>
      <c r="L175">
        <v>0.3</v>
      </c>
      <c r="M175">
        <v>0</v>
      </c>
      <c r="N175">
        <v>0.3</v>
      </c>
      <c r="O175">
        <v>0.1</v>
      </c>
      <c r="P175">
        <v>0.8</v>
      </c>
      <c r="Q175">
        <v>93.8</v>
      </c>
    </row>
    <row r="176" spans="1:17">
      <c r="A176" t="s">
        <v>152</v>
      </c>
      <c r="B176" t="s">
        <v>13</v>
      </c>
      <c r="C176">
        <v>61</v>
      </c>
      <c r="D176">
        <v>119</v>
      </c>
      <c r="E176">
        <v>0.33</v>
      </c>
      <c r="F176">
        <v>1.46</v>
      </c>
      <c r="G176">
        <v>174</v>
      </c>
      <c r="H176">
        <v>81</v>
      </c>
      <c r="I176">
        <v>103</v>
      </c>
      <c r="J176">
        <v>0.78600000000000003</v>
      </c>
      <c r="K176">
        <v>0.78600000000000003</v>
      </c>
      <c r="L176">
        <v>0.109</v>
      </c>
      <c r="M176">
        <v>6.7000000000000004E-2</v>
      </c>
      <c r="N176">
        <v>0.109</v>
      </c>
      <c r="O176">
        <v>4.2000000000000003E-2</v>
      </c>
      <c r="P176">
        <v>0.73899999999999999</v>
      </c>
      <c r="Q176">
        <v>83.1</v>
      </c>
    </row>
    <row r="177" spans="1:17">
      <c r="A177" t="s">
        <v>136</v>
      </c>
      <c r="B177" t="s">
        <v>13</v>
      </c>
      <c r="C177">
        <v>62</v>
      </c>
      <c r="D177">
        <v>116</v>
      </c>
      <c r="E177">
        <v>0.28399999999999997</v>
      </c>
      <c r="F177">
        <v>1.39</v>
      </c>
      <c r="G177">
        <v>161</v>
      </c>
      <c r="H177">
        <v>71</v>
      </c>
      <c r="I177">
        <v>93</v>
      </c>
      <c r="J177">
        <v>0.76300000000000001</v>
      </c>
      <c r="K177">
        <v>0.76300000000000001</v>
      </c>
      <c r="L177">
        <v>0.19</v>
      </c>
      <c r="M177">
        <v>0.06</v>
      </c>
      <c r="N177">
        <v>0.19</v>
      </c>
      <c r="O177">
        <v>5.1999999999999998E-2</v>
      </c>
      <c r="P177">
        <v>0.72399999999999998</v>
      </c>
      <c r="Q177">
        <v>70.900000000000006</v>
      </c>
    </row>
    <row r="178" spans="1:17">
      <c r="A178" t="s">
        <v>226</v>
      </c>
      <c r="B178" t="s">
        <v>13</v>
      </c>
      <c r="C178">
        <v>56</v>
      </c>
      <c r="D178">
        <v>102</v>
      </c>
      <c r="E178">
        <v>7.8E-2</v>
      </c>
      <c r="F178">
        <v>1.51</v>
      </c>
      <c r="G178">
        <v>154</v>
      </c>
      <c r="H178">
        <v>69</v>
      </c>
      <c r="I178">
        <v>92</v>
      </c>
      <c r="J178">
        <v>0.75</v>
      </c>
      <c r="K178">
        <v>0.75</v>
      </c>
      <c r="L178">
        <v>0.11799999999999999</v>
      </c>
      <c r="M178">
        <v>3.9E-2</v>
      </c>
      <c r="N178">
        <v>0.108</v>
      </c>
      <c r="O178">
        <v>5.8999999999999997E-2</v>
      </c>
      <c r="P178">
        <v>0.73499999999999999</v>
      </c>
      <c r="Q178">
        <v>89</v>
      </c>
    </row>
    <row r="179" spans="1:17">
      <c r="A179" t="s">
        <v>33</v>
      </c>
      <c r="B179" t="s">
        <v>13</v>
      </c>
      <c r="C179">
        <v>60</v>
      </c>
      <c r="D179">
        <v>51</v>
      </c>
      <c r="E179">
        <v>3.3000000000000002E-2</v>
      </c>
      <c r="F179">
        <v>1.39</v>
      </c>
      <c r="G179">
        <v>71</v>
      </c>
      <c r="H179">
        <v>31</v>
      </c>
      <c r="I179">
        <v>42</v>
      </c>
      <c r="J179">
        <v>0.73799999999999999</v>
      </c>
      <c r="K179">
        <v>0.73799999999999999</v>
      </c>
      <c r="L179">
        <v>0.13700000000000001</v>
      </c>
      <c r="M179">
        <v>3.9E-2</v>
      </c>
      <c r="N179">
        <v>0.11799999999999999</v>
      </c>
      <c r="O179">
        <v>0</v>
      </c>
      <c r="P179">
        <v>0.745</v>
      </c>
      <c r="Q179">
        <v>71.8</v>
      </c>
    </row>
    <row r="180" spans="1:17">
      <c r="A180" t="s">
        <v>108</v>
      </c>
      <c r="B180" t="s">
        <v>13</v>
      </c>
      <c r="C180">
        <v>54</v>
      </c>
      <c r="D180">
        <v>43</v>
      </c>
      <c r="E180">
        <v>5.8999999999999997E-2</v>
      </c>
      <c r="F180">
        <v>1.07</v>
      </c>
      <c r="G180">
        <v>46</v>
      </c>
      <c r="H180">
        <v>18</v>
      </c>
      <c r="I180">
        <v>35</v>
      </c>
      <c r="J180">
        <v>0.51400000000000001</v>
      </c>
      <c r="K180">
        <v>0.51400000000000001</v>
      </c>
      <c r="L180">
        <v>0.14000000000000001</v>
      </c>
      <c r="M180">
        <v>7.0000000000000007E-2</v>
      </c>
      <c r="N180">
        <v>0.14000000000000001</v>
      </c>
      <c r="O180">
        <v>2.3E-2</v>
      </c>
      <c r="P180">
        <v>0.53500000000000003</v>
      </c>
      <c r="Q180">
        <v>18.8</v>
      </c>
    </row>
    <row r="181" spans="1:17">
      <c r="A181" t="s">
        <v>12</v>
      </c>
      <c r="B181" t="s">
        <v>13</v>
      </c>
      <c r="C181">
        <v>49</v>
      </c>
      <c r="D181">
        <v>29</v>
      </c>
      <c r="E181">
        <v>6.6000000000000003E-2</v>
      </c>
      <c r="F181">
        <v>1.21</v>
      </c>
      <c r="G181">
        <v>35</v>
      </c>
      <c r="H181">
        <v>17</v>
      </c>
      <c r="I181">
        <v>27</v>
      </c>
      <c r="J181">
        <v>0.63</v>
      </c>
      <c r="K181">
        <v>0.63</v>
      </c>
      <c r="L181">
        <v>3.4000000000000002E-2</v>
      </c>
      <c r="M181">
        <v>3.4000000000000002E-2</v>
      </c>
      <c r="N181">
        <v>3.4000000000000002E-2</v>
      </c>
      <c r="O181">
        <v>0</v>
      </c>
      <c r="P181">
        <v>0.621</v>
      </c>
      <c r="Q181">
        <v>37.200000000000003</v>
      </c>
    </row>
    <row r="182" spans="1:17">
      <c r="A182" t="s">
        <v>303</v>
      </c>
      <c r="B182" t="s">
        <v>13</v>
      </c>
      <c r="C182">
        <v>61</v>
      </c>
      <c r="D182">
        <v>29</v>
      </c>
      <c r="E182">
        <v>5.8999999999999997E-2</v>
      </c>
      <c r="F182">
        <v>1.1000000000000001</v>
      </c>
      <c r="G182">
        <v>32</v>
      </c>
      <c r="H182">
        <v>14</v>
      </c>
      <c r="I182">
        <v>21</v>
      </c>
      <c r="J182">
        <v>0.66700000000000004</v>
      </c>
      <c r="K182">
        <v>0.66700000000000004</v>
      </c>
      <c r="L182">
        <v>0.13800000000000001</v>
      </c>
      <c r="M182">
        <v>0.17199999999999999</v>
      </c>
      <c r="N182">
        <v>0.13800000000000001</v>
      </c>
      <c r="O182">
        <v>3.4000000000000002E-2</v>
      </c>
      <c r="P182">
        <v>0.55200000000000005</v>
      </c>
      <c r="Q182">
        <v>24.2</v>
      </c>
    </row>
    <row r="183" spans="1:17">
      <c r="A183" t="s">
        <v>52</v>
      </c>
      <c r="B183" t="s">
        <v>13</v>
      </c>
      <c r="C183">
        <v>63</v>
      </c>
      <c r="D183">
        <v>27</v>
      </c>
      <c r="E183">
        <v>4.8000000000000001E-2</v>
      </c>
      <c r="F183">
        <v>1.48</v>
      </c>
      <c r="G183">
        <v>40</v>
      </c>
      <c r="H183">
        <v>18</v>
      </c>
      <c r="I183">
        <v>24</v>
      </c>
      <c r="J183">
        <v>0.75</v>
      </c>
      <c r="K183">
        <v>0.75</v>
      </c>
      <c r="L183">
        <v>7.3999999999999996E-2</v>
      </c>
      <c r="M183">
        <v>3.6999999999999998E-2</v>
      </c>
      <c r="N183">
        <v>7.3999999999999996E-2</v>
      </c>
      <c r="O183">
        <v>0</v>
      </c>
      <c r="P183">
        <v>0.74099999999999999</v>
      </c>
      <c r="Q183">
        <v>85.3</v>
      </c>
    </row>
    <row r="184" spans="1:17">
      <c r="A184" t="s">
        <v>40</v>
      </c>
      <c r="B184" t="s">
        <v>13</v>
      </c>
      <c r="C184">
        <v>58</v>
      </c>
      <c r="D184">
        <v>23</v>
      </c>
      <c r="E184">
        <v>6.7000000000000004E-2</v>
      </c>
      <c r="F184">
        <v>1.3</v>
      </c>
      <c r="G184">
        <v>30</v>
      </c>
      <c r="H184">
        <v>12</v>
      </c>
      <c r="I184">
        <v>18</v>
      </c>
      <c r="J184">
        <v>0.66700000000000004</v>
      </c>
      <c r="K184">
        <v>0.66700000000000004</v>
      </c>
      <c r="L184">
        <v>0.13</v>
      </c>
      <c r="M184">
        <v>8.6999999999999994E-2</v>
      </c>
      <c r="N184">
        <v>0.13</v>
      </c>
      <c r="O184">
        <v>0</v>
      </c>
      <c r="P184">
        <v>0.65200000000000002</v>
      </c>
      <c r="Q184">
        <v>54.9</v>
      </c>
    </row>
    <row r="185" spans="1:17">
      <c r="A185" t="s">
        <v>229</v>
      </c>
      <c r="B185" t="s">
        <v>30</v>
      </c>
      <c r="C185">
        <v>63</v>
      </c>
      <c r="D185">
        <v>143</v>
      </c>
      <c r="E185">
        <v>0.13500000000000001</v>
      </c>
      <c r="F185">
        <v>1.36</v>
      </c>
      <c r="G185">
        <v>194</v>
      </c>
      <c r="H185">
        <v>81</v>
      </c>
      <c r="I185">
        <v>113</v>
      </c>
      <c r="J185">
        <v>0.71699999999999997</v>
      </c>
      <c r="K185">
        <v>0.71699999999999997</v>
      </c>
      <c r="L185">
        <v>0.189</v>
      </c>
      <c r="M185">
        <v>8.4000000000000005E-2</v>
      </c>
      <c r="N185">
        <v>0.182</v>
      </c>
      <c r="O185">
        <v>6.3E-2</v>
      </c>
      <c r="P185">
        <v>0.68500000000000005</v>
      </c>
      <c r="Q185">
        <v>66.3</v>
      </c>
    </row>
    <row r="186" spans="1:17">
      <c r="A186" t="s">
        <v>197</v>
      </c>
      <c r="B186" t="s">
        <v>30</v>
      </c>
      <c r="C186">
        <v>64</v>
      </c>
      <c r="D186">
        <v>105</v>
      </c>
      <c r="E186">
        <v>0.22900000000000001</v>
      </c>
      <c r="F186">
        <v>1.28</v>
      </c>
      <c r="G186">
        <v>134</v>
      </c>
      <c r="H186">
        <v>56</v>
      </c>
      <c r="I186">
        <v>85</v>
      </c>
      <c r="J186">
        <v>0.65900000000000003</v>
      </c>
      <c r="K186">
        <v>0.65900000000000003</v>
      </c>
      <c r="L186">
        <v>0.17100000000000001</v>
      </c>
      <c r="M186">
        <v>4.8000000000000001E-2</v>
      </c>
      <c r="N186">
        <v>0.18099999999999999</v>
      </c>
      <c r="O186">
        <v>3.7999999999999999E-2</v>
      </c>
      <c r="P186">
        <v>0.64800000000000002</v>
      </c>
      <c r="Q186">
        <v>50.6</v>
      </c>
    </row>
    <row r="187" spans="1:17">
      <c r="A187" t="s">
        <v>264</v>
      </c>
      <c r="B187" t="s">
        <v>30</v>
      </c>
      <c r="C187">
        <v>50</v>
      </c>
      <c r="D187">
        <v>50</v>
      </c>
      <c r="E187">
        <v>0.17699999999999999</v>
      </c>
      <c r="F187">
        <v>1.2</v>
      </c>
      <c r="G187">
        <v>60</v>
      </c>
      <c r="H187">
        <v>26</v>
      </c>
      <c r="I187">
        <v>41</v>
      </c>
      <c r="J187">
        <v>0.63400000000000001</v>
      </c>
      <c r="K187">
        <v>0.63400000000000001</v>
      </c>
      <c r="L187">
        <v>0.1</v>
      </c>
      <c r="M187">
        <v>0.1</v>
      </c>
      <c r="N187">
        <v>0.1</v>
      </c>
      <c r="O187">
        <v>0.02</v>
      </c>
      <c r="P187">
        <v>0.6</v>
      </c>
      <c r="Q187">
        <v>36</v>
      </c>
    </row>
    <row r="188" spans="1:17">
      <c r="A188" t="s">
        <v>165</v>
      </c>
      <c r="B188" t="s">
        <v>30</v>
      </c>
      <c r="C188">
        <v>55</v>
      </c>
      <c r="D188">
        <v>25</v>
      </c>
      <c r="E188">
        <v>6.7000000000000004E-2</v>
      </c>
      <c r="F188">
        <v>1.04</v>
      </c>
      <c r="G188">
        <v>26</v>
      </c>
      <c r="H188">
        <v>10</v>
      </c>
      <c r="I188">
        <v>20</v>
      </c>
      <c r="J188">
        <v>0.5</v>
      </c>
      <c r="K188">
        <v>0.5</v>
      </c>
      <c r="L188">
        <v>0.2</v>
      </c>
      <c r="M188">
        <v>0.04</v>
      </c>
      <c r="N188">
        <v>0.2</v>
      </c>
      <c r="O188">
        <v>0.04</v>
      </c>
      <c r="P188">
        <v>0.52</v>
      </c>
      <c r="Q188">
        <v>13.8</v>
      </c>
    </row>
    <row r="189" spans="1:17">
      <c r="A189" t="s">
        <v>363</v>
      </c>
      <c r="B189" t="s">
        <v>30</v>
      </c>
      <c r="C189">
        <v>50</v>
      </c>
      <c r="D189">
        <v>18</v>
      </c>
      <c r="E189">
        <v>9.6000000000000002E-2</v>
      </c>
      <c r="F189">
        <v>0.83</v>
      </c>
      <c r="G189">
        <v>15</v>
      </c>
      <c r="H189">
        <v>7</v>
      </c>
      <c r="I189">
        <v>15</v>
      </c>
      <c r="J189">
        <v>0.46700000000000003</v>
      </c>
      <c r="K189">
        <v>0.46700000000000003</v>
      </c>
      <c r="L189">
        <v>5.6000000000000001E-2</v>
      </c>
      <c r="M189">
        <v>0.111</v>
      </c>
      <c r="N189">
        <v>5.6000000000000001E-2</v>
      </c>
      <c r="O189">
        <v>0</v>
      </c>
      <c r="P189">
        <v>0.44400000000000001</v>
      </c>
      <c r="Q189">
        <v>2.2000000000000002</v>
      </c>
    </row>
    <row r="190" spans="1:17">
      <c r="A190" t="s">
        <v>85</v>
      </c>
      <c r="B190" t="s">
        <v>30</v>
      </c>
      <c r="C190">
        <v>51</v>
      </c>
      <c r="D190">
        <v>10</v>
      </c>
      <c r="E190">
        <v>8.0000000000000002E-3</v>
      </c>
      <c r="F190">
        <v>1.6</v>
      </c>
      <c r="G190">
        <v>16</v>
      </c>
      <c r="H190">
        <v>8</v>
      </c>
      <c r="I190">
        <v>10</v>
      </c>
      <c r="J190">
        <v>0.8</v>
      </c>
      <c r="K190">
        <v>0.8</v>
      </c>
      <c r="L190">
        <v>0</v>
      </c>
      <c r="M190">
        <v>0</v>
      </c>
      <c r="N190">
        <v>0</v>
      </c>
      <c r="O190">
        <v>0</v>
      </c>
      <c r="P190">
        <v>0.8</v>
      </c>
      <c r="Q190">
        <v>93.8</v>
      </c>
    </row>
    <row r="191" spans="1:17">
      <c r="A191" t="s">
        <v>29</v>
      </c>
      <c r="B191" t="s">
        <v>30</v>
      </c>
      <c r="C191">
        <v>60</v>
      </c>
      <c r="D191">
        <v>10</v>
      </c>
      <c r="E191">
        <v>8.0000000000000002E-3</v>
      </c>
      <c r="F191">
        <v>1.2</v>
      </c>
      <c r="G191">
        <v>12</v>
      </c>
      <c r="H191">
        <v>5</v>
      </c>
      <c r="I191">
        <v>7</v>
      </c>
      <c r="J191">
        <v>0.71399999999999997</v>
      </c>
      <c r="K191">
        <v>0.71399999999999997</v>
      </c>
      <c r="L191">
        <v>0.1</v>
      </c>
      <c r="M191">
        <v>0.2</v>
      </c>
      <c r="N191">
        <v>0.1</v>
      </c>
      <c r="O191">
        <v>0</v>
      </c>
      <c r="P191">
        <v>0.6</v>
      </c>
      <c r="Q191">
        <v>36</v>
      </c>
    </row>
    <row r="192" spans="1:17">
      <c r="A192" t="s">
        <v>238</v>
      </c>
      <c r="B192" t="s">
        <v>63</v>
      </c>
      <c r="C192">
        <v>62</v>
      </c>
      <c r="D192">
        <v>177</v>
      </c>
      <c r="E192">
        <v>0.154</v>
      </c>
      <c r="F192">
        <v>1.19</v>
      </c>
      <c r="G192">
        <v>211</v>
      </c>
      <c r="H192">
        <v>86</v>
      </c>
      <c r="I192">
        <v>140</v>
      </c>
      <c r="J192">
        <v>0.61399999999999999</v>
      </c>
      <c r="K192">
        <v>0.61399999999999999</v>
      </c>
      <c r="L192">
        <v>0.19800000000000001</v>
      </c>
      <c r="M192">
        <v>6.2E-2</v>
      </c>
      <c r="N192">
        <v>0.192</v>
      </c>
      <c r="O192">
        <v>5.0999999999999997E-2</v>
      </c>
      <c r="P192">
        <v>0.621</v>
      </c>
      <c r="Q192">
        <v>34</v>
      </c>
    </row>
    <row r="193" spans="1:17">
      <c r="A193" t="s">
        <v>250</v>
      </c>
      <c r="B193" t="s">
        <v>63</v>
      </c>
      <c r="C193">
        <v>61</v>
      </c>
      <c r="D193">
        <v>88</v>
      </c>
      <c r="E193">
        <v>8.5999999999999993E-2</v>
      </c>
      <c r="F193">
        <v>1.47</v>
      </c>
      <c r="G193">
        <v>129</v>
      </c>
      <c r="H193">
        <v>58</v>
      </c>
      <c r="I193">
        <v>78</v>
      </c>
      <c r="J193">
        <v>0.74399999999999999</v>
      </c>
      <c r="K193">
        <v>0.74399999999999999</v>
      </c>
      <c r="L193">
        <v>9.0999999999999998E-2</v>
      </c>
      <c r="M193">
        <v>4.4999999999999998E-2</v>
      </c>
      <c r="N193">
        <v>9.0999999999999998E-2</v>
      </c>
      <c r="O193">
        <v>2.3E-2</v>
      </c>
      <c r="P193">
        <v>0.72699999999999998</v>
      </c>
      <c r="Q193">
        <v>83.4</v>
      </c>
    </row>
    <row r="194" spans="1:17">
      <c r="A194" t="s">
        <v>227</v>
      </c>
      <c r="B194" t="s">
        <v>63</v>
      </c>
      <c r="C194">
        <v>55</v>
      </c>
      <c r="D194">
        <v>53</v>
      </c>
      <c r="E194">
        <v>8.2000000000000003E-2</v>
      </c>
      <c r="F194">
        <v>1.25</v>
      </c>
      <c r="G194">
        <v>66</v>
      </c>
      <c r="H194">
        <v>23</v>
      </c>
      <c r="I194">
        <v>37</v>
      </c>
      <c r="J194">
        <v>0.622</v>
      </c>
      <c r="K194">
        <v>0.622</v>
      </c>
      <c r="L194">
        <v>0.34</v>
      </c>
      <c r="M194">
        <v>5.7000000000000002E-2</v>
      </c>
      <c r="N194">
        <v>0.34</v>
      </c>
      <c r="O194">
        <v>9.4E-2</v>
      </c>
      <c r="P194">
        <v>0.67900000000000005</v>
      </c>
      <c r="Q194">
        <v>44.9</v>
      </c>
    </row>
    <row r="195" spans="1:17">
      <c r="A195" t="s">
        <v>257</v>
      </c>
      <c r="B195" t="s">
        <v>63</v>
      </c>
      <c r="C195">
        <v>62</v>
      </c>
      <c r="D195">
        <v>48</v>
      </c>
      <c r="E195">
        <v>8.7999999999999995E-2</v>
      </c>
      <c r="F195">
        <v>1.44</v>
      </c>
      <c r="G195">
        <v>69</v>
      </c>
      <c r="H195">
        <v>33</v>
      </c>
      <c r="I195">
        <v>45</v>
      </c>
      <c r="J195">
        <v>0.73299999999999998</v>
      </c>
      <c r="K195">
        <v>0.73299999999999998</v>
      </c>
      <c r="L195">
        <v>6.3E-2</v>
      </c>
      <c r="M195">
        <v>2.1000000000000001E-2</v>
      </c>
      <c r="N195">
        <v>6.3E-2</v>
      </c>
      <c r="O195">
        <v>2.1000000000000001E-2</v>
      </c>
      <c r="P195">
        <v>0.72899999999999998</v>
      </c>
      <c r="Q195">
        <v>80.400000000000006</v>
      </c>
    </row>
    <row r="196" spans="1:17">
      <c r="A196" t="s">
        <v>272</v>
      </c>
      <c r="B196" t="s">
        <v>63</v>
      </c>
      <c r="C196">
        <v>26</v>
      </c>
      <c r="D196">
        <v>30</v>
      </c>
      <c r="E196">
        <v>0.309</v>
      </c>
      <c r="F196">
        <v>1.63</v>
      </c>
      <c r="G196">
        <v>49</v>
      </c>
      <c r="H196">
        <v>22</v>
      </c>
      <c r="I196">
        <v>28</v>
      </c>
      <c r="J196">
        <v>0.78600000000000003</v>
      </c>
      <c r="K196">
        <v>0.78600000000000003</v>
      </c>
      <c r="L196">
        <v>0.13300000000000001</v>
      </c>
      <c r="M196">
        <v>0</v>
      </c>
      <c r="N196">
        <v>0.13300000000000001</v>
      </c>
      <c r="O196">
        <v>6.7000000000000004E-2</v>
      </c>
      <c r="P196">
        <v>0.8</v>
      </c>
      <c r="Q196">
        <v>96.3</v>
      </c>
    </row>
    <row r="197" spans="1:17">
      <c r="A197" t="s">
        <v>300</v>
      </c>
      <c r="B197" t="s">
        <v>63</v>
      </c>
      <c r="C197">
        <v>65</v>
      </c>
      <c r="D197">
        <v>30</v>
      </c>
      <c r="E197">
        <v>6.0999999999999999E-2</v>
      </c>
      <c r="F197">
        <v>1.1299999999999999</v>
      </c>
      <c r="G197">
        <v>34</v>
      </c>
      <c r="H197">
        <v>13</v>
      </c>
      <c r="I197">
        <v>25</v>
      </c>
      <c r="J197">
        <v>0.52</v>
      </c>
      <c r="K197">
        <v>0.52</v>
      </c>
      <c r="L197">
        <v>0.2</v>
      </c>
      <c r="M197">
        <v>3.3000000000000002E-2</v>
      </c>
      <c r="N197">
        <v>0.2</v>
      </c>
      <c r="O197">
        <v>6.7000000000000004E-2</v>
      </c>
      <c r="P197">
        <v>0.56699999999999995</v>
      </c>
      <c r="Q197">
        <v>26.8</v>
      </c>
    </row>
    <row r="198" spans="1:17">
      <c r="A198" t="s">
        <v>336</v>
      </c>
      <c r="B198" t="s">
        <v>63</v>
      </c>
      <c r="C198">
        <v>63</v>
      </c>
      <c r="D198">
        <v>22</v>
      </c>
      <c r="E198">
        <v>4.7E-2</v>
      </c>
      <c r="F198">
        <v>0.91</v>
      </c>
      <c r="G198">
        <v>20</v>
      </c>
      <c r="H198">
        <v>10</v>
      </c>
      <c r="I198">
        <v>19</v>
      </c>
      <c r="J198">
        <v>0.52600000000000002</v>
      </c>
      <c r="K198">
        <v>0.52600000000000002</v>
      </c>
      <c r="L198">
        <v>0</v>
      </c>
      <c r="M198">
        <v>0.13600000000000001</v>
      </c>
      <c r="N198">
        <v>0</v>
      </c>
      <c r="O198">
        <v>0</v>
      </c>
      <c r="P198">
        <v>0.45500000000000002</v>
      </c>
      <c r="Q198">
        <v>5.2</v>
      </c>
    </row>
    <row r="199" spans="1:17">
      <c r="A199" t="s">
        <v>332</v>
      </c>
      <c r="B199" t="s">
        <v>63</v>
      </c>
      <c r="C199">
        <v>46</v>
      </c>
      <c r="D199">
        <v>15</v>
      </c>
      <c r="E199">
        <v>2.5999999999999999E-2</v>
      </c>
      <c r="F199">
        <v>1.33</v>
      </c>
      <c r="G199">
        <v>20</v>
      </c>
      <c r="H199">
        <v>8</v>
      </c>
      <c r="I199">
        <v>13</v>
      </c>
      <c r="J199">
        <v>0.61499999999999999</v>
      </c>
      <c r="K199">
        <v>0.61499999999999999</v>
      </c>
      <c r="L199">
        <v>0.2</v>
      </c>
      <c r="M199">
        <v>0</v>
      </c>
      <c r="N199">
        <v>0.2</v>
      </c>
      <c r="O199">
        <v>6.7000000000000004E-2</v>
      </c>
      <c r="P199">
        <v>0.66700000000000004</v>
      </c>
      <c r="Q199">
        <v>61.4</v>
      </c>
    </row>
    <row r="200" spans="1:17">
      <c r="A200" t="s">
        <v>132</v>
      </c>
      <c r="B200" t="s">
        <v>63</v>
      </c>
      <c r="C200">
        <v>27</v>
      </c>
      <c r="D200">
        <v>14</v>
      </c>
      <c r="E200">
        <v>0.14699999999999999</v>
      </c>
      <c r="F200">
        <v>1.43</v>
      </c>
      <c r="G200">
        <v>20</v>
      </c>
      <c r="H200">
        <v>9</v>
      </c>
      <c r="I200">
        <v>12</v>
      </c>
      <c r="J200">
        <v>0.75</v>
      </c>
      <c r="K200">
        <v>0.75</v>
      </c>
      <c r="L200">
        <v>0.14299999999999999</v>
      </c>
      <c r="M200">
        <v>0</v>
      </c>
      <c r="N200">
        <v>0.14299999999999999</v>
      </c>
      <c r="O200">
        <v>0</v>
      </c>
      <c r="P200">
        <v>0.78600000000000003</v>
      </c>
      <c r="Q200">
        <v>75.5</v>
      </c>
    </row>
    <row r="201" spans="1:17">
      <c r="A201" t="s">
        <v>342</v>
      </c>
      <c r="B201" t="s">
        <v>63</v>
      </c>
      <c r="C201">
        <v>48</v>
      </c>
      <c r="D201">
        <v>13</v>
      </c>
      <c r="E201">
        <v>1.4999999999999999E-2</v>
      </c>
      <c r="F201">
        <v>1.46</v>
      </c>
      <c r="G201">
        <v>19</v>
      </c>
      <c r="H201">
        <v>9</v>
      </c>
      <c r="I201">
        <v>11</v>
      </c>
      <c r="J201">
        <v>0.81799999999999995</v>
      </c>
      <c r="K201">
        <v>0.81799999999999995</v>
      </c>
      <c r="L201">
        <v>7.6999999999999999E-2</v>
      </c>
      <c r="M201">
        <v>0.154</v>
      </c>
      <c r="N201">
        <v>7.6999999999999999E-2</v>
      </c>
      <c r="O201">
        <v>7.6999999999999999E-2</v>
      </c>
      <c r="P201">
        <v>0.69199999999999995</v>
      </c>
      <c r="Q201">
        <v>82.7</v>
      </c>
    </row>
    <row r="202" spans="1:17">
      <c r="A202" t="s">
        <v>62</v>
      </c>
      <c r="B202" t="s">
        <v>63</v>
      </c>
      <c r="C202">
        <v>16</v>
      </c>
      <c r="D202">
        <v>10</v>
      </c>
      <c r="E202">
        <v>0.14699999999999999</v>
      </c>
      <c r="F202">
        <v>0.8</v>
      </c>
      <c r="G202">
        <v>8</v>
      </c>
      <c r="H202">
        <v>4</v>
      </c>
      <c r="I202">
        <v>8</v>
      </c>
      <c r="J202">
        <v>0.5</v>
      </c>
      <c r="K202">
        <v>0.5</v>
      </c>
      <c r="L202">
        <v>0</v>
      </c>
      <c r="M202">
        <v>0.2</v>
      </c>
      <c r="N202">
        <v>0</v>
      </c>
      <c r="O202">
        <v>0</v>
      </c>
      <c r="P202">
        <v>0.4</v>
      </c>
      <c r="Q202">
        <v>1</v>
      </c>
    </row>
    <row r="203" spans="1:17">
      <c r="A203" t="s">
        <v>185</v>
      </c>
      <c r="B203" t="s">
        <v>18</v>
      </c>
      <c r="C203">
        <v>39</v>
      </c>
      <c r="D203">
        <v>188</v>
      </c>
      <c r="E203">
        <v>0.38100000000000001</v>
      </c>
      <c r="F203">
        <v>1.21</v>
      </c>
      <c r="G203">
        <v>227</v>
      </c>
      <c r="H203">
        <v>101</v>
      </c>
      <c r="I203">
        <v>151</v>
      </c>
      <c r="J203">
        <v>0.66900000000000004</v>
      </c>
      <c r="K203">
        <v>0.66900000000000004</v>
      </c>
      <c r="L203">
        <v>0.13800000000000001</v>
      </c>
      <c r="M203">
        <v>0.10100000000000001</v>
      </c>
      <c r="N203">
        <v>0.13300000000000001</v>
      </c>
      <c r="O203">
        <v>4.2999999999999997E-2</v>
      </c>
      <c r="P203">
        <v>0.61699999999999999</v>
      </c>
      <c r="Q203">
        <v>37.700000000000003</v>
      </c>
    </row>
    <row r="204" spans="1:17">
      <c r="A204" t="s">
        <v>284</v>
      </c>
      <c r="B204" t="s">
        <v>18</v>
      </c>
      <c r="C204">
        <v>53</v>
      </c>
      <c r="D204">
        <v>39</v>
      </c>
      <c r="E204">
        <v>2.5000000000000001E-2</v>
      </c>
      <c r="F204">
        <v>1.08</v>
      </c>
      <c r="G204">
        <v>42</v>
      </c>
      <c r="H204">
        <v>16</v>
      </c>
      <c r="I204">
        <v>31</v>
      </c>
      <c r="J204">
        <v>0.51600000000000001</v>
      </c>
      <c r="K204">
        <v>0.51600000000000001</v>
      </c>
      <c r="L204">
        <v>0.17899999999999999</v>
      </c>
      <c r="M204">
        <v>5.0999999999999997E-2</v>
      </c>
      <c r="N204">
        <v>0.17899999999999999</v>
      </c>
      <c r="O204">
        <v>2.5999999999999999E-2</v>
      </c>
      <c r="P204">
        <v>0.56399999999999995</v>
      </c>
      <c r="Q204">
        <v>20.100000000000001</v>
      </c>
    </row>
    <row r="205" spans="1:17">
      <c r="A205" t="s">
        <v>148</v>
      </c>
      <c r="B205" t="s">
        <v>18</v>
      </c>
      <c r="C205">
        <v>58</v>
      </c>
      <c r="D205">
        <v>37</v>
      </c>
      <c r="E205">
        <v>6.5000000000000002E-2</v>
      </c>
      <c r="F205">
        <v>1.1399999999999999</v>
      </c>
      <c r="G205">
        <v>42</v>
      </c>
      <c r="H205">
        <v>19</v>
      </c>
      <c r="I205">
        <v>34</v>
      </c>
      <c r="J205">
        <v>0.55900000000000005</v>
      </c>
      <c r="K205">
        <v>0.55900000000000005</v>
      </c>
      <c r="L205">
        <v>5.3999999999999999E-2</v>
      </c>
      <c r="M205">
        <v>2.7E-2</v>
      </c>
      <c r="N205">
        <v>5.3999999999999999E-2</v>
      </c>
      <c r="O205">
        <v>0</v>
      </c>
      <c r="P205">
        <v>0.56799999999999995</v>
      </c>
      <c r="Q205">
        <v>27.3</v>
      </c>
    </row>
    <row r="206" spans="1:17">
      <c r="A206" t="s">
        <v>139</v>
      </c>
      <c r="B206" t="s">
        <v>18</v>
      </c>
      <c r="C206">
        <v>64</v>
      </c>
      <c r="D206">
        <v>36</v>
      </c>
      <c r="E206">
        <v>7.8E-2</v>
      </c>
      <c r="F206">
        <v>1.19</v>
      </c>
      <c r="G206">
        <v>43</v>
      </c>
      <c r="H206">
        <v>20</v>
      </c>
      <c r="I206">
        <v>31</v>
      </c>
      <c r="J206">
        <v>0.64500000000000002</v>
      </c>
      <c r="K206">
        <v>0.64500000000000002</v>
      </c>
      <c r="L206">
        <v>5.6000000000000001E-2</v>
      </c>
      <c r="M206">
        <v>8.3000000000000004E-2</v>
      </c>
      <c r="N206">
        <v>5.6000000000000001E-2</v>
      </c>
      <c r="O206">
        <v>0</v>
      </c>
      <c r="P206">
        <v>0.61099999999999999</v>
      </c>
      <c r="Q206">
        <v>34.700000000000003</v>
      </c>
    </row>
    <row r="207" spans="1:17">
      <c r="A207" t="s">
        <v>286</v>
      </c>
      <c r="B207" t="s">
        <v>18</v>
      </c>
      <c r="C207">
        <v>61</v>
      </c>
      <c r="D207">
        <v>31</v>
      </c>
      <c r="E207">
        <v>1.6E-2</v>
      </c>
      <c r="F207">
        <v>1.32</v>
      </c>
      <c r="G207">
        <v>41</v>
      </c>
      <c r="H207">
        <v>15</v>
      </c>
      <c r="I207">
        <v>22</v>
      </c>
      <c r="J207">
        <v>0.68200000000000005</v>
      </c>
      <c r="K207">
        <v>0.68200000000000005</v>
      </c>
      <c r="L207">
        <v>0.19400000000000001</v>
      </c>
      <c r="M207">
        <v>9.7000000000000003E-2</v>
      </c>
      <c r="N207">
        <v>0.19400000000000001</v>
      </c>
      <c r="O207">
        <v>0</v>
      </c>
      <c r="P207">
        <v>0.67700000000000005</v>
      </c>
      <c r="Q207">
        <v>58</v>
      </c>
    </row>
    <row r="208" spans="1:17">
      <c r="A208" t="s">
        <v>99</v>
      </c>
      <c r="B208" t="s">
        <v>18</v>
      </c>
      <c r="C208">
        <v>23</v>
      </c>
      <c r="D208">
        <v>30</v>
      </c>
      <c r="E208">
        <v>0.31900000000000001</v>
      </c>
      <c r="F208">
        <v>1.3</v>
      </c>
      <c r="G208">
        <v>39</v>
      </c>
      <c r="H208">
        <v>17</v>
      </c>
      <c r="I208">
        <v>23</v>
      </c>
      <c r="J208">
        <v>0.73899999999999999</v>
      </c>
      <c r="K208">
        <v>0.73899999999999999</v>
      </c>
      <c r="L208">
        <v>0.16700000000000001</v>
      </c>
      <c r="M208">
        <v>0.13300000000000001</v>
      </c>
      <c r="N208">
        <v>0.16700000000000001</v>
      </c>
      <c r="O208">
        <v>6.7000000000000004E-2</v>
      </c>
      <c r="P208">
        <v>0.66700000000000004</v>
      </c>
      <c r="Q208">
        <v>53.8</v>
      </c>
    </row>
    <row r="209" spans="1:17">
      <c r="A209" t="s">
        <v>154</v>
      </c>
      <c r="B209" t="s">
        <v>18</v>
      </c>
      <c r="C209">
        <v>63</v>
      </c>
      <c r="D209">
        <v>22</v>
      </c>
      <c r="E209">
        <v>4.1000000000000002E-2</v>
      </c>
      <c r="F209">
        <v>1.59</v>
      </c>
      <c r="G209">
        <v>35</v>
      </c>
      <c r="H209">
        <v>14</v>
      </c>
      <c r="I209">
        <v>16</v>
      </c>
      <c r="J209">
        <v>0.875</v>
      </c>
      <c r="K209">
        <v>0.875</v>
      </c>
      <c r="L209">
        <v>0.182</v>
      </c>
      <c r="M209">
        <v>9.0999999999999998E-2</v>
      </c>
      <c r="N209">
        <v>0.182</v>
      </c>
      <c r="O209">
        <v>0</v>
      </c>
      <c r="P209">
        <v>0.81799999999999995</v>
      </c>
      <c r="Q209">
        <v>92.9</v>
      </c>
    </row>
    <row r="210" spans="1:17">
      <c r="A210" t="s">
        <v>73</v>
      </c>
      <c r="B210" t="s">
        <v>18</v>
      </c>
      <c r="C210">
        <v>34</v>
      </c>
      <c r="D210">
        <v>14</v>
      </c>
      <c r="E210">
        <v>2.7E-2</v>
      </c>
      <c r="F210">
        <v>0.86</v>
      </c>
      <c r="G210">
        <v>12</v>
      </c>
      <c r="H210">
        <v>6</v>
      </c>
      <c r="I210">
        <v>12</v>
      </c>
      <c r="J210">
        <v>0.5</v>
      </c>
      <c r="K210">
        <v>0.5</v>
      </c>
      <c r="L210">
        <v>0</v>
      </c>
      <c r="M210">
        <v>0.14299999999999999</v>
      </c>
      <c r="N210">
        <v>0</v>
      </c>
      <c r="O210">
        <v>0</v>
      </c>
      <c r="P210">
        <v>0.42899999999999999</v>
      </c>
      <c r="Q210">
        <v>3.4</v>
      </c>
    </row>
    <row r="211" spans="1:17">
      <c r="A211" t="s">
        <v>96</v>
      </c>
      <c r="B211" t="s">
        <v>18</v>
      </c>
      <c r="C211">
        <v>10</v>
      </c>
      <c r="D211">
        <v>11</v>
      </c>
      <c r="E211">
        <v>0.13800000000000001</v>
      </c>
      <c r="F211">
        <v>1.55</v>
      </c>
      <c r="G211">
        <v>17</v>
      </c>
      <c r="H211">
        <v>8</v>
      </c>
      <c r="I211">
        <v>8</v>
      </c>
      <c r="J211">
        <v>1</v>
      </c>
      <c r="K211">
        <v>1</v>
      </c>
      <c r="L211">
        <v>9.0999999999999998E-2</v>
      </c>
      <c r="M211">
        <v>0.182</v>
      </c>
      <c r="N211">
        <v>9.0999999999999998E-2</v>
      </c>
      <c r="O211">
        <v>0</v>
      </c>
      <c r="P211">
        <v>0.81799999999999995</v>
      </c>
      <c r="Q211">
        <v>90.8</v>
      </c>
    </row>
    <row r="212" spans="1:17">
      <c r="A212" t="s">
        <v>192</v>
      </c>
      <c r="B212" t="s">
        <v>24</v>
      </c>
      <c r="C212">
        <v>59</v>
      </c>
      <c r="D212">
        <v>115</v>
      </c>
      <c r="E212">
        <v>0.21299999999999999</v>
      </c>
      <c r="F212">
        <v>1.41</v>
      </c>
      <c r="G212">
        <v>162</v>
      </c>
      <c r="H212">
        <v>63</v>
      </c>
      <c r="I212">
        <v>90</v>
      </c>
      <c r="J212">
        <v>0.7</v>
      </c>
      <c r="K212">
        <v>0.7</v>
      </c>
      <c r="L212">
        <v>0.217</v>
      </c>
      <c r="M212">
        <v>5.1999999999999998E-2</v>
      </c>
      <c r="N212">
        <v>0.20899999999999999</v>
      </c>
      <c r="O212">
        <v>5.1999999999999998E-2</v>
      </c>
      <c r="P212">
        <v>0.70399999999999996</v>
      </c>
      <c r="Q212">
        <v>74.5</v>
      </c>
    </row>
    <row r="213" spans="1:17">
      <c r="A213" t="s">
        <v>105</v>
      </c>
      <c r="B213" t="s">
        <v>24</v>
      </c>
      <c r="C213">
        <v>41</v>
      </c>
      <c r="D213">
        <v>93</v>
      </c>
      <c r="E213">
        <v>0.29199999999999998</v>
      </c>
      <c r="F213">
        <v>1.22</v>
      </c>
      <c r="G213">
        <v>113</v>
      </c>
      <c r="H213">
        <v>51</v>
      </c>
      <c r="I213">
        <v>78</v>
      </c>
      <c r="J213">
        <v>0.65400000000000003</v>
      </c>
      <c r="K213">
        <v>0.65400000000000003</v>
      </c>
      <c r="L213">
        <v>0.129</v>
      </c>
      <c r="M213">
        <v>5.3999999999999999E-2</v>
      </c>
      <c r="N213">
        <v>0.129</v>
      </c>
      <c r="O213">
        <v>2.1999999999999999E-2</v>
      </c>
      <c r="P213">
        <v>0.624</v>
      </c>
      <c r="Q213">
        <v>38.299999999999997</v>
      </c>
    </row>
    <row r="214" spans="1:17">
      <c r="A214" t="s">
        <v>137</v>
      </c>
      <c r="B214" t="s">
        <v>24</v>
      </c>
      <c r="C214">
        <v>60</v>
      </c>
      <c r="D214">
        <v>82</v>
      </c>
      <c r="E214">
        <v>9.9000000000000005E-2</v>
      </c>
      <c r="F214">
        <v>1.4</v>
      </c>
      <c r="G214">
        <v>115</v>
      </c>
      <c r="H214">
        <v>50</v>
      </c>
      <c r="I214">
        <v>69</v>
      </c>
      <c r="J214">
        <v>0.72499999999999998</v>
      </c>
      <c r="K214">
        <v>0.72499999999999998</v>
      </c>
      <c r="L214">
        <v>0.159</v>
      </c>
      <c r="M214">
        <v>4.9000000000000002E-2</v>
      </c>
      <c r="N214">
        <v>0.159</v>
      </c>
      <c r="O214">
        <v>4.9000000000000002E-2</v>
      </c>
      <c r="P214">
        <v>0.70699999999999996</v>
      </c>
      <c r="Q214">
        <v>73.599999999999994</v>
      </c>
    </row>
    <row r="215" spans="1:17">
      <c r="A215" t="s">
        <v>261</v>
      </c>
      <c r="B215" t="s">
        <v>24</v>
      </c>
      <c r="C215">
        <v>48</v>
      </c>
      <c r="D215">
        <v>54</v>
      </c>
      <c r="E215">
        <v>9.1999999999999998E-2</v>
      </c>
      <c r="F215">
        <v>1.19</v>
      </c>
      <c r="G215">
        <v>64</v>
      </c>
      <c r="H215">
        <v>28</v>
      </c>
      <c r="I215">
        <v>49</v>
      </c>
      <c r="J215">
        <v>0.57099999999999995</v>
      </c>
      <c r="K215">
        <v>0.57099999999999995</v>
      </c>
      <c r="L215">
        <v>9.2999999999999999E-2</v>
      </c>
      <c r="M215">
        <v>1.9E-2</v>
      </c>
      <c r="N215">
        <v>9.2999999999999999E-2</v>
      </c>
      <c r="O215">
        <v>1.9E-2</v>
      </c>
      <c r="P215">
        <v>0.59299999999999997</v>
      </c>
      <c r="Q215">
        <v>33.4</v>
      </c>
    </row>
    <row r="216" spans="1:17">
      <c r="A216" t="s">
        <v>140</v>
      </c>
      <c r="B216" t="s">
        <v>24</v>
      </c>
      <c r="C216">
        <v>43</v>
      </c>
      <c r="D216">
        <v>33</v>
      </c>
      <c r="E216">
        <v>7.2999999999999995E-2</v>
      </c>
      <c r="F216">
        <v>1</v>
      </c>
      <c r="G216">
        <v>33</v>
      </c>
      <c r="H216">
        <v>14</v>
      </c>
      <c r="I216">
        <v>27</v>
      </c>
      <c r="J216">
        <v>0.51900000000000002</v>
      </c>
      <c r="K216">
        <v>0.51900000000000002</v>
      </c>
      <c r="L216">
        <v>0.121</v>
      </c>
      <c r="M216">
        <v>0.121</v>
      </c>
      <c r="N216">
        <v>0.121</v>
      </c>
      <c r="O216">
        <v>6.0999999999999999E-2</v>
      </c>
      <c r="P216">
        <v>0.48499999999999999</v>
      </c>
      <c r="Q216">
        <v>9.6</v>
      </c>
    </row>
    <row r="217" spans="1:17">
      <c r="A217" t="s">
        <v>304</v>
      </c>
      <c r="B217" t="s">
        <v>24</v>
      </c>
      <c r="C217">
        <v>49</v>
      </c>
      <c r="D217">
        <v>32</v>
      </c>
      <c r="E217">
        <v>5.0999999999999997E-2</v>
      </c>
      <c r="F217">
        <v>1</v>
      </c>
      <c r="G217">
        <v>32</v>
      </c>
      <c r="H217">
        <v>14</v>
      </c>
      <c r="I217">
        <v>27</v>
      </c>
      <c r="J217">
        <v>0.51900000000000002</v>
      </c>
      <c r="K217">
        <v>0.51900000000000002</v>
      </c>
      <c r="L217">
        <v>9.4E-2</v>
      </c>
      <c r="M217">
        <v>9.4E-2</v>
      </c>
      <c r="N217">
        <v>9.4E-2</v>
      </c>
      <c r="O217">
        <v>3.1E-2</v>
      </c>
      <c r="P217">
        <v>0.5</v>
      </c>
      <c r="Q217">
        <v>9.6</v>
      </c>
    </row>
    <row r="218" spans="1:17">
      <c r="A218" t="s">
        <v>294</v>
      </c>
      <c r="B218" t="s">
        <v>24</v>
      </c>
      <c r="C218">
        <v>48</v>
      </c>
      <c r="D218">
        <v>28</v>
      </c>
      <c r="E218">
        <v>3.5999999999999997E-2</v>
      </c>
      <c r="F218">
        <v>1.32</v>
      </c>
      <c r="G218">
        <v>37</v>
      </c>
      <c r="H218">
        <v>16</v>
      </c>
      <c r="I218">
        <v>26</v>
      </c>
      <c r="J218">
        <v>0.61499999999999999</v>
      </c>
      <c r="K218">
        <v>0.61499999999999999</v>
      </c>
      <c r="L218">
        <v>0.107</v>
      </c>
      <c r="M218">
        <v>0</v>
      </c>
      <c r="N218">
        <v>0.107</v>
      </c>
      <c r="O218">
        <v>3.5999999999999997E-2</v>
      </c>
      <c r="P218">
        <v>0.64300000000000002</v>
      </c>
      <c r="Q218">
        <v>57.7</v>
      </c>
    </row>
    <row r="219" spans="1:17">
      <c r="A219" t="s">
        <v>168</v>
      </c>
      <c r="B219" t="s">
        <v>24</v>
      </c>
      <c r="C219">
        <v>49</v>
      </c>
      <c r="D219">
        <v>22</v>
      </c>
      <c r="E219">
        <v>5.7000000000000002E-2</v>
      </c>
      <c r="F219">
        <v>1.18</v>
      </c>
      <c r="G219">
        <v>26</v>
      </c>
      <c r="H219">
        <v>9</v>
      </c>
      <c r="I219">
        <v>15</v>
      </c>
      <c r="J219">
        <v>0.6</v>
      </c>
      <c r="K219">
        <v>0.6</v>
      </c>
      <c r="L219">
        <v>0.318</v>
      </c>
      <c r="M219">
        <v>9.0999999999999998E-2</v>
      </c>
      <c r="N219">
        <v>0.318</v>
      </c>
      <c r="O219">
        <v>9.0999999999999998E-2</v>
      </c>
      <c r="P219">
        <v>0.63600000000000001</v>
      </c>
      <c r="Q219">
        <v>33.1</v>
      </c>
    </row>
    <row r="220" spans="1:17">
      <c r="A220" t="s">
        <v>350</v>
      </c>
      <c r="B220" t="s">
        <v>24</v>
      </c>
      <c r="C220">
        <v>33</v>
      </c>
      <c r="D220">
        <v>17</v>
      </c>
      <c r="E220">
        <v>2.1000000000000001E-2</v>
      </c>
      <c r="F220">
        <v>1.06</v>
      </c>
      <c r="G220">
        <v>18</v>
      </c>
      <c r="H220">
        <v>9</v>
      </c>
      <c r="I220">
        <v>15</v>
      </c>
      <c r="J220">
        <v>0.6</v>
      </c>
      <c r="K220">
        <v>0.6</v>
      </c>
      <c r="L220">
        <v>0</v>
      </c>
      <c r="M220">
        <v>0.11799999999999999</v>
      </c>
      <c r="N220">
        <v>0</v>
      </c>
      <c r="O220">
        <v>0</v>
      </c>
      <c r="P220">
        <v>0.52900000000000003</v>
      </c>
      <c r="Q220">
        <v>16</v>
      </c>
    </row>
    <row r="221" spans="1:17">
      <c r="A221" t="s">
        <v>23</v>
      </c>
      <c r="B221" t="s">
        <v>24</v>
      </c>
      <c r="C221">
        <v>20</v>
      </c>
      <c r="D221">
        <v>16</v>
      </c>
      <c r="E221">
        <v>0.17</v>
      </c>
      <c r="F221">
        <v>1.06</v>
      </c>
      <c r="G221">
        <v>17</v>
      </c>
      <c r="H221">
        <v>7</v>
      </c>
      <c r="I221">
        <v>12</v>
      </c>
      <c r="J221">
        <v>0.58299999999999996</v>
      </c>
      <c r="K221">
        <v>0.58299999999999996</v>
      </c>
      <c r="L221">
        <v>0.188</v>
      </c>
      <c r="M221">
        <v>0.25</v>
      </c>
      <c r="N221">
        <v>0.188</v>
      </c>
      <c r="O221">
        <v>0.188</v>
      </c>
      <c r="P221">
        <v>0.438</v>
      </c>
      <c r="Q221">
        <v>16.7</v>
      </c>
    </row>
    <row r="222" spans="1:17">
      <c r="A222" t="s">
        <v>254</v>
      </c>
      <c r="B222" t="s">
        <v>24</v>
      </c>
      <c r="C222">
        <v>12</v>
      </c>
      <c r="D222">
        <v>15</v>
      </c>
      <c r="E222">
        <v>6.4000000000000001E-2</v>
      </c>
      <c r="F222">
        <v>1.33</v>
      </c>
      <c r="G222">
        <v>20</v>
      </c>
      <c r="H222">
        <v>9</v>
      </c>
      <c r="I222">
        <v>13</v>
      </c>
      <c r="J222">
        <v>0.69199999999999995</v>
      </c>
      <c r="K222">
        <v>0.69199999999999995</v>
      </c>
      <c r="L222">
        <v>0.13300000000000001</v>
      </c>
      <c r="M222">
        <v>6.7000000000000004E-2</v>
      </c>
      <c r="N222">
        <v>0.13300000000000001</v>
      </c>
      <c r="O222">
        <v>6.7000000000000004E-2</v>
      </c>
      <c r="P222">
        <v>0.66700000000000004</v>
      </c>
      <c r="Q222">
        <v>61.4</v>
      </c>
    </row>
    <row r="223" spans="1:17">
      <c r="A223" t="s">
        <v>367</v>
      </c>
      <c r="B223" t="s">
        <v>24</v>
      </c>
      <c r="C223">
        <v>45</v>
      </c>
      <c r="D223">
        <v>15</v>
      </c>
      <c r="E223">
        <v>3.6999999999999998E-2</v>
      </c>
      <c r="F223">
        <v>0.93</v>
      </c>
      <c r="G223">
        <v>14</v>
      </c>
      <c r="H223">
        <v>6</v>
      </c>
      <c r="I223">
        <v>14</v>
      </c>
      <c r="J223">
        <v>0.42899999999999999</v>
      </c>
      <c r="K223">
        <v>0.42899999999999999</v>
      </c>
      <c r="L223">
        <v>6.7000000000000004E-2</v>
      </c>
      <c r="M223">
        <v>0</v>
      </c>
      <c r="N223">
        <v>6.7000000000000004E-2</v>
      </c>
      <c r="O223">
        <v>0</v>
      </c>
      <c r="P223">
        <v>0.46700000000000003</v>
      </c>
      <c r="Q223">
        <v>7.4</v>
      </c>
    </row>
    <row r="224" spans="1:17">
      <c r="A224" t="s">
        <v>341</v>
      </c>
      <c r="B224" t="s">
        <v>24</v>
      </c>
      <c r="C224">
        <v>57</v>
      </c>
      <c r="D224">
        <v>13</v>
      </c>
      <c r="E224">
        <v>2.1000000000000001E-2</v>
      </c>
      <c r="F224">
        <v>1.46</v>
      </c>
      <c r="G224">
        <v>19</v>
      </c>
      <c r="H224">
        <v>5</v>
      </c>
      <c r="I224">
        <v>8</v>
      </c>
      <c r="J224">
        <v>0.625</v>
      </c>
      <c r="K224">
        <v>0.625</v>
      </c>
      <c r="L224">
        <v>0.46200000000000002</v>
      </c>
      <c r="M224">
        <v>0</v>
      </c>
      <c r="N224">
        <v>0.46200000000000002</v>
      </c>
      <c r="O224">
        <v>7.6999999999999999E-2</v>
      </c>
      <c r="P224">
        <v>0.76900000000000002</v>
      </c>
      <c r="Q224">
        <v>82.7</v>
      </c>
    </row>
    <row r="225" spans="1:17">
      <c r="A225" t="s">
        <v>369</v>
      </c>
      <c r="B225" t="s">
        <v>24</v>
      </c>
      <c r="C225">
        <v>13</v>
      </c>
      <c r="D225">
        <v>12</v>
      </c>
      <c r="E225">
        <v>0.14799999999999999</v>
      </c>
      <c r="F225">
        <v>1</v>
      </c>
      <c r="G225">
        <v>12</v>
      </c>
      <c r="H225">
        <v>5</v>
      </c>
      <c r="I225">
        <v>10</v>
      </c>
      <c r="J225">
        <v>0.5</v>
      </c>
      <c r="K225">
        <v>0.5</v>
      </c>
      <c r="L225">
        <v>0.16700000000000001</v>
      </c>
      <c r="M225">
        <v>8.3000000000000004E-2</v>
      </c>
      <c r="N225">
        <v>0.16700000000000001</v>
      </c>
      <c r="O225">
        <v>8.3000000000000004E-2</v>
      </c>
      <c r="P225">
        <v>0.5</v>
      </c>
      <c r="Q225">
        <v>9.6</v>
      </c>
    </row>
    <row r="226" spans="1:17">
      <c r="A226" t="s">
        <v>46</v>
      </c>
      <c r="B226" t="s">
        <v>77</v>
      </c>
      <c r="C226">
        <v>49</v>
      </c>
      <c r="D226">
        <v>153</v>
      </c>
      <c r="E226">
        <v>0.158</v>
      </c>
      <c r="F226">
        <v>1.1100000000000001</v>
      </c>
      <c r="G226">
        <v>170</v>
      </c>
      <c r="H226">
        <v>73</v>
      </c>
      <c r="I226">
        <v>122</v>
      </c>
      <c r="J226">
        <v>0.59799999999999998</v>
      </c>
      <c r="K226">
        <v>0.59799999999999998</v>
      </c>
      <c r="L226">
        <v>0.16300000000000001</v>
      </c>
      <c r="M226">
        <v>7.8E-2</v>
      </c>
      <c r="N226">
        <v>0.16300000000000001</v>
      </c>
      <c r="O226">
        <v>3.9E-2</v>
      </c>
      <c r="P226">
        <v>0.57499999999999996</v>
      </c>
      <c r="Q226">
        <v>25.1</v>
      </c>
    </row>
    <row r="227" spans="1:17">
      <c r="A227" t="s">
        <v>216</v>
      </c>
      <c r="B227" t="s">
        <v>77</v>
      </c>
      <c r="C227">
        <v>62</v>
      </c>
      <c r="D227">
        <v>67</v>
      </c>
      <c r="E227">
        <v>9.6000000000000002E-2</v>
      </c>
      <c r="F227">
        <v>1.24</v>
      </c>
      <c r="G227">
        <v>83</v>
      </c>
      <c r="H227">
        <v>33</v>
      </c>
      <c r="I227">
        <v>50</v>
      </c>
      <c r="J227">
        <v>0.66</v>
      </c>
      <c r="K227">
        <v>0.66</v>
      </c>
      <c r="L227">
        <v>0.19400000000000001</v>
      </c>
      <c r="M227">
        <v>0.11899999999999999</v>
      </c>
      <c r="N227">
        <v>0.19400000000000001</v>
      </c>
      <c r="O227">
        <v>0.06</v>
      </c>
      <c r="P227">
        <v>0.61199999999999999</v>
      </c>
      <c r="Q227">
        <v>44.2</v>
      </c>
    </row>
    <row r="228" spans="1:17">
      <c r="A228" t="s">
        <v>265</v>
      </c>
      <c r="B228" t="s">
        <v>77</v>
      </c>
      <c r="C228">
        <v>58</v>
      </c>
      <c r="D228">
        <v>62</v>
      </c>
      <c r="E228">
        <v>0.10299999999999999</v>
      </c>
      <c r="F228">
        <v>0.97</v>
      </c>
      <c r="G228">
        <v>60</v>
      </c>
      <c r="H228">
        <v>23</v>
      </c>
      <c r="I228">
        <v>50</v>
      </c>
      <c r="J228">
        <v>0.46</v>
      </c>
      <c r="K228">
        <v>0.46</v>
      </c>
      <c r="L228">
        <v>0.17699999999999999</v>
      </c>
      <c r="M228">
        <v>4.8000000000000001E-2</v>
      </c>
      <c r="N228">
        <v>0.17699999999999999</v>
      </c>
      <c r="O228">
        <v>3.2000000000000001E-2</v>
      </c>
      <c r="P228">
        <v>0.5</v>
      </c>
      <c r="Q228">
        <v>8.3000000000000007</v>
      </c>
    </row>
    <row r="229" spans="1:17">
      <c r="A229" t="s">
        <v>282</v>
      </c>
      <c r="B229" t="s">
        <v>77</v>
      </c>
      <c r="C229">
        <v>38</v>
      </c>
      <c r="D229">
        <v>35</v>
      </c>
      <c r="E229">
        <v>0.122</v>
      </c>
      <c r="F229">
        <v>1.23</v>
      </c>
      <c r="G229">
        <v>43</v>
      </c>
      <c r="H229">
        <v>20</v>
      </c>
      <c r="I229">
        <v>32</v>
      </c>
      <c r="J229">
        <v>0.625</v>
      </c>
      <c r="K229">
        <v>0.625</v>
      </c>
      <c r="L229">
        <v>0.14299999999999999</v>
      </c>
      <c r="M229">
        <v>5.7000000000000002E-2</v>
      </c>
      <c r="N229">
        <v>0.14299999999999999</v>
      </c>
      <c r="O229">
        <v>0.114</v>
      </c>
      <c r="P229">
        <v>0.6</v>
      </c>
      <c r="Q229">
        <v>40.4</v>
      </c>
    </row>
    <row r="230" spans="1:17">
      <c r="A230" t="s">
        <v>159</v>
      </c>
      <c r="B230" t="s">
        <v>77</v>
      </c>
      <c r="C230">
        <v>44</v>
      </c>
      <c r="D230">
        <v>30</v>
      </c>
      <c r="E230">
        <v>6.0999999999999999E-2</v>
      </c>
      <c r="F230">
        <v>1.5</v>
      </c>
      <c r="G230">
        <v>45</v>
      </c>
      <c r="H230">
        <v>19</v>
      </c>
      <c r="I230">
        <v>26</v>
      </c>
      <c r="J230">
        <v>0.73099999999999998</v>
      </c>
      <c r="K230">
        <v>0.73099999999999998</v>
      </c>
      <c r="L230">
        <v>0.16700000000000001</v>
      </c>
      <c r="M230">
        <v>3.3000000000000002E-2</v>
      </c>
      <c r="N230">
        <v>0.13300000000000001</v>
      </c>
      <c r="O230">
        <v>6.7000000000000004E-2</v>
      </c>
      <c r="P230">
        <v>0.73299999999999998</v>
      </c>
      <c r="Q230">
        <v>88.4</v>
      </c>
    </row>
    <row r="231" spans="1:17">
      <c r="A231" t="s">
        <v>90</v>
      </c>
      <c r="B231" t="s">
        <v>77</v>
      </c>
      <c r="C231">
        <v>11</v>
      </c>
      <c r="D231">
        <v>21</v>
      </c>
      <c r="E231">
        <v>0.29199999999999998</v>
      </c>
      <c r="F231">
        <v>1.29</v>
      </c>
      <c r="G231">
        <v>27</v>
      </c>
      <c r="H231">
        <v>12</v>
      </c>
      <c r="I231">
        <v>17</v>
      </c>
      <c r="J231">
        <v>0.70599999999999996</v>
      </c>
      <c r="K231">
        <v>0.70599999999999996</v>
      </c>
      <c r="L231">
        <v>9.5000000000000001E-2</v>
      </c>
      <c r="M231">
        <v>0.14299999999999999</v>
      </c>
      <c r="N231">
        <v>9.5000000000000001E-2</v>
      </c>
      <c r="O231">
        <v>4.8000000000000001E-2</v>
      </c>
      <c r="P231">
        <v>0.61899999999999999</v>
      </c>
      <c r="Q231">
        <v>51.9</v>
      </c>
    </row>
    <row r="232" spans="1:17">
      <c r="A232" t="s">
        <v>317</v>
      </c>
      <c r="B232" t="s">
        <v>77</v>
      </c>
      <c r="C232">
        <v>28</v>
      </c>
      <c r="D232">
        <v>17</v>
      </c>
      <c r="E232">
        <v>4.1000000000000002E-2</v>
      </c>
      <c r="F232">
        <v>1.47</v>
      </c>
      <c r="G232">
        <v>25</v>
      </c>
      <c r="H232">
        <v>12</v>
      </c>
      <c r="I232">
        <v>16</v>
      </c>
      <c r="J232">
        <v>0.75</v>
      </c>
      <c r="K232">
        <v>0.75</v>
      </c>
      <c r="L232">
        <v>5.8999999999999997E-2</v>
      </c>
      <c r="M232">
        <v>5.8999999999999997E-2</v>
      </c>
      <c r="N232">
        <v>5.8999999999999997E-2</v>
      </c>
      <c r="O232">
        <v>5.8999999999999997E-2</v>
      </c>
      <c r="P232">
        <v>0.70599999999999996</v>
      </c>
      <c r="Q232">
        <v>84.4</v>
      </c>
    </row>
    <row r="233" spans="1:17">
      <c r="A233" t="s">
        <v>349</v>
      </c>
      <c r="B233" t="s">
        <v>77</v>
      </c>
      <c r="C233">
        <v>59</v>
      </c>
      <c r="D233">
        <v>14</v>
      </c>
      <c r="E233">
        <v>3.3000000000000002E-2</v>
      </c>
      <c r="F233">
        <v>1.29</v>
      </c>
      <c r="G233">
        <v>18</v>
      </c>
      <c r="H233">
        <v>6</v>
      </c>
      <c r="I233">
        <v>11</v>
      </c>
      <c r="J233">
        <v>0.54500000000000004</v>
      </c>
      <c r="K233">
        <v>0.54500000000000004</v>
      </c>
      <c r="L233">
        <v>0.214</v>
      </c>
      <c r="M233">
        <v>0</v>
      </c>
      <c r="N233">
        <v>0.14299999999999999</v>
      </c>
      <c r="O233">
        <v>0</v>
      </c>
      <c r="P233">
        <v>0.64300000000000002</v>
      </c>
      <c r="Q233">
        <v>51.9</v>
      </c>
    </row>
    <row r="234" spans="1:17">
      <c r="A234" t="s">
        <v>366</v>
      </c>
      <c r="B234" t="s">
        <v>77</v>
      </c>
      <c r="C234">
        <v>56</v>
      </c>
      <c r="D234">
        <v>14</v>
      </c>
      <c r="E234">
        <v>2.8000000000000001E-2</v>
      </c>
      <c r="F234">
        <v>1</v>
      </c>
      <c r="G234">
        <v>14</v>
      </c>
      <c r="H234">
        <v>5</v>
      </c>
      <c r="I234">
        <v>10</v>
      </c>
      <c r="J234">
        <v>0.5</v>
      </c>
      <c r="K234">
        <v>0.5</v>
      </c>
      <c r="L234">
        <v>0.214</v>
      </c>
      <c r="M234">
        <v>7.0999999999999994E-2</v>
      </c>
      <c r="N234">
        <v>0.214</v>
      </c>
      <c r="O234">
        <v>0</v>
      </c>
      <c r="P234">
        <v>0.5</v>
      </c>
      <c r="Q234">
        <v>9.6</v>
      </c>
    </row>
    <row r="235" spans="1:17">
      <c r="A235" t="s">
        <v>365</v>
      </c>
      <c r="B235" t="s">
        <v>77</v>
      </c>
      <c r="C235">
        <v>50</v>
      </c>
      <c r="D235">
        <v>13</v>
      </c>
      <c r="E235">
        <v>1.4E-2</v>
      </c>
      <c r="F235">
        <v>1.08</v>
      </c>
      <c r="G235">
        <v>14</v>
      </c>
      <c r="H235">
        <v>7</v>
      </c>
      <c r="I235">
        <v>12</v>
      </c>
      <c r="J235">
        <v>0.58299999999999996</v>
      </c>
      <c r="K235">
        <v>0.58299999999999996</v>
      </c>
      <c r="L235">
        <v>0</v>
      </c>
      <c r="M235">
        <v>7.6999999999999999E-2</v>
      </c>
      <c r="N235">
        <v>0</v>
      </c>
      <c r="O235">
        <v>0</v>
      </c>
      <c r="P235">
        <v>0.53800000000000003</v>
      </c>
      <c r="Q235">
        <v>20.100000000000001</v>
      </c>
    </row>
    <row r="236" spans="1:17">
      <c r="A236" t="s">
        <v>118</v>
      </c>
      <c r="B236" t="s">
        <v>77</v>
      </c>
      <c r="C236">
        <v>18</v>
      </c>
      <c r="D236">
        <v>12</v>
      </c>
      <c r="E236">
        <v>3.5999999999999997E-2</v>
      </c>
      <c r="F236">
        <v>0.92</v>
      </c>
      <c r="G236">
        <v>11</v>
      </c>
      <c r="H236">
        <v>4</v>
      </c>
      <c r="I236">
        <v>11</v>
      </c>
      <c r="J236">
        <v>0.36399999999999999</v>
      </c>
      <c r="K236">
        <v>0.36399999999999999</v>
      </c>
      <c r="L236">
        <v>0.25</v>
      </c>
      <c r="M236">
        <v>0</v>
      </c>
      <c r="N236">
        <v>0.25</v>
      </c>
      <c r="O236">
        <v>0.16700000000000001</v>
      </c>
      <c r="P236">
        <v>0.41699999999999998</v>
      </c>
      <c r="Q236">
        <v>6.1</v>
      </c>
    </row>
    <row r="237" spans="1:17">
      <c r="A237" t="s">
        <v>76</v>
      </c>
      <c r="B237" t="s">
        <v>77</v>
      </c>
      <c r="C237">
        <v>66</v>
      </c>
      <c r="D237">
        <v>11</v>
      </c>
      <c r="E237">
        <v>1.7999999999999999E-2</v>
      </c>
      <c r="F237">
        <v>1.0900000000000001</v>
      </c>
      <c r="G237">
        <v>12</v>
      </c>
      <c r="H237">
        <v>6</v>
      </c>
      <c r="I237">
        <v>9</v>
      </c>
      <c r="J237">
        <v>0.66700000000000004</v>
      </c>
      <c r="K237">
        <v>0.66700000000000004</v>
      </c>
      <c r="L237">
        <v>0</v>
      </c>
      <c r="M237">
        <v>0.182</v>
      </c>
      <c r="N237">
        <v>0</v>
      </c>
      <c r="O237">
        <v>0</v>
      </c>
      <c r="P237">
        <v>0.54500000000000004</v>
      </c>
      <c r="Q237">
        <v>21.8</v>
      </c>
    </row>
    <row r="238" spans="1:17">
      <c r="A238" t="s">
        <v>234</v>
      </c>
      <c r="B238" t="s">
        <v>107</v>
      </c>
      <c r="C238">
        <v>65</v>
      </c>
      <c r="D238">
        <v>113</v>
      </c>
      <c r="E238">
        <v>8.7999999999999995E-2</v>
      </c>
      <c r="F238">
        <v>1.32</v>
      </c>
      <c r="G238">
        <v>149</v>
      </c>
      <c r="H238">
        <v>66</v>
      </c>
      <c r="I238">
        <v>94</v>
      </c>
      <c r="J238">
        <v>0.70199999999999996</v>
      </c>
      <c r="K238">
        <v>0.70199999999999996</v>
      </c>
      <c r="L238">
        <v>0.106</v>
      </c>
      <c r="M238">
        <v>0.106</v>
      </c>
      <c r="N238">
        <v>0.106</v>
      </c>
      <c r="O238">
        <v>4.3999999999999997E-2</v>
      </c>
      <c r="P238">
        <v>0.64600000000000002</v>
      </c>
      <c r="Q238">
        <v>57.1</v>
      </c>
    </row>
    <row r="239" spans="1:17">
      <c r="A239" t="s">
        <v>183</v>
      </c>
      <c r="B239" t="s">
        <v>107</v>
      </c>
      <c r="C239">
        <v>64</v>
      </c>
      <c r="D239">
        <v>87</v>
      </c>
      <c r="E239">
        <v>0.127</v>
      </c>
      <c r="F239">
        <v>1.41</v>
      </c>
      <c r="G239">
        <v>123</v>
      </c>
      <c r="H239">
        <v>46</v>
      </c>
      <c r="I239">
        <v>65</v>
      </c>
      <c r="J239">
        <v>0.70799999999999996</v>
      </c>
      <c r="K239">
        <v>0.70799999999999996</v>
      </c>
      <c r="L239">
        <v>0.26400000000000001</v>
      </c>
      <c r="M239">
        <v>4.5999999999999999E-2</v>
      </c>
      <c r="N239">
        <v>0.253</v>
      </c>
      <c r="O239">
        <v>5.7000000000000002E-2</v>
      </c>
      <c r="P239">
        <v>0.71299999999999997</v>
      </c>
      <c r="Q239">
        <v>76.099999999999994</v>
      </c>
    </row>
    <row r="240" spans="1:17">
      <c r="A240" t="s">
        <v>133</v>
      </c>
      <c r="B240" t="s">
        <v>107</v>
      </c>
      <c r="C240">
        <v>44</v>
      </c>
      <c r="D240">
        <v>71</v>
      </c>
      <c r="E240">
        <v>0.14199999999999999</v>
      </c>
      <c r="F240">
        <v>1.2</v>
      </c>
      <c r="G240">
        <v>85</v>
      </c>
      <c r="H240">
        <v>38</v>
      </c>
      <c r="I240">
        <v>64</v>
      </c>
      <c r="J240">
        <v>0.59399999999999997</v>
      </c>
      <c r="K240">
        <v>0.59399999999999997</v>
      </c>
      <c r="L240">
        <v>8.5000000000000006E-2</v>
      </c>
      <c r="M240">
        <v>2.8000000000000001E-2</v>
      </c>
      <c r="N240">
        <v>8.5000000000000006E-2</v>
      </c>
      <c r="O240">
        <v>1.4E-2</v>
      </c>
      <c r="P240">
        <v>0.60599999999999998</v>
      </c>
      <c r="Q240">
        <v>35.299999999999997</v>
      </c>
    </row>
    <row r="241" spans="1:17">
      <c r="A241" t="s">
        <v>106</v>
      </c>
      <c r="B241" t="s">
        <v>107</v>
      </c>
      <c r="C241">
        <v>55</v>
      </c>
      <c r="D241">
        <v>60</v>
      </c>
      <c r="E241">
        <v>5.8000000000000003E-2</v>
      </c>
      <c r="F241">
        <v>1.42</v>
      </c>
      <c r="G241">
        <v>85</v>
      </c>
      <c r="H241">
        <v>35</v>
      </c>
      <c r="I241">
        <v>51</v>
      </c>
      <c r="J241">
        <v>0.68600000000000005</v>
      </c>
      <c r="K241">
        <v>0.68600000000000005</v>
      </c>
      <c r="L241">
        <v>0.16700000000000001</v>
      </c>
      <c r="M241">
        <v>6.7000000000000004E-2</v>
      </c>
      <c r="N241">
        <v>0.16700000000000001</v>
      </c>
      <c r="O241">
        <v>8.3000000000000004E-2</v>
      </c>
      <c r="P241">
        <v>0.66700000000000004</v>
      </c>
      <c r="Q241">
        <v>76.900000000000006</v>
      </c>
    </row>
    <row r="242" spans="1:17">
      <c r="A242" t="s">
        <v>188</v>
      </c>
      <c r="B242" t="s">
        <v>107</v>
      </c>
      <c r="C242">
        <v>53</v>
      </c>
      <c r="D242">
        <v>60</v>
      </c>
      <c r="E242">
        <v>0.155</v>
      </c>
      <c r="F242">
        <v>1.33</v>
      </c>
      <c r="G242">
        <v>80</v>
      </c>
      <c r="H242">
        <v>35</v>
      </c>
      <c r="I242">
        <v>49</v>
      </c>
      <c r="J242">
        <v>0.71399999999999997</v>
      </c>
      <c r="K242">
        <v>0.71399999999999997</v>
      </c>
      <c r="L242">
        <v>0.2</v>
      </c>
      <c r="M242">
        <v>0.05</v>
      </c>
      <c r="N242">
        <v>0.2</v>
      </c>
      <c r="O242">
        <v>6.7000000000000004E-2</v>
      </c>
      <c r="P242">
        <v>0.7</v>
      </c>
      <c r="Q242">
        <v>61.4</v>
      </c>
    </row>
    <row r="243" spans="1:17">
      <c r="A243" t="s">
        <v>259</v>
      </c>
      <c r="B243" t="s">
        <v>107</v>
      </c>
      <c r="C243">
        <v>48</v>
      </c>
      <c r="D243">
        <v>47</v>
      </c>
      <c r="E243">
        <v>0.13800000000000001</v>
      </c>
      <c r="F243">
        <v>1.4</v>
      </c>
      <c r="G243">
        <v>66</v>
      </c>
      <c r="H243">
        <v>27</v>
      </c>
      <c r="I243">
        <v>39</v>
      </c>
      <c r="J243">
        <v>0.69199999999999995</v>
      </c>
      <c r="K243">
        <v>0.69199999999999995</v>
      </c>
      <c r="L243">
        <v>0.17</v>
      </c>
      <c r="M243">
        <v>4.2999999999999997E-2</v>
      </c>
      <c r="N243">
        <v>0.17</v>
      </c>
      <c r="O243">
        <v>4.2999999999999997E-2</v>
      </c>
      <c r="P243">
        <v>0.70199999999999996</v>
      </c>
      <c r="Q243">
        <v>73.900000000000006</v>
      </c>
    </row>
    <row r="244" spans="1:17">
      <c r="A244" t="s">
        <v>255</v>
      </c>
      <c r="B244" t="s">
        <v>107</v>
      </c>
      <c r="C244">
        <v>58</v>
      </c>
      <c r="D244">
        <v>46</v>
      </c>
      <c r="E244">
        <v>5.1999999999999998E-2</v>
      </c>
      <c r="F244">
        <v>1.7</v>
      </c>
      <c r="G244">
        <v>78</v>
      </c>
      <c r="H244">
        <v>33</v>
      </c>
      <c r="I244">
        <v>38</v>
      </c>
      <c r="J244">
        <v>0.86799999999999999</v>
      </c>
      <c r="K244">
        <v>0.86799999999999999</v>
      </c>
      <c r="L244">
        <v>0.28299999999999997</v>
      </c>
      <c r="M244">
        <v>0</v>
      </c>
      <c r="N244">
        <v>0.28299999999999997</v>
      </c>
      <c r="O244">
        <v>0.109</v>
      </c>
      <c r="P244">
        <v>0.89100000000000001</v>
      </c>
      <c r="Q244">
        <v>98.8</v>
      </c>
    </row>
    <row r="245" spans="1:17">
      <c r="A245" t="s">
        <v>279</v>
      </c>
      <c r="B245" t="s">
        <v>107</v>
      </c>
      <c r="C245">
        <v>56</v>
      </c>
      <c r="D245">
        <v>41</v>
      </c>
      <c r="E245">
        <v>6.6000000000000003E-2</v>
      </c>
      <c r="F245">
        <v>1.1000000000000001</v>
      </c>
      <c r="G245">
        <v>45</v>
      </c>
      <c r="H245">
        <v>20</v>
      </c>
      <c r="I245">
        <v>35</v>
      </c>
      <c r="J245">
        <v>0.57099999999999995</v>
      </c>
      <c r="K245">
        <v>0.57099999999999995</v>
      </c>
      <c r="L245">
        <v>0.122</v>
      </c>
      <c r="M245">
        <v>9.8000000000000004E-2</v>
      </c>
      <c r="N245">
        <v>0.122</v>
      </c>
      <c r="O245">
        <v>7.2999999999999995E-2</v>
      </c>
      <c r="P245">
        <v>0.53700000000000003</v>
      </c>
      <c r="Q245">
        <v>22.5</v>
      </c>
    </row>
    <row r="246" spans="1:17">
      <c r="A246" t="s">
        <v>273</v>
      </c>
      <c r="B246" t="s">
        <v>107</v>
      </c>
      <c r="C246">
        <v>50</v>
      </c>
      <c r="D246">
        <v>33</v>
      </c>
      <c r="E246">
        <v>0.13600000000000001</v>
      </c>
      <c r="F246">
        <v>1.42</v>
      </c>
      <c r="G246">
        <v>47</v>
      </c>
      <c r="H246">
        <v>20</v>
      </c>
      <c r="I246">
        <v>29</v>
      </c>
      <c r="J246">
        <v>0.69</v>
      </c>
      <c r="K246">
        <v>0.69</v>
      </c>
      <c r="L246">
        <v>0.152</v>
      </c>
      <c r="M246">
        <v>0.03</v>
      </c>
      <c r="N246">
        <v>0.121</v>
      </c>
      <c r="O246">
        <v>6.0999999999999999E-2</v>
      </c>
      <c r="P246">
        <v>0.69699999999999995</v>
      </c>
      <c r="Q246">
        <v>78.2</v>
      </c>
    </row>
    <row r="247" spans="1:17">
      <c r="A247" t="s">
        <v>285</v>
      </c>
      <c r="B247" t="s">
        <v>107</v>
      </c>
      <c r="C247">
        <v>65</v>
      </c>
      <c r="D247">
        <v>30</v>
      </c>
      <c r="E247">
        <v>5.5E-2</v>
      </c>
      <c r="F247">
        <v>1.37</v>
      </c>
      <c r="G247">
        <v>41</v>
      </c>
      <c r="H247">
        <v>19</v>
      </c>
      <c r="I247">
        <v>28</v>
      </c>
      <c r="J247">
        <v>0.67900000000000005</v>
      </c>
      <c r="K247">
        <v>0.67900000000000005</v>
      </c>
      <c r="L247">
        <v>6.7000000000000004E-2</v>
      </c>
      <c r="M247">
        <v>3.3000000000000002E-2</v>
      </c>
      <c r="N247">
        <v>3.3000000000000002E-2</v>
      </c>
      <c r="O247">
        <v>3.3000000000000002E-2</v>
      </c>
      <c r="P247">
        <v>0.66700000000000004</v>
      </c>
      <c r="Q247">
        <v>68.7</v>
      </c>
    </row>
    <row r="248" spans="1:17">
      <c r="A248" t="s">
        <v>79</v>
      </c>
      <c r="B248" t="s">
        <v>107</v>
      </c>
      <c r="C248">
        <v>34</v>
      </c>
      <c r="D248">
        <v>14</v>
      </c>
      <c r="E248">
        <v>0.10100000000000001</v>
      </c>
      <c r="F248">
        <v>1.36</v>
      </c>
      <c r="G248">
        <v>19</v>
      </c>
      <c r="H248">
        <v>7</v>
      </c>
      <c r="I248">
        <v>12</v>
      </c>
      <c r="J248">
        <v>0.58299999999999996</v>
      </c>
      <c r="K248">
        <v>0.58299999999999996</v>
      </c>
      <c r="L248">
        <v>0.214</v>
      </c>
      <c r="M248">
        <v>0</v>
      </c>
      <c r="N248">
        <v>0.214</v>
      </c>
      <c r="O248">
        <v>7.0999999999999994E-2</v>
      </c>
      <c r="P248">
        <v>0.64300000000000002</v>
      </c>
      <c r="Q248">
        <v>67</v>
      </c>
    </row>
    <row r="249" spans="1:17">
      <c r="A249" t="s">
        <v>186</v>
      </c>
      <c r="B249" t="s">
        <v>20</v>
      </c>
      <c r="C249">
        <v>40</v>
      </c>
      <c r="D249">
        <v>82</v>
      </c>
      <c r="E249">
        <v>0.26</v>
      </c>
      <c r="F249">
        <v>1.37</v>
      </c>
      <c r="G249">
        <v>112</v>
      </c>
      <c r="H249">
        <v>47</v>
      </c>
      <c r="I249">
        <v>64</v>
      </c>
      <c r="J249">
        <v>0.73399999999999999</v>
      </c>
      <c r="K249">
        <v>0.73399999999999999</v>
      </c>
      <c r="L249">
        <v>0.19500000000000001</v>
      </c>
      <c r="M249">
        <v>6.0999999999999999E-2</v>
      </c>
      <c r="N249">
        <v>0.19500000000000001</v>
      </c>
      <c r="O249">
        <v>3.6999999999999998E-2</v>
      </c>
      <c r="P249">
        <v>0.72</v>
      </c>
      <c r="Q249">
        <v>68.400000000000006</v>
      </c>
    </row>
    <row r="250" spans="1:17">
      <c r="A250" t="s">
        <v>223</v>
      </c>
      <c r="B250" t="s">
        <v>20</v>
      </c>
      <c r="C250">
        <v>51</v>
      </c>
      <c r="D250">
        <v>62</v>
      </c>
      <c r="E250">
        <v>6.3E-2</v>
      </c>
      <c r="F250">
        <v>1.5</v>
      </c>
      <c r="G250">
        <v>93</v>
      </c>
      <c r="H250">
        <v>39</v>
      </c>
      <c r="I250">
        <v>50</v>
      </c>
      <c r="J250">
        <v>0.78</v>
      </c>
      <c r="K250">
        <v>0.78</v>
      </c>
      <c r="L250">
        <v>0.19400000000000001</v>
      </c>
      <c r="M250">
        <v>8.1000000000000003E-2</v>
      </c>
      <c r="N250">
        <v>0.17699999999999999</v>
      </c>
      <c r="O250">
        <v>8.1000000000000003E-2</v>
      </c>
      <c r="P250">
        <v>0.74199999999999999</v>
      </c>
      <c r="Q250">
        <v>88.4</v>
      </c>
    </row>
    <row r="251" spans="1:17">
      <c r="A251" t="s">
        <v>150</v>
      </c>
      <c r="B251" t="s">
        <v>20</v>
      </c>
      <c r="C251">
        <v>64</v>
      </c>
      <c r="D251">
        <v>44</v>
      </c>
      <c r="E251">
        <v>7.8E-2</v>
      </c>
      <c r="F251">
        <v>1.5</v>
      </c>
      <c r="G251">
        <v>66</v>
      </c>
      <c r="H251">
        <v>26</v>
      </c>
      <c r="I251">
        <v>33</v>
      </c>
      <c r="J251">
        <v>0.78800000000000003</v>
      </c>
      <c r="K251">
        <v>0.78800000000000003</v>
      </c>
      <c r="L251">
        <v>0.20499999999999999</v>
      </c>
      <c r="M251">
        <v>9.0999999999999998E-2</v>
      </c>
      <c r="N251">
        <v>0.20499999999999999</v>
      </c>
      <c r="O251">
        <v>4.4999999999999998E-2</v>
      </c>
      <c r="P251">
        <v>0.75</v>
      </c>
      <c r="Q251">
        <v>88.4</v>
      </c>
    </row>
    <row r="252" spans="1:17">
      <c r="A252" t="s">
        <v>221</v>
      </c>
      <c r="B252" t="s">
        <v>20</v>
      </c>
      <c r="C252">
        <v>66</v>
      </c>
      <c r="D252">
        <v>44</v>
      </c>
      <c r="E252">
        <v>0.08</v>
      </c>
      <c r="F252">
        <v>1.3</v>
      </c>
      <c r="G252">
        <v>57</v>
      </c>
      <c r="H252">
        <v>22</v>
      </c>
      <c r="I252">
        <v>35</v>
      </c>
      <c r="J252">
        <v>0.629</v>
      </c>
      <c r="K252">
        <v>0.629</v>
      </c>
      <c r="L252">
        <v>0.182</v>
      </c>
      <c r="M252">
        <v>6.8000000000000005E-2</v>
      </c>
      <c r="N252">
        <v>0.182</v>
      </c>
      <c r="O252">
        <v>4.4999999999999998E-2</v>
      </c>
      <c r="P252">
        <v>0.63600000000000001</v>
      </c>
      <c r="Q252">
        <v>53.2</v>
      </c>
    </row>
    <row r="253" spans="1:17">
      <c r="A253" t="s">
        <v>288</v>
      </c>
      <c r="B253" t="s">
        <v>20</v>
      </c>
      <c r="C253">
        <v>54</v>
      </c>
      <c r="D253">
        <v>28</v>
      </c>
      <c r="E253">
        <v>1.7999999999999999E-2</v>
      </c>
      <c r="F253">
        <v>1.43</v>
      </c>
      <c r="G253">
        <v>40</v>
      </c>
      <c r="H253">
        <v>15</v>
      </c>
      <c r="I253">
        <v>21</v>
      </c>
      <c r="J253">
        <v>0.71399999999999997</v>
      </c>
      <c r="K253">
        <v>0.71399999999999997</v>
      </c>
      <c r="L253">
        <v>0.32100000000000001</v>
      </c>
      <c r="M253">
        <v>3.5999999999999997E-2</v>
      </c>
      <c r="N253">
        <v>0.32100000000000001</v>
      </c>
      <c r="O253">
        <v>0.107</v>
      </c>
      <c r="P253">
        <v>0.71399999999999997</v>
      </c>
      <c r="Q253">
        <v>79.7</v>
      </c>
    </row>
    <row r="254" spans="1:17">
      <c r="A254" t="s">
        <v>19</v>
      </c>
      <c r="B254" t="s">
        <v>20</v>
      </c>
      <c r="C254">
        <v>58</v>
      </c>
      <c r="D254">
        <v>23</v>
      </c>
      <c r="E254">
        <v>6.7000000000000004E-2</v>
      </c>
      <c r="F254">
        <v>1.35</v>
      </c>
      <c r="G254">
        <v>31</v>
      </c>
      <c r="H254">
        <v>14</v>
      </c>
      <c r="I254">
        <v>22</v>
      </c>
      <c r="J254">
        <v>0.63600000000000001</v>
      </c>
      <c r="K254">
        <v>0.63600000000000001</v>
      </c>
      <c r="L254">
        <v>8.6999999999999994E-2</v>
      </c>
      <c r="M254">
        <v>0</v>
      </c>
      <c r="N254">
        <v>8.6999999999999994E-2</v>
      </c>
      <c r="O254">
        <v>4.2999999999999997E-2</v>
      </c>
      <c r="P254">
        <v>0.65200000000000002</v>
      </c>
      <c r="Q254">
        <v>65</v>
      </c>
    </row>
    <row r="255" spans="1:17">
      <c r="A255" t="s">
        <v>314</v>
      </c>
      <c r="B255" t="s">
        <v>20</v>
      </c>
      <c r="C255">
        <v>65</v>
      </c>
      <c r="D255">
        <v>19</v>
      </c>
      <c r="E255">
        <v>3.9E-2</v>
      </c>
      <c r="F255">
        <v>1.37</v>
      </c>
      <c r="G255">
        <v>26</v>
      </c>
      <c r="H255">
        <v>13</v>
      </c>
      <c r="I255">
        <v>18</v>
      </c>
      <c r="J255">
        <v>0.72199999999999998</v>
      </c>
      <c r="K255">
        <v>0.72199999999999998</v>
      </c>
      <c r="L255">
        <v>0</v>
      </c>
      <c r="M255">
        <v>5.2999999999999999E-2</v>
      </c>
      <c r="N255">
        <v>0</v>
      </c>
      <c r="O255">
        <v>0</v>
      </c>
      <c r="P255">
        <v>0.68400000000000005</v>
      </c>
      <c r="Q255">
        <v>69.2</v>
      </c>
    </row>
    <row r="256" spans="1:17">
      <c r="A256" t="s">
        <v>95</v>
      </c>
      <c r="B256" t="s">
        <v>20</v>
      </c>
      <c r="C256">
        <v>63</v>
      </c>
      <c r="D256">
        <v>15</v>
      </c>
      <c r="E256">
        <v>1.6E-2</v>
      </c>
      <c r="F256">
        <v>1</v>
      </c>
      <c r="G256">
        <v>15</v>
      </c>
      <c r="H256">
        <v>7</v>
      </c>
      <c r="I256">
        <v>13</v>
      </c>
      <c r="J256">
        <v>0.53800000000000003</v>
      </c>
      <c r="K256">
        <v>0.53800000000000003</v>
      </c>
      <c r="L256">
        <v>6.7000000000000004E-2</v>
      </c>
      <c r="M256">
        <v>6.7000000000000004E-2</v>
      </c>
      <c r="N256">
        <v>0</v>
      </c>
      <c r="O256">
        <v>0</v>
      </c>
      <c r="P256">
        <v>0.53300000000000003</v>
      </c>
      <c r="Q256">
        <v>9.6</v>
      </c>
    </row>
    <row r="257" spans="1:17">
      <c r="A257" t="s">
        <v>114</v>
      </c>
      <c r="B257" t="s">
        <v>20</v>
      </c>
      <c r="C257">
        <v>23</v>
      </c>
      <c r="D257">
        <v>12</v>
      </c>
      <c r="E257">
        <v>8.7999999999999995E-2</v>
      </c>
      <c r="F257">
        <v>1.67</v>
      </c>
      <c r="G257">
        <v>20</v>
      </c>
      <c r="H257">
        <v>8</v>
      </c>
      <c r="I257">
        <v>10</v>
      </c>
      <c r="J257">
        <v>0.8</v>
      </c>
      <c r="K257">
        <v>0.8</v>
      </c>
      <c r="L257">
        <v>0.25</v>
      </c>
      <c r="M257">
        <v>0</v>
      </c>
      <c r="N257">
        <v>0.25</v>
      </c>
      <c r="O257">
        <v>8.3000000000000004E-2</v>
      </c>
      <c r="P257">
        <v>0.83299999999999996</v>
      </c>
      <c r="Q257">
        <v>98.2</v>
      </c>
    </row>
    <row r="258" spans="1:17">
      <c r="A258" t="s">
        <v>105</v>
      </c>
      <c r="B258" t="s">
        <v>20</v>
      </c>
      <c r="C258">
        <v>13</v>
      </c>
      <c r="D258">
        <v>12</v>
      </c>
      <c r="E258">
        <v>0.22600000000000001</v>
      </c>
      <c r="F258">
        <v>1.42</v>
      </c>
      <c r="G258">
        <v>17</v>
      </c>
      <c r="H258">
        <v>8</v>
      </c>
      <c r="I258">
        <v>11</v>
      </c>
      <c r="J258">
        <v>0.72699999999999998</v>
      </c>
      <c r="K258">
        <v>0.72699999999999998</v>
      </c>
      <c r="L258">
        <v>8.3000000000000004E-2</v>
      </c>
      <c r="M258">
        <v>0</v>
      </c>
      <c r="N258">
        <v>0.16700000000000001</v>
      </c>
      <c r="O258">
        <v>8.3000000000000004E-2</v>
      </c>
      <c r="P258">
        <v>0.66700000000000004</v>
      </c>
      <c r="Q258">
        <v>76.900000000000006</v>
      </c>
    </row>
    <row r="259" spans="1:17">
      <c r="A259" t="s">
        <v>222</v>
      </c>
      <c r="B259" t="s">
        <v>47</v>
      </c>
      <c r="C259">
        <v>57</v>
      </c>
      <c r="D259">
        <v>140</v>
      </c>
      <c r="E259">
        <v>0.188</v>
      </c>
      <c r="F259">
        <v>1.1000000000000001</v>
      </c>
      <c r="G259">
        <v>154</v>
      </c>
      <c r="H259">
        <v>68</v>
      </c>
      <c r="I259">
        <v>117</v>
      </c>
      <c r="J259">
        <v>0.58099999999999996</v>
      </c>
      <c r="K259">
        <v>0.58099999999999996</v>
      </c>
      <c r="L259">
        <v>0.129</v>
      </c>
      <c r="M259">
        <v>0.05</v>
      </c>
      <c r="N259">
        <v>0.129</v>
      </c>
      <c r="O259">
        <v>2.1000000000000001E-2</v>
      </c>
      <c r="P259">
        <v>0.55700000000000005</v>
      </c>
      <c r="Q259">
        <v>23.1</v>
      </c>
    </row>
    <row r="260" spans="1:17">
      <c r="A260" t="s">
        <v>181</v>
      </c>
      <c r="B260" t="s">
        <v>47</v>
      </c>
      <c r="C260">
        <v>56</v>
      </c>
      <c r="D260">
        <v>70</v>
      </c>
      <c r="E260">
        <v>0.13200000000000001</v>
      </c>
      <c r="F260">
        <v>1.31</v>
      </c>
      <c r="G260">
        <v>92</v>
      </c>
      <c r="H260">
        <v>41</v>
      </c>
      <c r="I260">
        <v>61</v>
      </c>
      <c r="J260">
        <v>0.67200000000000004</v>
      </c>
      <c r="K260">
        <v>0.67200000000000004</v>
      </c>
      <c r="L260">
        <v>0.114</v>
      </c>
      <c r="M260">
        <v>2.9000000000000001E-2</v>
      </c>
      <c r="N260">
        <v>0.1</v>
      </c>
      <c r="O260">
        <v>1.4E-2</v>
      </c>
      <c r="P260">
        <v>0.67100000000000004</v>
      </c>
      <c r="Q260">
        <v>55.8</v>
      </c>
    </row>
    <row r="261" spans="1:17">
      <c r="A261" t="s">
        <v>256</v>
      </c>
      <c r="B261" t="s">
        <v>47</v>
      </c>
      <c r="C261">
        <v>65</v>
      </c>
      <c r="D261">
        <v>63</v>
      </c>
      <c r="E261">
        <v>4.5999999999999999E-2</v>
      </c>
      <c r="F261">
        <v>1.1100000000000001</v>
      </c>
      <c r="G261">
        <v>70</v>
      </c>
      <c r="H261">
        <v>32</v>
      </c>
      <c r="I261">
        <v>56</v>
      </c>
      <c r="J261">
        <v>0.57099999999999995</v>
      </c>
      <c r="K261">
        <v>0.57099999999999995</v>
      </c>
      <c r="L261">
        <v>9.5000000000000001E-2</v>
      </c>
      <c r="M261">
        <v>6.3E-2</v>
      </c>
      <c r="N261">
        <v>9.5000000000000001E-2</v>
      </c>
      <c r="O261">
        <v>4.8000000000000001E-2</v>
      </c>
      <c r="P261">
        <v>0.55600000000000005</v>
      </c>
      <c r="Q261">
        <v>25.1</v>
      </c>
    </row>
    <row r="262" spans="1:17">
      <c r="A262" t="s">
        <v>200</v>
      </c>
      <c r="B262" t="s">
        <v>47</v>
      </c>
      <c r="C262">
        <v>56</v>
      </c>
      <c r="D262">
        <v>40</v>
      </c>
      <c r="E262">
        <v>4.2000000000000003E-2</v>
      </c>
      <c r="F262">
        <v>1.23</v>
      </c>
      <c r="G262">
        <v>49</v>
      </c>
      <c r="H262">
        <v>16</v>
      </c>
      <c r="I262">
        <v>26</v>
      </c>
      <c r="J262">
        <v>0.61499999999999999</v>
      </c>
      <c r="K262">
        <v>0.61499999999999999</v>
      </c>
      <c r="L262">
        <v>0.3</v>
      </c>
      <c r="M262">
        <v>0.1</v>
      </c>
      <c r="N262">
        <v>0.27500000000000002</v>
      </c>
      <c r="O262">
        <v>0.05</v>
      </c>
      <c r="P262">
        <v>0.625</v>
      </c>
      <c r="Q262">
        <v>39</v>
      </c>
    </row>
    <row r="263" spans="1:17">
      <c r="A263" t="s">
        <v>90</v>
      </c>
      <c r="B263" t="s">
        <v>47</v>
      </c>
      <c r="C263">
        <v>29</v>
      </c>
      <c r="D263">
        <v>40</v>
      </c>
      <c r="E263">
        <v>0.25600000000000001</v>
      </c>
      <c r="F263">
        <v>1.18</v>
      </c>
      <c r="G263">
        <v>47</v>
      </c>
      <c r="H263">
        <v>20</v>
      </c>
      <c r="I263">
        <v>33</v>
      </c>
      <c r="J263">
        <v>0.60599999999999998</v>
      </c>
      <c r="K263">
        <v>0.60599999999999998</v>
      </c>
      <c r="L263">
        <v>0.15</v>
      </c>
      <c r="M263">
        <v>0.05</v>
      </c>
      <c r="N263">
        <v>0.15</v>
      </c>
      <c r="O263">
        <v>2.5000000000000001E-2</v>
      </c>
      <c r="P263">
        <v>0.6</v>
      </c>
      <c r="Q263">
        <v>32.5</v>
      </c>
    </row>
    <row r="264" spans="1:17">
      <c r="A264" t="s">
        <v>271</v>
      </c>
      <c r="B264" t="s">
        <v>47</v>
      </c>
      <c r="C264">
        <v>50</v>
      </c>
      <c r="D264">
        <v>32</v>
      </c>
      <c r="E264">
        <v>5.7000000000000002E-2</v>
      </c>
      <c r="F264">
        <v>1.56</v>
      </c>
      <c r="G264">
        <v>50</v>
      </c>
      <c r="H264">
        <v>23</v>
      </c>
      <c r="I264">
        <v>29</v>
      </c>
      <c r="J264">
        <v>0.79300000000000004</v>
      </c>
      <c r="K264">
        <v>0.79300000000000004</v>
      </c>
      <c r="L264">
        <v>0.188</v>
      </c>
      <c r="M264">
        <v>0</v>
      </c>
      <c r="N264">
        <v>0.188</v>
      </c>
      <c r="O264">
        <v>9.4E-2</v>
      </c>
      <c r="P264">
        <v>0.75</v>
      </c>
      <c r="Q264">
        <v>91.7</v>
      </c>
    </row>
    <row r="265" spans="1:17">
      <c r="A265" t="s">
        <v>46</v>
      </c>
      <c r="B265" t="s">
        <v>47</v>
      </c>
      <c r="C265">
        <v>8</v>
      </c>
      <c r="D265">
        <v>26</v>
      </c>
      <c r="E265">
        <v>0.17199999999999999</v>
      </c>
      <c r="F265">
        <v>1.35</v>
      </c>
      <c r="G265">
        <v>35</v>
      </c>
      <c r="H265">
        <v>16</v>
      </c>
      <c r="I265">
        <v>21</v>
      </c>
      <c r="J265">
        <v>0.76200000000000001</v>
      </c>
      <c r="K265">
        <v>0.76200000000000001</v>
      </c>
      <c r="L265">
        <v>0.154</v>
      </c>
      <c r="M265">
        <v>3.7999999999999999E-2</v>
      </c>
      <c r="N265">
        <v>0.154</v>
      </c>
      <c r="O265">
        <v>0</v>
      </c>
      <c r="P265">
        <v>0.73099999999999998</v>
      </c>
      <c r="Q265">
        <v>64.599999999999994</v>
      </c>
    </row>
    <row r="266" spans="1:17">
      <c r="A266" t="s">
        <v>104</v>
      </c>
      <c r="B266" t="s">
        <v>47</v>
      </c>
      <c r="C266">
        <v>22</v>
      </c>
      <c r="D266">
        <v>22</v>
      </c>
      <c r="E266">
        <v>0.247</v>
      </c>
      <c r="F266">
        <v>1.5</v>
      </c>
      <c r="G266">
        <v>33</v>
      </c>
      <c r="H266">
        <v>15</v>
      </c>
      <c r="I266">
        <v>21</v>
      </c>
      <c r="J266">
        <v>0.71399999999999997</v>
      </c>
      <c r="K266">
        <v>0.71399999999999997</v>
      </c>
      <c r="L266">
        <v>9.0999999999999998E-2</v>
      </c>
      <c r="M266">
        <v>0</v>
      </c>
      <c r="N266">
        <v>4.4999999999999998E-2</v>
      </c>
      <c r="O266">
        <v>4.4999999999999998E-2</v>
      </c>
      <c r="P266">
        <v>0.72699999999999998</v>
      </c>
      <c r="Q266">
        <v>88.4</v>
      </c>
    </row>
    <row r="267" spans="1:17">
      <c r="A267" t="s">
        <v>306</v>
      </c>
      <c r="B267" t="s">
        <v>47</v>
      </c>
      <c r="C267">
        <v>40</v>
      </c>
      <c r="D267">
        <v>20</v>
      </c>
      <c r="E267">
        <v>9.4E-2</v>
      </c>
      <c r="F267">
        <v>1.55</v>
      </c>
      <c r="G267">
        <v>31</v>
      </c>
      <c r="H267">
        <v>14</v>
      </c>
      <c r="I267">
        <v>16</v>
      </c>
      <c r="J267">
        <v>0.875</v>
      </c>
      <c r="K267">
        <v>0.875</v>
      </c>
      <c r="L267">
        <v>0.1</v>
      </c>
      <c r="M267">
        <v>0.1</v>
      </c>
      <c r="N267">
        <v>0.1</v>
      </c>
      <c r="O267">
        <v>0</v>
      </c>
      <c r="P267">
        <v>0.8</v>
      </c>
      <c r="Q267">
        <v>91.1</v>
      </c>
    </row>
    <row r="268" spans="1:17">
      <c r="A268" t="s">
        <v>325</v>
      </c>
      <c r="B268" t="s">
        <v>47</v>
      </c>
      <c r="C268">
        <v>29</v>
      </c>
      <c r="D268">
        <v>14</v>
      </c>
      <c r="E268">
        <v>3.5000000000000003E-2</v>
      </c>
      <c r="F268">
        <v>1.64</v>
      </c>
      <c r="G268">
        <v>23</v>
      </c>
      <c r="H268">
        <v>11</v>
      </c>
      <c r="I268">
        <v>14</v>
      </c>
      <c r="J268">
        <v>0.78600000000000003</v>
      </c>
      <c r="K268">
        <v>0.78600000000000003</v>
      </c>
      <c r="L268">
        <v>7.0999999999999994E-2</v>
      </c>
      <c r="M268">
        <v>0</v>
      </c>
      <c r="N268">
        <v>7.0999999999999994E-2</v>
      </c>
      <c r="O268">
        <v>7.0999999999999994E-2</v>
      </c>
      <c r="P268">
        <v>0.78600000000000003</v>
      </c>
      <c r="Q268">
        <v>97.2</v>
      </c>
    </row>
    <row r="269" spans="1:17">
      <c r="A269" t="s">
        <v>373</v>
      </c>
      <c r="B269" t="s">
        <v>47</v>
      </c>
      <c r="C269">
        <v>59</v>
      </c>
      <c r="D269">
        <v>10</v>
      </c>
      <c r="E269">
        <v>1.0999999999999999E-2</v>
      </c>
      <c r="F269">
        <v>0.9</v>
      </c>
      <c r="G269">
        <v>9</v>
      </c>
      <c r="H269">
        <v>4</v>
      </c>
      <c r="I269">
        <v>9</v>
      </c>
      <c r="J269">
        <v>0.44400000000000001</v>
      </c>
      <c r="K269">
        <v>0.44400000000000001</v>
      </c>
      <c r="L269">
        <v>0.1</v>
      </c>
      <c r="M269">
        <v>0.1</v>
      </c>
      <c r="N269">
        <v>0.1</v>
      </c>
      <c r="O269">
        <v>0.1</v>
      </c>
      <c r="P269">
        <v>0.4</v>
      </c>
      <c r="Q269">
        <v>4.3</v>
      </c>
    </row>
    <row r="270" spans="1:17">
      <c r="A270" t="s">
        <v>206</v>
      </c>
      <c r="B270" t="s">
        <v>92</v>
      </c>
      <c r="C270">
        <v>43</v>
      </c>
      <c r="D270">
        <v>100</v>
      </c>
      <c r="E270">
        <v>0.20499999999999999</v>
      </c>
      <c r="F270">
        <v>1.1399999999999999</v>
      </c>
      <c r="G270">
        <v>114</v>
      </c>
      <c r="H270">
        <v>49</v>
      </c>
      <c r="I270">
        <v>82</v>
      </c>
      <c r="J270">
        <v>0.59799999999999998</v>
      </c>
      <c r="K270">
        <v>0.59799999999999998</v>
      </c>
      <c r="L270">
        <v>0.11</v>
      </c>
      <c r="M270">
        <v>0.1</v>
      </c>
      <c r="N270">
        <v>0.11</v>
      </c>
      <c r="O270">
        <v>0.03</v>
      </c>
      <c r="P270">
        <v>0.56999999999999995</v>
      </c>
      <c r="Q270">
        <v>28.5</v>
      </c>
    </row>
    <row r="271" spans="1:17">
      <c r="A271" t="s">
        <v>252</v>
      </c>
      <c r="B271" t="s">
        <v>92</v>
      </c>
      <c r="C271">
        <v>60</v>
      </c>
      <c r="D271">
        <v>68</v>
      </c>
      <c r="E271">
        <v>4.3999999999999997E-2</v>
      </c>
      <c r="F271">
        <v>1.41</v>
      </c>
      <c r="G271">
        <v>96</v>
      </c>
      <c r="H271">
        <v>41</v>
      </c>
      <c r="I271">
        <v>58</v>
      </c>
      <c r="J271">
        <v>0.70699999999999996</v>
      </c>
      <c r="K271">
        <v>0.70699999999999996</v>
      </c>
      <c r="L271">
        <v>0.14699999999999999</v>
      </c>
      <c r="M271">
        <v>5.8999999999999997E-2</v>
      </c>
      <c r="N271">
        <v>0.14699999999999999</v>
      </c>
      <c r="O271">
        <v>5.8999999999999997E-2</v>
      </c>
      <c r="P271">
        <v>0.69099999999999995</v>
      </c>
      <c r="Q271">
        <v>75.599999999999994</v>
      </c>
    </row>
    <row r="272" spans="1:17">
      <c r="A272" t="s">
        <v>155</v>
      </c>
      <c r="B272" t="s">
        <v>92</v>
      </c>
      <c r="C272">
        <v>43</v>
      </c>
      <c r="D272">
        <v>56</v>
      </c>
      <c r="E272">
        <v>0.29299999999999998</v>
      </c>
      <c r="F272">
        <v>1.25</v>
      </c>
      <c r="G272">
        <v>70</v>
      </c>
      <c r="H272">
        <v>30</v>
      </c>
      <c r="I272">
        <v>43</v>
      </c>
      <c r="J272">
        <v>0.69799999999999995</v>
      </c>
      <c r="K272">
        <v>0.69799999999999995</v>
      </c>
      <c r="L272">
        <v>0.161</v>
      </c>
      <c r="M272">
        <v>0.107</v>
      </c>
      <c r="N272">
        <v>0.14299999999999999</v>
      </c>
      <c r="O272">
        <v>3.5999999999999997E-2</v>
      </c>
      <c r="P272">
        <v>0.64300000000000002</v>
      </c>
      <c r="Q272">
        <v>45.8</v>
      </c>
    </row>
    <row r="273" spans="1:17">
      <c r="A273" t="s">
        <v>207</v>
      </c>
      <c r="B273" t="s">
        <v>92</v>
      </c>
      <c r="C273">
        <v>50</v>
      </c>
      <c r="D273">
        <v>47</v>
      </c>
      <c r="E273">
        <v>6.3E-2</v>
      </c>
      <c r="F273">
        <v>1.17</v>
      </c>
      <c r="G273">
        <v>55</v>
      </c>
      <c r="H273">
        <v>21</v>
      </c>
      <c r="I273">
        <v>35</v>
      </c>
      <c r="J273">
        <v>0.6</v>
      </c>
      <c r="K273">
        <v>0.6</v>
      </c>
      <c r="L273">
        <v>0.21299999999999999</v>
      </c>
      <c r="M273">
        <v>4.2999999999999997E-2</v>
      </c>
      <c r="N273">
        <v>0.191</v>
      </c>
      <c r="O273">
        <v>0</v>
      </c>
      <c r="P273">
        <v>0.66</v>
      </c>
      <c r="Q273">
        <v>31.6</v>
      </c>
    </row>
    <row r="274" spans="1:17">
      <c r="A274" t="s">
        <v>297</v>
      </c>
      <c r="B274" t="s">
        <v>92</v>
      </c>
      <c r="C274">
        <v>65</v>
      </c>
      <c r="D274">
        <v>32</v>
      </c>
      <c r="E274">
        <v>4.3999999999999997E-2</v>
      </c>
      <c r="F274">
        <v>1.1299999999999999</v>
      </c>
      <c r="G274">
        <v>36</v>
      </c>
      <c r="H274">
        <v>11</v>
      </c>
      <c r="I274">
        <v>21</v>
      </c>
      <c r="J274">
        <v>0.52400000000000002</v>
      </c>
      <c r="K274">
        <v>0.52400000000000002</v>
      </c>
      <c r="L274">
        <v>0.25</v>
      </c>
      <c r="M274">
        <v>0.125</v>
      </c>
      <c r="N274">
        <v>0.25</v>
      </c>
      <c r="O274">
        <v>3.1E-2</v>
      </c>
      <c r="P274">
        <v>0.56299999999999994</v>
      </c>
      <c r="Q274">
        <v>26.2</v>
      </c>
    </row>
    <row r="275" spans="1:17">
      <c r="A275" t="s">
        <v>177</v>
      </c>
      <c r="B275" t="s">
        <v>92</v>
      </c>
      <c r="C275">
        <v>36</v>
      </c>
      <c r="D275">
        <v>26</v>
      </c>
      <c r="E275">
        <v>0.123</v>
      </c>
      <c r="F275">
        <v>1.35</v>
      </c>
      <c r="G275">
        <v>35</v>
      </c>
      <c r="H275">
        <v>16</v>
      </c>
      <c r="I275">
        <v>23</v>
      </c>
      <c r="J275">
        <v>0.69599999999999995</v>
      </c>
      <c r="K275">
        <v>0.69599999999999995</v>
      </c>
      <c r="L275">
        <v>0.154</v>
      </c>
      <c r="M275">
        <v>3.7999999999999999E-2</v>
      </c>
      <c r="N275">
        <v>0.154</v>
      </c>
      <c r="O275">
        <v>7.6999999999999999E-2</v>
      </c>
      <c r="P275">
        <v>0.69199999999999995</v>
      </c>
      <c r="Q275">
        <v>64.599999999999994</v>
      </c>
    </row>
    <row r="276" spans="1:17">
      <c r="A276" t="s">
        <v>345</v>
      </c>
      <c r="B276" t="s">
        <v>92</v>
      </c>
      <c r="C276">
        <v>28</v>
      </c>
      <c r="D276">
        <v>20</v>
      </c>
      <c r="E276">
        <v>8.5000000000000006E-2</v>
      </c>
      <c r="F276">
        <v>0.95</v>
      </c>
      <c r="G276">
        <v>19</v>
      </c>
      <c r="H276">
        <v>9</v>
      </c>
      <c r="I276">
        <v>17</v>
      </c>
      <c r="J276">
        <v>0.52900000000000003</v>
      </c>
      <c r="K276">
        <v>0.52900000000000003</v>
      </c>
      <c r="L276">
        <v>0.1</v>
      </c>
      <c r="M276">
        <v>0.1</v>
      </c>
      <c r="N276">
        <v>0.1</v>
      </c>
      <c r="O276">
        <v>0.05</v>
      </c>
      <c r="P276">
        <v>0.45</v>
      </c>
      <c r="Q276">
        <v>7.7</v>
      </c>
    </row>
    <row r="277" spans="1:17">
      <c r="A277" t="s">
        <v>91</v>
      </c>
      <c r="B277" t="s">
        <v>92</v>
      </c>
      <c r="C277">
        <v>22</v>
      </c>
      <c r="D277">
        <v>17</v>
      </c>
      <c r="E277">
        <v>0.20200000000000001</v>
      </c>
      <c r="F277">
        <v>1.41</v>
      </c>
      <c r="G277">
        <v>24</v>
      </c>
      <c r="H277">
        <v>8</v>
      </c>
      <c r="I277">
        <v>11</v>
      </c>
      <c r="J277">
        <v>0.72699999999999998</v>
      </c>
      <c r="K277">
        <v>0.72699999999999998</v>
      </c>
      <c r="L277">
        <v>0.35299999999999998</v>
      </c>
      <c r="M277">
        <v>0.11799999999999999</v>
      </c>
      <c r="N277">
        <v>0.35299999999999998</v>
      </c>
      <c r="O277">
        <v>0.11799999999999999</v>
      </c>
      <c r="P277">
        <v>0.70599999999999996</v>
      </c>
      <c r="Q277">
        <v>75.599999999999994</v>
      </c>
    </row>
    <row r="278" spans="1:17">
      <c r="A278" t="s">
        <v>347</v>
      </c>
      <c r="B278" t="s">
        <v>92</v>
      </c>
      <c r="C278">
        <v>43</v>
      </c>
      <c r="D278">
        <v>10</v>
      </c>
      <c r="E278">
        <v>4.8000000000000001E-2</v>
      </c>
      <c r="F278">
        <v>1.8</v>
      </c>
      <c r="G278">
        <v>18</v>
      </c>
      <c r="H278">
        <v>6</v>
      </c>
      <c r="I278">
        <v>6</v>
      </c>
      <c r="J278">
        <v>1</v>
      </c>
      <c r="K278">
        <v>1</v>
      </c>
      <c r="L278">
        <v>0.3</v>
      </c>
      <c r="M278">
        <v>0.1</v>
      </c>
      <c r="N278">
        <v>0.3</v>
      </c>
      <c r="O278">
        <v>0</v>
      </c>
      <c r="P278">
        <v>0.9</v>
      </c>
      <c r="Q278">
        <v>100</v>
      </c>
    </row>
    <row r="279" spans="1:17">
      <c r="A279" t="s">
        <v>352</v>
      </c>
      <c r="B279" t="s">
        <v>92</v>
      </c>
      <c r="C279">
        <v>58</v>
      </c>
      <c r="D279">
        <v>10</v>
      </c>
      <c r="E279">
        <v>3.6999999999999998E-2</v>
      </c>
      <c r="F279">
        <v>1.7</v>
      </c>
      <c r="G279">
        <v>17</v>
      </c>
      <c r="H279">
        <v>6</v>
      </c>
      <c r="I279">
        <v>7</v>
      </c>
      <c r="J279">
        <v>0.85699999999999998</v>
      </c>
      <c r="K279">
        <v>0.85699999999999998</v>
      </c>
      <c r="L279">
        <v>0.3</v>
      </c>
      <c r="M279">
        <v>0</v>
      </c>
      <c r="N279">
        <v>0.3</v>
      </c>
      <c r="O279">
        <v>0</v>
      </c>
      <c r="P279">
        <v>0.9</v>
      </c>
      <c r="Q279">
        <v>99.4</v>
      </c>
    </row>
    <row r="280" spans="1:17">
      <c r="A280" t="s">
        <v>194</v>
      </c>
      <c r="B280" t="s">
        <v>32</v>
      </c>
      <c r="C280">
        <v>53</v>
      </c>
      <c r="D280">
        <v>130</v>
      </c>
      <c r="E280">
        <v>0.33</v>
      </c>
      <c r="F280">
        <v>1.2</v>
      </c>
      <c r="G280">
        <v>156</v>
      </c>
      <c r="H280">
        <v>68</v>
      </c>
      <c r="I280">
        <v>112</v>
      </c>
      <c r="J280">
        <v>0.60699999999999998</v>
      </c>
      <c r="K280">
        <v>0.60699999999999998</v>
      </c>
      <c r="L280">
        <v>0.16200000000000001</v>
      </c>
      <c r="M280">
        <v>3.1E-2</v>
      </c>
      <c r="N280">
        <v>0.16200000000000001</v>
      </c>
      <c r="O280">
        <v>5.3999999999999999E-2</v>
      </c>
      <c r="P280">
        <v>0.623</v>
      </c>
      <c r="Q280">
        <v>36</v>
      </c>
    </row>
    <row r="281" spans="1:17">
      <c r="A281" t="s">
        <v>224</v>
      </c>
      <c r="B281" t="s">
        <v>32</v>
      </c>
      <c r="C281">
        <v>58</v>
      </c>
      <c r="D281">
        <v>106</v>
      </c>
      <c r="E281">
        <v>0.16700000000000001</v>
      </c>
      <c r="F281">
        <v>1.26</v>
      </c>
      <c r="G281">
        <v>134</v>
      </c>
      <c r="H281">
        <v>57</v>
      </c>
      <c r="I281">
        <v>90</v>
      </c>
      <c r="J281">
        <v>0.63300000000000001</v>
      </c>
      <c r="K281">
        <v>0.63300000000000001</v>
      </c>
      <c r="L281">
        <v>0.14199999999999999</v>
      </c>
      <c r="M281">
        <v>2.8000000000000001E-2</v>
      </c>
      <c r="N281">
        <v>0.13200000000000001</v>
      </c>
      <c r="O281">
        <v>1.9E-2</v>
      </c>
      <c r="P281">
        <v>0.65100000000000002</v>
      </c>
      <c r="Q281">
        <v>48.2</v>
      </c>
    </row>
    <row r="282" spans="1:17">
      <c r="A282" t="s">
        <v>219</v>
      </c>
      <c r="B282" t="s">
        <v>32</v>
      </c>
      <c r="C282">
        <v>58</v>
      </c>
      <c r="D282">
        <v>61</v>
      </c>
      <c r="E282">
        <v>8.2000000000000003E-2</v>
      </c>
      <c r="F282">
        <v>1.23</v>
      </c>
      <c r="G282">
        <v>75</v>
      </c>
      <c r="H282">
        <v>31</v>
      </c>
      <c r="I282">
        <v>47</v>
      </c>
      <c r="J282">
        <v>0.66</v>
      </c>
      <c r="K282">
        <v>0.66</v>
      </c>
      <c r="L282">
        <v>0.18</v>
      </c>
      <c r="M282">
        <v>6.6000000000000003E-2</v>
      </c>
      <c r="N282">
        <v>0.18</v>
      </c>
      <c r="O282">
        <v>1.6E-2</v>
      </c>
      <c r="P282">
        <v>0.63900000000000001</v>
      </c>
      <c r="Q282">
        <v>41.4</v>
      </c>
    </row>
    <row r="283" spans="1:17">
      <c r="A283" t="s">
        <v>164</v>
      </c>
      <c r="B283" t="s">
        <v>32</v>
      </c>
      <c r="C283">
        <v>65</v>
      </c>
      <c r="D283">
        <v>46</v>
      </c>
      <c r="E283">
        <v>5.0999999999999997E-2</v>
      </c>
      <c r="F283">
        <v>1.28</v>
      </c>
      <c r="G283">
        <v>59</v>
      </c>
      <c r="H283">
        <v>27</v>
      </c>
      <c r="I283">
        <v>39</v>
      </c>
      <c r="J283">
        <v>0.69199999999999995</v>
      </c>
      <c r="K283">
        <v>0.69199999999999995</v>
      </c>
      <c r="L283">
        <v>0.109</v>
      </c>
      <c r="M283">
        <v>4.2999999999999997E-2</v>
      </c>
      <c r="N283">
        <v>0.109</v>
      </c>
      <c r="O283">
        <v>0</v>
      </c>
      <c r="P283">
        <v>0.65200000000000002</v>
      </c>
      <c r="Q283">
        <v>51.2</v>
      </c>
    </row>
    <row r="284" spans="1:17">
      <c r="A284" t="s">
        <v>145</v>
      </c>
      <c r="B284" t="s">
        <v>32</v>
      </c>
      <c r="C284">
        <v>31</v>
      </c>
      <c r="D284">
        <v>42</v>
      </c>
      <c r="E284">
        <v>0.21199999999999999</v>
      </c>
      <c r="F284">
        <v>1.17</v>
      </c>
      <c r="G284">
        <v>49</v>
      </c>
      <c r="H284">
        <v>20</v>
      </c>
      <c r="I284">
        <v>34</v>
      </c>
      <c r="J284">
        <v>0.58799999999999997</v>
      </c>
      <c r="K284">
        <v>0.58799999999999997</v>
      </c>
      <c r="L284">
        <v>0.16700000000000001</v>
      </c>
      <c r="M284">
        <v>4.8000000000000001E-2</v>
      </c>
      <c r="N284">
        <v>0.16700000000000001</v>
      </c>
      <c r="O284">
        <v>2.4E-2</v>
      </c>
      <c r="P284">
        <v>0.61899999999999999</v>
      </c>
      <c r="Q284">
        <v>31.1</v>
      </c>
    </row>
    <row r="285" spans="1:17">
      <c r="A285" t="s">
        <v>53</v>
      </c>
      <c r="B285" t="s">
        <v>32</v>
      </c>
      <c r="C285">
        <v>55</v>
      </c>
      <c r="D285">
        <v>28</v>
      </c>
      <c r="E285">
        <v>4.5999999999999999E-2</v>
      </c>
      <c r="F285">
        <v>1.21</v>
      </c>
      <c r="G285">
        <v>34</v>
      </c>
      <c r="H285">
        <v>15</v>
      </c>
      <c r="I285">
        <v>24</v>
      </c>
      <c r="J285">
        <v>0.625</v>
      </c>
      <c r="K285">
        <v>0.625</v>
      </c>
      <c r="L285">
        <v>0.14299999999999999</v>
      </c>
      <c r="M285">
        <v>3.5999999999999997E-2</v>
      </c>
      <c r="N285">
        <v>0.14299999999999999</v>
      </c>
      <c r="O285">
        <v>3.5999999999999997E-2</v>
      </c>
      <c r="P285">
        <v>0.64300000000000002</v>
      </c>
      <c r="Q285">
        <v>38</v>
      </c>
    </row>
    <row r="286" spans="1:17">
      <c r="A286" t="s">
        <v>321</v>
      </c>
      <c r="B286" t="s">
        <v>32</v>
      </c>
      <c r="C286">
        <v>48</v>
      </c>
      <c r="D286">
        <v>21</v>
      </c>
      <c r="E286">
        <v>7.4999999999999997E-2</v>
      </c>
      <c r="F286">
        <v>1.1399999999999999</v>
      </c>
      <c r="G286">
        <v>24</v>
      </c>
      <c r="H286">
        <v>11</v>
      </c>
      <c r="I286">
        <v>16</v>
      </c>
      <c r="J286">
        <v>0.68799999999999994</v>
      </c>
      <c r="K286">
        <v>0.68799999999999994</v>
      </c>
      <c r="L286">
        <v>4.8000000000000001E-2</v>
      </c>
      <c r="M286">
        <v>0.19</v>
      </c>
      <c r="N286">
        <v>4.8000000000000001E-2</v>
      </c>
      <c r="O286">
        <v>0</v>
      </c>
      <c r="P286">
        <v>0.57099999999999995</v>
      </c>
      <c r="Q286">
        <v>28.9</v>
      </c>
    </row>
    <row r="287" spans="1:17">
      <c r="A287" t="s">
        <v>31</v>
      </c>
      <c r="B287" t="s">
        <v>32</v>
      </c>
      <c r="C287">
        <v>63</v>
      </c>
      <c r="D287">
        <v>15</v>
      </c>
      <c r="E287">
        <v>1.2999999999999999E-2</v>
      </c>
      <c r="F287">
        <v>1.27</v>
      </c>
      <c r="G287">
        <v>19</v>
      </c>
      <c r="H287">
        <v>9</v>
      </c>
      <c r="I287">
        <v>13</v>
      </c>
      <c r="J287">
        <v>0.69199999999999995</v>
      </c>
      <c r="K287">
        <v>0.69199999999999995</v>
      </c>
      <c r="L287">
        <v>6.7000000000000004E-2</v>
      </c>
      <c r="M287">
        <v>6.7000000000000004E-2</v>
      </c>
      <c r="N287">
        <v>6.7000000000000004E-2</v>
      </c>
      <c r="O287">
        <v>0</v>
      </c>
      <c r="P287">
        <v>0.66700000000000004</v>
      </c>
      <c r="Q287">
        <v>48.9</v>
      </c>
    </row>
    <row r="288" spans="1:17">
      <c r="A288" t="s">
        <v>353</v>
      </c>
      <c r="B288" t="s">
        <v>32</v>
      </c>
      <c r="C288">
        <v>63</v>
      </c>
      <c r="D288">
        <v>15</v>
      </c>
      <c r="E288">
        <v>1.2E-2</v>
      </c>
      <c r="F288">
        <v>1.1299999999999999</v>
      </c>
      <c r="G288">
        <v>17</v>
      </c>
      <c r="H288">
        <v>7</v>
      </c>
      <c r="I288">
        <v>11</v>
      </c>
      <c r="J288">
        <v>0.63600000000000001</v>
      </c>
      <c r="K288">
        <v>0.63600000000000001</v>
      </c>
      <c r="L288">
        <v>0.2</v>
      </c>
      <c r="M288">
        <v>0.13300000000000001</v>
      </c>
      <c r="N288">
        <v>0.13300000000000001</v>
      </c>
      <c r="O288">
        <v>6.7000000000000004E-2</v>
      </c>
      <c r="P288">
        <v>0.6</v>
      </c>
      <c r="Q288">
        <v>26.8</v>
      </c>
    </row>
    <row r="289" spans="1:17">
      <c r="A289" t="s">
        <v>127</v>
      </c>
      <c r="B289" t="s">
        <v>32</v>
      </c>
      <c r="C289">
        <v>41</v>
      </c>
      <c r="D289">
        <v>10</v>
      </c>
      <c r="E289">
        <v>3.9E-2</v>
      </c>
      <c r="F289">
        <v>1.7</v>
      </c>
      <c r="G289">
        <v>17</v>
      </c>
      <c r="H289">
        <v>8</v>
      </c>
      <c r="I289">
        <v>9</v>
      </c>
      <c r="J289">
        <v>0.88900000000000001</v>
      </c>
      <c r="K289">
        <v>0.88900000000000001</v>
      </c>
      <c r="L289">
        <v>0.1</v>
      </c>
      <c r="M289">
        <v>0.1</v>
      </c>
      <c r="N289">
        <v>0.1</v>
      </c>
      <c r="O289">
        <v>0.1</v>
      </c>
      <c r="P289">
        <v>0.8</v>
      </c>
      <c r="Q289">
        <v>99.4</v>
      </c>
    </row>
    <row r="290" spans="1:17">
      <c r="A290" t="s">
        <v>215</v>
      </c>
      <c r="B290" t="s">
        <v>51</v>
      </c>
      <c r="C290">
        <v>58</v>
      </c>
      <c r="D290">
        <v>117</v>
      </c>
      <c r="E290">
        <v>0.245</v>
      </c>
      <c r="F290">
        <v>1.29</v>
      </c>
      <c r="G290">
        <v>151</v>
      </c>
      <c r="H290">
        <v>65</v>
      </c>
      <c r="I290">
        <v>100</v>
      </c>
      <c r="J290">
        <v>0.65</v>
      </c>
      <c r="K290">
        <v>0.65</v>
      </c>
      <c r="L290">
        <v>0.14499999999999999</v>
      </c>
      <c r="M290">
        <v>3.4000000000000002E-2</v>
      </c>
      <c r="N290">
        <v>0.14499999999999999</v>
      </c>
      <c r="O290">
        <v>3.4000000000000002E-2</v>
      </c>
      <c r="P290">
        <v>0.65800000000000003</v>
      </c>
      <c r="Q290">
        <v>52.5</v>
      </c>
    </row>
    <row r="291" spans="1:17">
      <c r="A291" t="s">
        <v>151</v>
      </c>
      <c r="B291" t="s">
        <v>51</v>
      </c>
      <c r="C291">
        <v>51</v>
      </c>
      <c r="D291">
        <v>76</v>
      </c>
      <c r="E291">
        <v>0.187</v>
      </c>
      <c r="F291">
        <v>1.33</v>
      </c>
      <c r="G291">
        <v>101</v>
      </c>
      <c r="H291">
        <v>43</v>
      </c>
      <c r="I291">
        <v>61</v>
      </c>
      <c r="J291">
        <v>0.70499999999999996</v>
      </c>
      <c r="K291">
        <v>0.70499999999999996</v>
      </c>
      <c r="L291">
        <v>0.158</v>
      </c>
      <c r="M291">
        <v>7.9000000000000001E-2</v>
      </c>
      <c r="N291">
        <v>0.158</v>
      </c>
      <c r="O291">
        <v>3.9E-2</v>
      </c>
      <c r="P291">
        <v>0.68400000000000005</v>
      </c>
      <c r="Q291">
        <v>59.8</v>
      </c>
    </row>
    <row r="292" spans="1:17">
      <c r="A292" t="s">
        <v>84</v>
      </c>
      <c r="B292" t="s">
        <v>51</v>
      </c>
      <c r="C292">
        <v>45</v>
      </c>
      <c r="D292">
        <v>42</v>
      </c>
      <c r="E292">
        <v>5.7000000000000002E-2</v>
      </c>
      <c r="F292">
        <v>1.38</v>
      </c>
      <c r="G292">
        <v>58</v>
      </c>
      <c r="H292">
        <v>26</v>
      </c>
      <c r="I292">
        <v>39</v>
      </c>
      <c r="J292">
        <v>0.66700000000000004</v>
      </c>
      <c r="K292">
        <v>0.66700000000000004</v>
      </c>
      <c r="L292">
        <v>9.5000000000000001E-2</v>
      </c>
      <c r="M292">
        <v>2.4E-2</v>
      </c>
      <c r="N292">
        <v>9.5000000000000001E-2</v>
      </c>
      <c r="O292">
        <v>4.8000000000000001E-2</v>
      </c>
      <c r="P292">
        <v>0.66700000000000004</v>
      </c>
      <c r="Q292">
        <v>70.599999999999994</v>
      </c>
    </row>
    <row r="293" spans="1:17">
      <c r="A293" t="s">
        <v>142</v>
      </c>
      <c r="B293" t="s">
        <v>51</v>
      </c>
      <c r="C293">
        <v>59</v>
      </c>
      <c r="D293">
        <v>34</v>
      </c>
      <c r="E293">
        <v>2.5000000000000001E-2</v>
      </c>
      <c r="F293">
        <v>1.24</v>
      </c>
      <c r="G293">
        <v>42</v>
      </c>
      <c r="H293">
        <v>18</v>
      </c>
      <c r="I293">
        <v>26</v>
      </c>
      <c r="J293">
        <v>0.69199999999999995</v>
      </c>
      <c r="K293">
        <v>0.69199999999999995</v>
      </c>
      <c r="L293">
        <v>0.17599999999999999</v>
      </c>
      <c r="M293">
        <v>5.8999999999999997E-2</v>
      </c>
      <c r="N293">
        <v>0.17599999999999999</v>
      </c>
      <c r="O293">
        <v>0</v>
      </c>
      <c r="P293">
        <v>0.67600000000000005</v>
      </c>
      <c r="Q293">
        <v>43.6</v>
      </c>
    </row>
    <row r="294" spans="1:17">
      <c r="A294" t="s">
        <v>117</v>
      </c>
      <c r="B294" t="s">
        <v>51</v>
      </c>
      <c r="C294">
        <v>50</v>
      </c>
      <c r="D294">
        <v>30</v>
      </c>
      <c r="E294">
        <v>0.03</v>
      </c>
      <c r="F294">
        <v>1.27</v>
      </c>
      <c r="G294">
        <v>38</v>
      </c>
      <c r="H294">
        <v>17</v>
      </c>
      <c r="I294">
        <v>26</v>
      </c>
      <c r="J294">
        <v>0.65400000000000003</v>
      </c>
      <c r="K294">
        <v>0.65400000000000003</v>
      </c>
      <c r="L294">
        <v>0.13300000000000001</v>
      </c>
      <c r="M294">
        <v>6.7000000000000004E-2</v>
      </c>
      <c r="N294">
        <v>0.13300000000000001</v>
      </c>
      <c r="O294">
        <v>6.7000000000000004E-2</v>
      </c>
      <c r="P294">
        <v>0.63300000000000001</v>
      </c>
      <c r="Q294">
        <v>48.9</v>
      </c>
    </row>
    <row r="295" spans="1:17">
      <c r="A295" t="s">
        <v>112</v>
      </c>
      <c r="B295" t="s">
        <v>51</v>
      </c>
      <c r="C295">
        <v>62</v>
      </c>
      <c r="D295">
        <v>29</v>
      </c>
      <c r="E295">
        <v>0.111</v>
      </c>
      <c r="F295">
        <v>1.07</v>
      </c>
      <c r="G295">
        <v>31</v>
      </c>
      <c r="H295">
        <v>11</v>
      </c>
      <c r="I295">
        <v>22</v>
      </c>
      <c r="J295">
        <v>0.5</v>
      </c>
      <c r="K295">
        <v>0.5</v>
      </c>
      <c r="L295">
        <v>0.27600000000000002</v>
      </c>
      <c r="M295">
        <v>3.4000000000000002E-2</v>
      </c>
      <c r="N295">
        <v>0.24099999999999999</v>
      </c>
      <c r="O295">
        <v>6.9000000000000006E-2</v>
      </c>
      <c r="P295">
        <v>0.55200000000000005</v>
      </c>
      <c r="Q295">
        <v>18.2</v>
      </c>
    </row>
    <row r="296" spans="1:17">
      <c r="A296" t="s">
        <v>87</v>
      </c>
      <c r="B296" t="s">
        <v>51</v>
      </c>
      <c r="C296">
        <v>53</v>
      </c>
      <c r="D296">
        <v>24</v>
      </c>
      <c r="E296">
        <v>3.1E-2</v>
      </c>
      <c r="F296">
        <v>1.1299999999999999</v>
      </c>
      <c r="G296">
        <v>27</v>
      </c>
      <c r="H296">
        <v>9</v>
      </c>
      <c r="I296">
        <v>14</v>
      </c>
      <c r="J296">
        <v>0.64300000000000002</v>
      </c>
      <c r="K296">
        <v>0.64300000000000002</v>
      </c>
      <c r="L296">
        <v>0.25</v>
      </c>
      <c r="M296">
        <v>0.16700000000000001</v>
      </c>
      <c r="N296">
        <v>0.16700000000000001</v>
      </c>
      <c r="O296">
        <v>0</v>
      </c>
      <c r="P296">
        <v>0.625</v>
      </c>
      <c r="Q296">
        <v>26.2</v>
      </c>
    </row>
    <row r="297" spans="1:17">
      <c r="A297" t="s">
        <v>115</v>
      </c>
      <c r="B297" t="s">
        <v>51</v>
      </c>
      <c r="C297">
        <v>23</v>
      </c>
      <c r="D297">
        <v>19</v>
      </c>
      <c r="E297">
        <v>0.20699999999999999</v>
      </c>
      <c r="F297">
        <v>1.63</v>
      </c>
      <c r="G297">
        <v>31</v>
      </c>
      <c r="H297">
        <v>14</v>
      </c>
      <c r="I297">
        <v>18</v>
      </c>
      <c r="J297">
        <v>0.77800000000000002</v>
      </c>
      <c r="K297">
        <v>0.77800000000000002</v>
      </c>
      <c r="L297">
        <v>0.158</v>
      </c>
      <c r="M297">
        <v>0</v>
      </c>
      <c r="N297">
        <v>0.158</v>
      </c>
      <c r="O297">
        <v>0.105</v>
      </c>
      <c r="P297">
        <v>0.78900000000000003</v>
      </c>
      <c r="Q297">
        <v>96</v>
      </c>
    </row>
    <row r="298" spans="1:17">
      <c r="A298" t="s">
        <v>50</v>
      </c>
      <c r="B298" t="s">
        <v>51</v>
      </c>
      <c r="C298">
        <v>61</v>
      </c>
      <c r="D298">
        <v>13</v>
      </c>
      <c r="E298">
        <v>7.0999999999999994E-2</v>
      </c>
      <c r="F298">
        <v>1.23</v>
      </c>
      <c r="G298">
        <v>16</v>
      </c>
      <c r="H298">
        <v>6</v>
      </c>
      <c r="I298">
        <v>11</v>
      </c>
      <c r="J298">
        <v>0.54500000000000004</v>
      </c>
      <c r="K298">
        <v>0.54500000000000004</v>
      </c>
      <c r="L298">
        <v>0.308</v>
      </c>
      <c r="M298">
        <v>0</v>
      </c>
      <c r="N298">
        <v>0.308</v>
      </c>
      <c r="O298">
        <v>0.154</v>
      </c>
      <c r="P298">
        <v>0.61499999999999999</v>
      </c>
      <c r="Q298">
        <v>42.1</v>
      </c>
    </row>
    <row r="299" spans="1:17">
      <c r="A299" t="s">
        <v>356</v>
      </c>
      <c r="B299" t="s">
        <v>51</v>
      </c>
      <c r="C299">
        <v>63</v>
      </c>
      <c r="D299">
        <v>12</v>
      </c>
      <c r="E299">
        <v>2.7E-2</v>
      </c>
      <c r="F299">
        <v>1.33</v>
      </c>
      <c r="G299">
        <v>16</v>
      </c>
      <c r="H299">
        <v>5</v>
      </c>
      <c r="I299">
        <v>9</v>
      </c>
      <c r="J299">
        <v>0.55600000000000005</v>
      </c>
      <c r="K299">
        <v>0.55600000000000005</v>
      </c>
      <c r="L299">
        <v>0.25</v>
      </c>
      <c r="M299">
        <v>0</v>
      </c>
      <c r="N299">
        <v>0.25</v>
      </c>
      <c r="O299">
        <v>0</v>
      </c>
      <c r="P299">
        <v>0.66700000000000004</v>
      </c>
      <c r="Q299">
        <v>61.4</v>
      </c>
    </row>
    <row r="300" spans="1:17">
      <c r="A300" t="s">
        <v>374</v>
      </c>
      <c r="B300" t="s">
        <v>51</v>
      </c>
      <c r="C300">
        <v>27</v>
      </c>
      <c r="D300">
        <v>11</v>
      </c>
      <c r="E300">
        <v>0.13300000000000001</v>
      </c>
      <c r="F300">
        <v>0.73</v>
      </c>
      <c r="G300">
        <v>8</v>
      </c>
      <c r="H300">
        <v>3</v>
      </c>
      <c r="I300">
        <v>9</v>
      </c>
      <c r="J300">
        <v>0.33300000000000002</v>
      </c>
      <c r="K300">
        <v>0.33300000000000002</v>
      </c>
      <c r="L300">
        <v>0.182</v>
      </c>
      <c r="M300">
        <v>0</v>
      </c>
      <c r="N300">
        <v>0.182</v>
      </c>
      <c r="O300">
        <v>0</v>
      </c>
      <c r="P300">
        <v>0.36399999999999999</v>
      </c>
      <c r="Q300">
        <v>0.9</v>
      </c>
    </row>
    <row r="301" spans="1:17">
      <c r="A301" t="s">
        <v>368</v>
      </c>
      <c r="B301" t="s">
        <v>51</v>
      </c>
      <c r="C301">
        <v>50</v>
      </c>
      <c r="D301">
        <v>10</v>
      </c>
      <c r="E301">
        <v>0.01</v>
      </c>
      <c r="F301">
        <v>1.2</v>
      </c>
      <c r="G301">
        <v>12</v>
      </c>
      <c r="H301">
        <v>5</v>
      </c>
      <c r="I301">
        <v>7</v>
      </c>
      <c r="J301">
        <v>0.71399999999999997</v>
      </c>
      <c r="K301">
        <v>0.71399999999999997</v>
      </c>
      <c r="L301">
        <v>0.1</v>
      </c>
      <c r="M301">
        <v>0.2</v>
      </c>
      <c r="N301">
        <v>0.1</v>
      </c>
      <c r="O301">
        <v>0</v>
      </c>
      <c r="P301">
        <v>0.6</v>
      </c>
      <c r="Q301">
        <v>36</v>
      </c>
    </row>
    <row r="302" spans="1:17">
      <c r="A302" t="s">
        <v>228</v>
      </c>
      <c r="B302" t="s">
        <v>61</v>
      </c>
      <c r="C302">
        <v>64</v>
      </c>
      <c r="D302">
        <v>151</v>
      </c>
      <c r="E302">
        <v>0.255</v>
      </c>
      <c r="F302">
        <v>1.32</v>
      </c>
      <c r="G302">
        <v>200</v>
      </c>
      <c r="H302">
        <v>84</v>
      </c>
      <c r="I302">
        <v>119</v>
      </c>
      <c r="J302">
        <v>0.70599999999999996</v>
      </c>
      <c r="K302">
        <v>0.70599999999999996</v>
      </c>
      <c r="L302">
        <v>0.23799999999999999</v>
      </c>
      <c r="M302">
        <v>0.04</v>
      </c>
      <c r="N302">
        <v>0.23799999999999999</v>
      </c>
      <c r="O302">
        <v>6.6000000000000003E-2</v>
      </c>
      <c r="P302">
        <v>0.67500000000000004</v>
      </c>
      <c r="Q302">
        <v>58.9</v>
      </c>
    </row>
    <row r="303" spans="1:17">
      <c r="A303" t="s">
        <v>190</v>
      </c>
      <c r="B303" t="s">
        <v>61</v>
      </c>
      <c r="C303">
        <v>56</v>
      </c>
      <c r="D303">
        <v>115</v>
      </c>
      <c r="E303">
        <v>0.27600000000000002</v>
      </c>
      <c r="F303">
        <v>1.44</v>
      </c>
      <c r="G303">
        <v>165</v>
      </c>
      <c r="H303">
        <v>71</v>
      </c>
      <c r="I303">
        <v>98</v>
      </c>
      <c r="J303">
        <v>0.72399999999999998</v>
      </c>
      <c r="K303">
        <v>0.72399999999999998</v>
      </c>
      <c r="L303">
        <v>0.16500000000000001</v>
      </c>
      <c r="M303">
        <v>5.1999999999999998E-2</v>
      </c>
      <c r="N303">
        <v>0.16500000000000001</v>
      </c>
      <c r="O303">
        <v>7.0000000000000007E-2</v>
      </c>
      <c r="P303">
        <v>0.71299999999999997</v>
      </c>
      <c r="Q303">
        <v>80.099999999999994</v>
      </c>
    </row>
    <row r="304" spans="1:17">
      <c r="A304" t="s">
        <v>119</v>
      </c>
      <c r="B304" t="s">
        <v>61</v>
      </c>
      <c r="C304">
        <v>63</v>
      </c>
      <c r="D304">
        <v>44</v>
      </c>
      <c r="E304">
        <v>5.2999999999999999E-2</v>
      </c>
      <c r="F304">
        <v>1.23</v>
      </c>
      <c r="G304">
        <v>54</v>
      </c>
      <c r="H304">
        <v>25</v>
      </c>
      <c r="I304">
        <v>36</v>
      </c>
      <c r="J304">
        <v>0.69399999999999995</v>
      </c>
      <c r="K304">
        <v>0.69399999999999995</v>
      </c>
      <c r="L304">
        <v>4.4999999999999998E-2</v>
      </c>
      <c r="M304">
        <v>0.13600000000000001</v>
      </c>
      <c r="N304">
        <v>4.4999999999999998E-2</v>
      </c>
      <c r="O304">
        <v>0</v>
      </c>
      <c r="P304">
        <v>0.61399999999999999</v>
      </c>
      <c r="Q304">
        <v>39.700000000000003</v>
      </c>
    </row>
    <row r="305" spans="1:17">
      <c r="A305" t="s">
        <v>276</v>
      </c>
      <c r="B305" t="s">
        <v>61</v>
      </c>
      <c r="C305">
        <v>39</v>
      </c>
      <c r="D305">
        <v>36</v>
      </c>
      <c r="E305">
        <v>4.5999999999999999E-2</v>
      </c>
      <c r="F305">
        <v>1.28</v>
      </c>
      <c r="G305">
        <v>46</v>
      </c>
      <c r="H305">
        <v>17</v>
      </c>
      <c r="I305">
        <v>25</v>
      </c>
      <c r="J305">
        <v>0.68</v>
      </c>
      <c r="K305">
        <v>0.68</v>
      </c>
      <c r="L305">
        <v>0.222</v>
      </c>
      <c r="M305">
        <v>0.111</v>
      </c>
      <c r="N305">
        <v>0.19400000000000001</v>
      </c>
      <c r="O305">
        <v>2.8000000000000001E-2</v>
      </c>
      <c r="P305">
        <v>0.66700000000000004</v>
      </c>
      <c r="Q305">
        <v>50.9</v>
      </c>
    </row>
    <row r="306" spans="1:17">
      <c r="A306" t="s">
        <v>293</v>
      </c>
      <c r="B306" t="s">
        <v>61</v>
      </c>
      <c r="C306">
        <v>39</v>
      </c>
      <c r="D306">
        <v>27</v>
      </c>
      <c r="E306">
        <v>0.14799999999999999</v>
      </c>
      <c r="F306">
        <v>1.37</v>
      </c>
      <c r="G306">
        <v>37</v>
      </c>
      <c r="H306">
        <v>16</v>
      </c>
      <c r="I306">
        <v>22</v>
      </c>
      <c r="J306">
        <v>0.72699999999999998</v>
      </c>
      <c r="K306">
        <v>0.72699999999999998</v>
      </c>
      <c r="L306">
        <v>0.14799999999999999</v>
      </c>
      <c r="M306">
        <v>7.3999999999999996E-2</v>
      </c>
      <c r="N306">
        <v>0.111</v>
      </c>
      <c r="O306">
        <v>3.6999999999999998E-2</v>
      </c>
      <c r="P306">
        <v>0.70399999999999996</v>
      </c>
      <c r="Q306">
        <v>69.599999999999994</v>
      </c>
    </row>
    <row r="307" spans="1:17">
      <c r="A307" t="s">
        <v>60</v>
      </c>
      <c r="B307" t="s">
        <v>61</v>
      </c>
      <c r="C307">
        <v>55</v>
      </c>
      <c r="D307">
        <v>21</v>
      </c>
      <c r="E307">
        <v>3.4000000000000002E-2</v>
      </c>
      <c r="F307">
        <v>0.67</v>
      </c>
      <c r="G307">
        <v>14</v>
      </c>
      <c r="H307">
        <v>6</v>
      </c>
      <c r="I307">
        <v>16</v>
      </c>
      <c r="J307">
        <v>0.375</v>
      </c>
      <c r="K307">
        <v>0.375</v>
      </c>
      <c r="L307">
        <v>9.5000000000000001E-2</v>
      </c>
      <c r="M307">
        <v>0.19</v>
      </c>
      <c r="N307">
        <v>9.5000000000000001E-2</v>
      </c>
      <c r="O307">
        <v>4.8000000000000001E-2</v>
      </c>
      <c r="P307">
        <v>0.33300000000000002</v>
      </c>
      <c r="Q307">
        <v>0.3</v>
      </c>
    </row>
    <row r="308" spans="1:17">
      <c r="A308" t="s">
        <v>305</v>
      </c>
      <c r="B308" t="s">
        <v>61</v>
      </c>
      <c r="C308">
        <v>64</v>
      </c>
      <c r="D308">
        <v>19</v>
      </c>
      <c r="E308">
        <v>1.4E-2</v>
      </c>
      <c r="F308">
        <v>1.63</v>
      </c>
      <c r="G308">
        <v>31</v>
      </c>
      <c r="H308">
        <v>14</v>
      </c>
      <c r="I308">
        <v>17</v>
      </c>
      <c r="J308">
        <v>0.82399999999999995</v>
      </c>
      <c r="K308">
        <v>0.82399999999999995</v>
      </c>
      <c r="L308">
        <v>0.158</v>
      </c>
      <c r="M308">
        <v>5.2999999999999999E-2</v>
      </c>
      <c r="N308">
        <v>0.158</v>
      </c>
      <c r="O308">
        <v>0.105</v>
      </c>
      <c r="P308">
        <v>0.78900000000000003</v>
      </c>
      <c r="Q308">
        <v>96</v>
      </c>
    </row>
    <row r="309" spans="1:17">
      <c r="A309" t="s">
        <v>318</v>
      </c>
      <c r="B309" t="s">
        <v>61</v>
      </c>
      <c r="C309">
        <v>40</v>
      </c>
      <c r="D309">
        <v>18</v>
      </c>
      <c r="E309">
        <v>7.0999999999999994E-2</v>
      </c>
      <c r="F309">
        <v>1.39</v>
      </c>
      <c r="G309">
        <v>25</v>
      </c>
      <c r="H309">
        <v>10</v>
      </c>
      <c r="I309">
        <v>15</v>
      </c>
      <c r="J309">
        <v>0.66700000000000004</v>
      </c>
      <c r="K309">
        <v>0.66700000000000004</v>
      </c>
      <c r="L309">
        <v>0.16700000000000001</v>
      </c>
      <c r="M309">
        <v>5.6000000000000001E-2</v>
      </c>
      <c r="N309">
        <v>0.16700000000000001</v>
      </c>
      <c r="O309">
        <v>5.6000000000000001E-2</v>
      </c>
      <c r="P309">
        <v>0.66700000000000004</v>
      </c>
      <c r="Q309">
        <v>71.2</v>
      </c>
    </row>
    <row r="310" spans="1:17">
      <c r="A310" t="s">
        <v>134</v>
      </c>
      <c r="B310" t="s">
        <v>61</v>
      </c>
      <c r="C310">
        <v>64</v>
      </c>
      <c r="D310">
        <v>16</v>
      </c>
      <c r="E310">
        <v>1.7999999999999999E-2</v>
      </c>
      <c r="F310">
        <v>1.06</v>
      </c>
      <c r="G310">
        <v>17</v>
      </c>
      <c r="H310">
        <v>8</v>
      </c>
      <c r="I310">
        <v>14</v>
      </c>
      <c r="J310">
        <v>0.57099999999999995</v>
      </c>
      <c r="K310">
        <v>0.57099999999999995</v>
      </c>
      <c r="L310">
        <v>6.3E-2</v>
      </c>
      <c r="M310">
        <v>6.3E-2</v>
      </c>
      <c r="N310">
        <v>6.3E-2</v>
      </c>
      <c r="O310">
        <v>0</v>
      </c>
      <c r="P310">
        <v>0.56299999999999994</v>
      </c>
      <c r="Q310">
        <v>16.7</v>
      </c>
    </row>
    <row r="311" spans="1:17">
      <c r="A311" t="s">
        <v>340</v>
      </c>
      <c r="B311" t="s">
        <v>61</v>
      </c>
      <c r="C311">
        <v>20</v>
      </c>
      <c r="D311">
        <v>13</v>
      </c>
      <c r="E311">
        <v>2.5000000000000001E-2</v>
      </c>
      <c r="F311">
        <v>1.46</v>
      </c>
      <c r="G311">
        <v>19</v>
      </c>
      <c r="H311">
        <v>8</v>
      </c>
      <c r="I311">
        <v>12</v>
      </c>
      <c r="J311">
        <v>0.66700000000000004</v>
      </c>
      <c r="K311">
        <v>0.66700000000000004</v>
      </c>
      <c r="L311">
        <v>0.154</v>
      </c>
      <c r="M311">
        <v>0</v>
      </c>
      <c r="N311">
        <v>0.154</v>
      </c>
      <c r="O311">
        <v>7.6999999999999999E-2</v>
      </c>
      <c r="P311">
        <v>0.69199999999999995</v>
      </c>
      <c r="Q311">
        <v>82.7</v>
      </c>
    </row>
    <row r="312" spans="1:17">
      <c r="A312" t="s">
        <v>231</v>
      </c>
      <c r="B312" t="s">
        <v>111</v>
      </c>
      <c r="C312">
        <v>41</v>
      </c>
      <c r="D312">
        <v>101</v>
      </c>
      <c r="E312">
        <v>0.13600000000000001</v>
      </c>
      <c r="F312">
        <v>1.26</v>
      </c>
      <c r="G312">
        <v>127</v>
      </c>
      <c r="H312">
        <v>56</v>
      </c>
      <c r="I312">
        <v>86</v>
      </c>
      <c r="J312">
        <v>0.65100000000000002</v>
      </c>
      <c r="K312">
        <v>0.65100000000000002</v>
      </c>
      <c r="L312">
        <v>0.109</v>
      </c>
      <c r="M312">
        <v>7.9000000000000001E-2</v>
      </c>
      <c r="N312">
        <v>0.109</v>
      </c>
      <c r="O312">
        <v>0.04</v>
      </c>
      <c r="P312">
        <v>0.624</v>
      </c>
      <c r="Q312">
        <v>46.9</v>
      </c>
    </row>
    <row r="313" spans="1:17">
      <c r="A313" t="s">
        <v>193</v>
      </c>
      <c r="B313" t="s">
        <v>111</v>
      </c>
      <c r="C313">
        <v>40</v>
      </c>
      <c r="D313">
        <v>69</v>
      </c>
      <c r="E313">
        <v>0.20300000000000001</v>
      </c>
      <c r="F313">
        <v>1.28</v>
      </c>
      <c r="G313">
        <v>88</v>
      </c>
      <c r="H313">
        <v>39</v>
      </c>
      <c r="I313">
        <v>56</v>
      </c>
      <c r="J313">
        <v>0.69599999999999995</v>
      </c>
      <c r="K313">
        <v>0.69599999999999995</v>
      </c>
      <c r="L313">
        <v>0.10100000000000001</v>
      </c>
      <c r="M313">
        <v>8.6999999999999994E-2</v>
      </c>
      <c r="N313">
        <v>0.10100000000000001</v>
      </c>
      <c r="O313">
        <v>0</v>
      </c>
      <c r="P313">
        <v>0.66700000000000004</v>
      </c>
      <c r="Q313">
        <v>50.3</v>
      </c>
    </row>
    <row r="314" spans="1:17">
      <c r="A314" t="s">
        <v>189</v>
      </c>
      <c r="B314" t="s">
        <v>111</v>
      </c>
      <c r="C314">
        <v>55</v>
      </c>
      <c r="D314">
        <v>61</v>
      </c>
      <c r="E314">
        <v>0.245</v>
      </c>
      <c r="F314">
        <v>1.26</v>
      </c>
      <c r="G314">
        <v>77</v>
      </c>
      <c r="H314">
        <v>29</v>
      </c>
      <c r="I314">
        <v>44</v>
      </c>
      <c r="J314">
        <v>0.65900000000000003</v>
      </c>
      <c r="K314">
        <v>0.65900000000000003</v>
      </c>
      <c r="L314">
        <v>0.23</v>
      </c>
      <c r="M314">
        <v>6.6000000000000003E-2</v>
      </c>
      <c r="N314">
        <v>0.23</v>
      </c>
      <c r="O314">
        <v>1.6E-2</v>
      </c>
      <c r="P314">
        <v>0.68899999999999995</v>
      </c>
      <c r="Q314">
        <v>47.2</v>
      </c>
    </row>
    <row r="315" spans="1:17">
      <c r="A315" t="s">
        <v>163</v>
      </c>
      <c r="B315" t="s">
        <v>111</v>
      </c>
      <c r="C315">
        <v>32</v>
      </c>
      <c r="D315">
        <v>54</v>
      </c>
      <c r="E315">
        <v>0.112</v>
      </c>
      <c r="F315">
        <v>1.24</v>
      </c>
      <c r="G315">
        <v>67</v>
      </c>
      <c r="H315">
        <v>32</v>
      </c>
      <c r="I315">
        <v>51</v>
      </c>
      <c r="J315">
        <v>0.627</v>
      </c>
      <c r="K315">
        <v>0.627</v>
      </c>
      <c r="L315">
        <v>7.3999999999999996E-2</v>
      </c>
      <c r="M315">
        <v>1.9E-2</v>
      </c>
      <c r="N315">
        <v>7.3999999999999996E-2</v>
      </c>
      <c r="O315">
        <v>3.6999999999999998E-2</v>
      </c>
      <c r="P315">
        <v>0.61099999999999999</v>
      </c>
      <c r="Q315">
        <v>44.5</v>
      </c>
    </row>
    <row r="316" spans="1:17">
      <c r="A316" t="s">
        <v>162</v>
      </c>
      <c r="B316" t="s">
        <v>111</v>
      </c>
      <c r="C316">
        <v>56</v>
      </c>
      <c r="D316">
        <v>50</v>
      </c>
      <c r="E316">
        <v>0.19</v>
      </c>
      <c r="F316">
        <v>1.1000000000000001</v>
      </c>
      <c r="G316">
        <v>55</v>
      </c>
      <c r="H316">
        <v>24</v>
      </c>
      <c r="I316">
        <v>37</v>
      </c>
      <c r="J316">
        <v>0.64900000000000002</v>
      </c>
      <c r="K316">
        <v>0.64900000000000002</v>
      </c>
      <c r="L316">
        <v>0.16</v>
      </c>
      <c r="M316">
        <v>0.14000000000000001</v>
      </c>
      <c r="N316">
        <v>0.16</v>
      </c>
      <c r="O316">
        <v>0.04</v>
      </c>
      <c r="P316">
        <v>0.57999999999999996</v>
      </c>
      <c r="Q316">
        <v>23.1</v>
      </c>
    </row>
    <row r="317" spans="1:17">
      <c r="A317" t="s">
        <v>295</v>
      </c>
      <c r="B317" t="s">
        <v>111</v>
      </c>
      <c r="C317">
        <v>43</v>
      </c>
      <c r="D317">
        <v>31</v>
      </c>
      <c r="E317">
        <v>9.9000000000000005E-2</v>
      </c>
      <c r="F317">
        <v>1.19</v>
      </c>
      <c r="G317">
        <v>37</v>
      </c>
      <c r="H317">
        <v>16</v>
      </c>
      <c r="I317">
        <v>25</v>
      </c>
      <c r="J317">
        <v>0.64</v>
      </c>
      <c r="K317">
        <v>0.64</v>
      </c>
      <c r="L317">
        <v>0.161</v>
      </c>
      <c r="M317">
        <v>3.2000000000000001E-2</v>
      </c>
      <c r="N317">
        <v>0.161</v>
      </c>
      <c r="O317">
        <v>0</v>
      </c>
      <c r="P317">
        <v>0.64500000000000002</v>
      </c>
      <c r="Q317">
        <v>34.4</v>
      </c>
    </row>
    <row r="318" spans="1:17">
      <c r="A318" t="s">
        <v>301</v>
      </c>
      <c r="B318" t="s">
        <v>111</v>
      </c>
      <c r="C318">
        <v>58</v>
      </c>
      <c r="D318">
        <v>26</v>
      </c>
      <c r="E318">
        <v>3.6999999999999998E-2</v>
      </c>
      <c r="F318">
        <v>1.27</v>
      </c>
      <c r="G318">
        <v>33</v>
      </c>
      <c r="H318">
        <v>11</v>
      </c>
      <c r="I318">
        <v>17</v>
      </c>
      <c r="J318">
        <v>0.64700000000000002</v>
      </c>
      <c r="K318">
        <v>0.64700000000000002</v>
      </c>
      <c r="L318">
        <v>0.26900000000000002</v>
      </c>
      <c r="M318">
        <v>7.6999999999999999E-2</v>
      </c>
      <c r="N318">
        <v>0.23100000000000001</v>
      </c>
      <c r="O318">
        <v>0</v>
      </c>
      <c r="P318">
        <v>0.69199999999999995</v>
      </c>
      <c r="Q318">
        <v>49.4</v>
      </c>
    </row>
    <row r="319" spans="1:17">
      <c r="A319" t="s">
        <v>120</v>
      </c>
      <c r="B319" t="s">
        <v>111</v>
      </c>
      <c r="C319">
        <v>63</v>
      </c>
      <c r="D319">
        <v>22</v>
      </c>
      <c r="E319">
        <v>2.5999999999999999E-2</v>
      </c>
      <c r="F319">
        <v>1.36</v>
      </c>
      <c r="G319">
        <v>30</v>
      </c>
      <c r="H319">
        <v>14</v>
      </c>
      <c r="I319">
        <v>19</v>
      </c>
      <c r="J319">
        <v>0.73699999999999999</v>
      </c>
      <c r="K319">
        <v>0.73699999999999999</v>
      </c>
      <c r="L319">
        <v>9.0999999999999998E-2</v>
      </c>
      <c r="M319">
        <v>9.0999999999999998E-2</v>
      </c>
      <c r="N319">
        <v>9.0999999999999998E-2</v>
      </c>
      <c r="O319">
        <v>4.4999999999999998E-2</v>
      </c>
      <c r="P319">
        <v>0.68200000000000005</v>
      </c>
      <c r="Q319">
        <v>68</v>
      </c>
    </row>
    <row r="320" spans="1:17">
      <c r="A320" t="s">
        <v>351</v>
      </c>
      <c r="B320" t="s">
        <v>111</v>
      </c>
      <c r="C320">
        <v>56</v>
      </c>
      <c r="D320">
        <v>18</v>
      </c>
      <c r="E320">
        <v>2.5000000000000001E-2</v>
      </c>
      <c r="F320">
        <v>1</v>
      </c>
      <c r="G320">
        <v>18</v>
      </c>
      <c r="H320">
        <v>9</v>
      </c>
      <c r="I320">
        <v>17</v>
      </c>
      <c r="J320">
        <v>0.52900000000000003</v>
      </c>
      <c r="K320">
        <v>0.52900000000000003</v>
      </c>
      <c r="L320">
        <v>0</v>
      </c>
      <c r="M320">
        <v>5.6000000000000001E-2</v>
      </c>
      <c r="N320">
        <v>0</v>
      </c>
      <c r="O320">
        <v>0</v>
      </c>
      <c r="P320">
        <v>0.5</v>
      </c>
      <c r="Q320">
        <v>9.6</v>
      </c>
    </row>
    <row r="321" spans="1:17">
      <c r="A321" t="s">
        <v>110</v>
      </c>
      <c r="B321" t="s">
        <v>111</v>
      </c>
      <c r="C321">
        <v>10</v>
      </c>
      <c r="D321">
        <v>13</v>
      </c>
      <c r="E321">
        <v>0.13400000000000001</v>
      </c>
      <c r="F321">
        <v>1.08</v>
      </c>
      <c r="G321">
        <v>14</v>
      </c>
      <c r="H321">
        <v>7</v>
      </c>
      <c r="I321">
        <v>12</v>
      </c>
      <c r="J321">
        <v>0.58299999999999996</v>
      </c>
      <c r="K321">
        <v>0.58299999999999996</v>
      </c>
      <c r="L321">
        <v>0</v>
      </c>
      <c r="M321">
        <v>7.6999999999999999E-2</v>
      </c>
      <c r="N321">
        <v>0</v>
      </c>
      <c r="O321">
        <v>0</v>
      </c>
      <c r="P321">
        <v>0.53800000000000003</v>
      </c>
      <c r="Q321">
        <v>20.100000000000001</v>
      </c>
    </row>
  </sheetData>
  <autoFilter ref="A1:Q321" xr:uid="{32B0943F-8A8E-4BEB-AC9E-DBD7FEC4D7A2}">
    <sortState xmlns:xlrd2="http://schemas.microsoft.com/office/spreadsheetml/2017/richdata2" ref="A2:Q321">
      <sortCondition descending="1" ref="B1:B321"/>
    </sortState>
  </autoFilter>
  <phoneticPr fontId="1"/>
  <hyperlinks>
    <hyperlink ref="X2" r:id="rId1" xr:uid="{1CB612BD-EFE9-4FDF-BAA3-B72BEAE1B23D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9B82-DDF3-4F97-AFC5-7A295A634597}">
  <dimension ref="A1:AP94"/>
  <sheetViews>
    <sheetView tabSelected="1" topLeftCell="P52" workbookViewId="0">
      <selection activeCell="U83" sqref="U83"/>
    </sheetView>
  </sheetViews>
  <sheetFormatPr defaultRowHeight="12.75"/>
  <cols>
    <col min="25" max="25" width="15.28515625" bestFit="1" customWidth="1"/>
    <col min="26" max="26" width="21.5703125" bestFit="1" customWidth="1"/>
    <col min="27" max="27" width="15.42578125" bestFit="1" customWidth="1"/>
  </cols>
  <sheetData>
    <row r="1" spans="1:42">
      <c r="A1" t="s">
        <v>1</v>
      </c>
      <c r="B1" t="s">
        <v>2</v>
      </c>
      <c r="C1" t="s">
        <v>376</v>
      </c>
      <c r="D1" t="s">
        <v>377</v>
      </c>
      <c r="E1" t="s">
        <v>67</v>
      </c>
      <c r="F1" t="s">
        <v>378</v>
      </c>
      <c r="G1" t="s">
        <v>379</v>
      </c>
      <c r="H1" t="s">
        <v>380</v>
      </c>
      <c r="I1" t="s">
        <v>381</v>
      </c>
      <c r="J1" t="s">
        <v>382</v>
      </c>
      <c r="K1" t="s">
        <v>383</v>
      </c>
      <c r="L1" t="s">
        <v>385</v>
      </c>
      <c r="M1" t="s">
        <v>386</v>
      </c>
      <c r="N1" t="s">
        <v>387</v>
      </c>
      <c r="O1" t="s">
        <v>388</v>
      </c>
      <c r="P1" t="s">
        <v>10</v>
      </c>
      <c r="Q1" t="s">
        <v>389</v>
      </c>
      <c r="R1" t="s">
        <v>390</v>
      </c>
      <c r="S1" t="s">
        <v>391</v>
      </c>
      <c r="T1" t="s">
        <v>423</v>
      </c>
      <c r="X1" s="12" t="s">
        <v>433</v>
      </c>
      <c r="Y1" t="s">
        <v>2</v>
      </c>
      <c r="Z1" t="s">
        <v>67</v>
      </c>
      <c r="AA1" t="s">
        <v>378</v>
      </c>
      <c r="AB1" t="s">
        <v>379</v>
      </c>
      <c r="AC1" t="s">
        <v>380</v>
      </c>
      <c r="AD1" t="s">
        <v>381</v>
      </c>
      <c r="AE1" t="s">
        <v>382</v>
      </c>
      <c r="AF1" t="s">
        <v>430</v>
      </c>
      <c r="AG1" t="s">
        <v>385</v>
      </c>
      <c r="AH1" t="s">
        <v>386</v>
      </c>
      <c r="AI1" t="s">
        <v>387</v>
      </c>
      <c r="AJ1" t="s">
        <v>431</v>
      </c>
      <c r="AK1" t="s">
        <v>10</v>
      </c>
      <c r="AL1" t="s">
        <v>389</v>
      </c>
      <c r="AM1" t="s">
        <v>432</v>
      </c>
      <c r="AN1" t="s">
        <v>390</v>
      </c>
      <c r="AO1" t="s">
        <v>391</v>
      </c>
      <c r="AP1" t="s">
        <v>422</v>
      </c>
    </row>
    <row r="2" spans="1:42">
      <c r="A2" t="s">
        <v>392</v>
      </c>
      <c r="B2">
        <v>65</v>
      </c>
      <c r="C2">
        <v>53</v>
      </c>
      <c r="D2">
        <v>12</v>
      </c>
      <c r="E2">
        <v>3130</v>
      </c>
      <c r="F2">
        <v>112.3</v>
      </c>
      <c r="G2">
        <v>101.6</v>
      </c>
      <c r="H2">
        <v>10.7</v>
      </c>
      <c r="I2">
        <v>59.5</v>
      </c>
      <c r="J2">
        <v>1.74</v>
      </c>
      <c r="K2">
        <v>18.100000000000001</v>
      </c>
      <c r="L2">
        <v>24.1</v>
      </c>
      <c r="M2">
        <v>77.599999999999994</v>
      </c>
      <c r="N2">
        <v>52.4</v>
      </c>
      <c r="O2">
        <v>14.1</v>
      </c>
      <c r="P2">
        <v>55.3</v>
      </c>
      <c r="Q2">
        <v>58.3</v>
      </c>
      <c r="R2">
        <v>105.36</v>
      </c>
      <c r="S2">
        <v>56.8</v>
      </c>
      <c r="T2" t="s">
        <v>425</v>
      </c>
      <c r="Y2">
        <v>41</v>
      </c>
      <c r="Z2">
        <v>29.7</v>
      </c>
      <c r="AA2">
        <v>109.9</v>
      </c>
      <c r="AB2">
        <v>117.8</v>
      </c>
      <c r="AC2">
        <v>-7.8</v>
      </c>
      <c r="AD2">
        <v>8.3000000000000007</v>
      </c>
      <c r="AE2">
        <v>1.71</v>
      </c>
      <c r="AF2">
        <v>11.3</v>
      </c>
      <c r="AG2">
        <v>4.9000000000000004</v>
      </c>
      <c r="AH2">
        <v>15.9</v>
      </c>
      <c r="AI2">
        <v>10.199999999999999</v>
      </c>
      <c r="AJ2">
        <v>6.6</v>
      </c>
      <c r="AK2">
        <v>50</v>
      </c>
      <c r="AL2">
        <v>54.3</v>
      </c>
      <c r="AM2">
        <v>18.600000000000001</v>
      </c>
      <c r="AN2">
        <v>103.46</v>
      </c>
      <c r="AO2">
        <v>9.1999999999999993</v>
      </c>
      <c r="AP2" t="s">
        <v>424</v>
      </c>
    </row>
    <row r="3" spans="1:42">
      <c r="A3" t="s">
        <v>393</v>
      </c>
      <c r="B3">
        <v>63</v>
      </c>
      <c r="C3">
        <v>49</v>
      </c>
      <c r="D3">
        <v>14</v>
      </c>
      <c r="E3">
        <v>3034</v>
      </c>
      <c r="F3">
        <v>112.6</v>
      </c>
      <c r="G3">
        <v>105.5</v>
      </c>
      <c r="H3">
        <v>7.1</v>
      </c>
      <c r="I3">
        <v>60.3</v>
      </c>
      <c r="J3">
        <v>1.71</v>
      </c>
      <c r="K3">
        <v>18.3</v>
      </c>
      <c r="L3">
        <v>28.4</v>
      </c>
      <c r="M3">
        <v>73.400000000000006</v>
      </c>
      <c r="N3">
        <v>51.4</v>
      </c>
      <c r="O3">
        <v>14.9</v>
      </c>
      <c r="P3">
        <v>54.8</v>
      </c>
      <c r="Q3">
        <v>57.7</v>
      </c>
      <c r="R3">
        <v>101.11</v>
      </c>
      <c r="S3">
        <v>54.9</v>
      </c>
      <c r="T3" t="s">
        <v>425</v>
      </c>
      <c r="Y3">
        <v>30</v>
      </c>
      <c r="Z3">
        <v>28.8</v>
      </c>
      <c r="AA3">
        <v>109.9</v>
      </c>
      <c r="AB3">
        <v>119.9</v>
      </c>
      <c r="AC3">
        <v>-10</v>
      </c>
      <c r="AD3">
        <v>7.6</v>
      </c>
      <c r="AE3">
        <v>1.7</v>
      </c>
      <c r="AF3">
        <v>10</v>
      </c>
      <c r="AG3">
        <v>5.0999999999999996</v>
      </c>
      <c r="AH3">
        <v>15.5</v>
      </c>
      <c r="AI3">
        <v>10.199999999999999</v>
      </c>
      <c r="AJ3">
        <v>5.9</v>
      </c>
      <c r="AK3">
        <v>50.6</v>
      </c>
      <c r="AL3">
        <v>54</v>
      </c>
      <c r="AM3">
        <v>19.8</v>
      </c>
      <c r="AN3">
        <v>103.52</v>
      </c>
      <c r="AO3">
        <v>9.1999999999999993</v>
      </c>
      <c r="AP3" t="s">
        <v>434</v>
      </c>
    </row>
    <row r="4" spans="1:42">
      <c r="A4" t="s">
        <v>394</v>
      </c>
      <c r="B4">
        <v>64</v>
      </c>
      <c r="C4">
        <v>46</v>
      </c>
      <c r="D4">
        <v>18</v>
      </c>
      <c r="E4">
        <v>3092</v>
      </c>
      <c r="F4">
        <v>111.3</v>
      </c>
      <c r="G4">
        <v>104.9</v>
      </c>
      <c r="H4">
        <v>6.4</v>
      </c>
      <c r="I4">
        <v>62.6</v>
      </c>
      <c r="J4">
        <v>1.76</v>
      </c>
      <c r="K4">
        <v>18.2</v>
      </c>
      <c r="L4">
        <v>25.9</v>
      </c>
      <c r="M4">
        <v>71.5</v>
      </c>
      <c r="N4">
        <v>49.4</v>
      </c>
      <c r="O4">
        <v>14.2</v>
      </c>
      <c r="P4">
        <v>53.6</v>
      </c>
      <c r="Q4">
        <v>57.4</v>
      </c>
      <c r="R4">
        <v>100.87</v>
      </c>
      <c r="S4">
        <v>53.1</v>
      </c>
      <c r="T4" t="s">
        <v>425</v>
      </c>
      <c r="Y4">
        <v>11</v>
      </c>
      <c r="Z4">
        <v>32.1</v>
      </c>
      <c r="AA4">
        <v>110</v>
      </c>
      <c r="AB4">
        <v>112.5</v>
      </c>
      <c r="AC4">
        <v>-2.6</v>
      </c>
      <c r="AD4">
        <v>10.1</v>
      </c>
      <c r="AE4">
        <v>1.71</v>
      </c>
      <c r="AF4">
        <v>15.2</v>
      </c>
      <c r="AG4">
        <v>4.5999999999999996</v>
      </c>
      <c r="AH4">
        <v>17</v>
      </c>
      <c r="AI4">
        <v>10.199999999999999</v>
      </c>
      <c r="AJ4">
        <v>8.9</v>
      </c>
      <c r="AK4">
        <v>48</v>
      </c>
      <c r="AL4">
        <v>55.2</v>
      </c>
      <c r="AM4">
        <v>15.7</v>
      </c>
      <c r="AN4">
        <v>103.3</v>
      </c>
      <c r="AO4">
        <v>9.4</v>
      </c>
      <c r="AP4" t="s">
        <v>435</v>
      </c>
    </row>
    <row r="5" spans="1:42">
      <c r="A5" t="s">
        <v>395</v>
      </c>
      <c r="B5">
        <v>64</v>
      </c>
      <c r="C5">
        <v>44</v>
      </c>
      <c r="D5">
        <v>20</v>
      </c>
      <c r="E5">
        <v>3087</v>
      </c>
      <c r="F5">
        <v>112.9</v>
      </c>
      <c r="G5">
        <v>106.6</v>
      </c>
      <c r="H5">
        <v>6.4</v>
      </c>
      <c r="I5">
        <v>57.3</v>
      </c>
      <c r="J5">
        <v>1.61</v>
      </c>
      <c r="K5">
        <v>16.899999999999999</v>
      </c>
      <c r="L5">
        <v>28.4</v>
      </c>
      <c r="M5">
        <v>73.400000000000006</v>
      </c>
      <c r="N5">
        <v>51.5</v>
      </c>
      <c r="O5">
        <v>14.4</v>
      </c>
      <c r="P5">
        <v>53.2</v>
      </c>
      <c r="Q5">
        <v>57.4</v>
      </c>
      <c r="R5">
        <v>102.39</v>
      </c>
      <c r="S5">
        <v>53.1</v>
      </c>
      <c r="T5" t="s">
        <v>425</v>
      </c>
    </row>
    <row r="6" spans="1:42">
      <c r="A6" t="s">
        <v>396</v>
      </c>
      <c r="B6">
        <v>64</v>
      </c>
      <c r="C6">
        <v>43</v>
      </c>
      <c r="D6">
        <v>21</v>
      </c>
      <c r="E6">
        <v>3097</v>
      </c>
      <c r="F6">
        <v>112.3</v>
      </c>
      <c r="G6">
        <v>106.2</v>
      </c>
      <c r="H6">
        <v>6.1</v>
      </c>
      <c r="I6">
        <v>55.4</v>
      </c>
      <c r="J6">
        <v>1.67</v>
      </c>
      <c r="K6">
        <v>16.600000000000001</v>
      </c>
      <c r="L6">
        <v>28.4</v>
      </c>
      <c r="M6">
        <v>73.2</v>
      </c>
      <c r="N6">
        <v>50.9</v>
      </c>
      <c r="O6">
        <v>13.6</v>
      </c>
      <c r="P6">
        <v>52.9</v>
      </c>
      <c r="Q6">
        <v>56.7</v>
      </c>
      <c r="R6">
        <v>99.78</v>
      </c>
      <c r="S6">
        <v>53.1</v>
      </c>
      <c r="T6" t="s">
        <v>425</v>
      </c>
    </row>
    <row r="7" spans="1:42">
      <c r="A7" t="s">
        <v>397</v>
      </c>
      <c r="B7">
        <v>65</v>
      </c>
      <c r="C7">
        <v>43</v>
      </c>
      <c r="D7">
        <v>22</v>
      </c>
      <c r="E7">
        <v>3150</v>
      </c>
      <c r="F7">
        <v>112</v>
      </c>
      <c r="G7">
        <v>108.9</v>
      </c>
      <c r="H7">
        <v>3.1</v>
      </c>
      <c r="I7">
        <v>63.4</v>
      </c>
      <c r="J7">
        <v>1.94</v>
      </c>
      <c r="K7">
        <v>19</v>
      </c>
      <c r="L7">
        <v>29.4</v>
      </c>
      <c r="M7">
        <v>72.8</v>
      </c>
      <c r="N7">
        <v>51</v>
      </c>
      <c r="O7">
        <v>13.9</v>
      </c>
      <c r="P7">
        <v>53.2</v>
      </c>
      <c r="Q7">
        <v>56.4</v>
      </c>
      <c r="R7">
        <v>97.66</v>
      </c>
      <c r="S7">
        <v>52</v>
      </c>
      <c r="T7" t="s">
        <v>425</v>
      </c>
      <c r="Y7" s="15" t="s">
        <v>1</v>
      </c>
      <c r="Z7" t="s">
        <v>413</v>
      </c>
    </row>
    <row r="8" spans="1:42">
      <c r="A8" t="s">
        <v>398</v>
      </c>
      <c r="B8">
        <v>65</v>
      </c>
      <c r="C8">
        <v>41</v>
      </c>
      <c r="D8">
        <v>24</v>
      </c>
      <c r="E8">
        <v>3165</v>
      </c>
      <c r="F8">
        <v>112.2</v>
      </c>
      <c r="G8">
        <v>109.2</v>
      </c>
      <c r="H8">
        <v>3</v>
      </c>
      <c r="I8">
        <v>65.599999999999994</v>
      </c>
      <c r="J8">
        <v>1.74</v>
      </c>
      <c r="K8">
        <v>18.8</v>
      </c>
      <c r="L8">
        <v>25.9</v>
      </c>
      <c r="M8">
        <v>75.599999999999994</v>
      </c>
      <c r="N8">
        <v>51.6</v>
      </c>
      <c r="O8">
        <v>14.9</v>
      </c>
      <c r="P8">
        <v>54.9</v>
      </c>
      <c r="Q8">
        <v>58.7</v>
      </c>
      <c r="R8">
        <v>98.46</v>
      </c>
      <c r="S8">
        <v>52.6</v>
      </c>
      <c r="T8" t="s">
        <v>425</v>
      </c>
    </row>
    <row r="9" spans="1:42">
      <c r="A9" t="s">
        <v>399</v>
      </c>
      <c r="B9">
        <v>64</v>
      </c>
      <c r="C9">
        <v>41</v>
      </c>
      <c r="D9">
        <v>23</v>
      </c>
      <c r="E9">
        <v>3077</v>
      </c>
      <c r="F9">
        <v>112.1</v>
      </c>
      <c r="G9">
        <v>108.8</v>
      </c>
      <c r="H9">
        <v>3.3</v>
      </c>
      <c r="I9">
        <v>55.2</v>
      </c>
      <c r="J9">
        <v>1.49</v>
      </c>
      <c r="K9">
        <v>16.7</v>
      </c>
      <c r="L9">
        <v>25.8</v>
      </c>
      <c r="M9">
        <v>74.7</v>
      </c>
      <c r="N9">
        <v>51.2</v>
      </c>
      <c r="O9">
        <v>15</v>
      </c>
      <c r="P9">
        <v>55.2</v>
      </c>
      <c r="Q9">
        <v>58.7</v>
      </c>
      <c r="R9">
        <v>98.95</v>
      </c>
      <c r="S9">
        <v>51.8</v>
      </c>
      <c r="T9" t="s">
        <v>425</v>
      </c>
      <c r="Y9" s="15" t="s">
        <v>436</v>
      </c>
      <c r="Z9" t="s">
        <v>439</v>
      </c>
      <c r="AA9" t="s">
        <v>438</v>
      </c>
    </row>
    <row r="10" spans="1:42">
      <c r="A10" t="s">
        <v>400</v>
      </c>
      <c r="B10">
        <v>67</v>
      </c>
      <c r="C10">
        <v>40</v>
      </c>
      <c r="D10">
        <v>27</v>
      </c>
      <c r="E10">
        <v>3236</v>
      </c>
      <c r="F10">
        <v>115.8</v>
      </c>
      <c r="G10">
        <v>110</v>
      </c>
      <c r="H10">
        <v>5.8</v>
      </c>
      <c r="I10">
        <v>58.8</v>
      </c>
      <c r="J10">
        <v>1.91</v>
      </c>
      <c r="K10">
        <v>17.600000000000001</v>
      </c>
      <c r="L10">
        <v>27.5</v>
      </c>
      <c r="M10">
        <v>73.8</v>
      </c>
      <c r="N10">
        <v>51</v>
      </c>
      <c r="O10">
        <v>12.7</v>
      </c>
      <c r="P10">
        <v>54.8</v>
      </c>
      <c r="Q10">
        <v>58.1</v>
      </c>
      <c r="R10">
        <v>99.78</v>
      </c>
      <c r="S10">
        <v>52.6</v>
      </c>
      <c r="T10" t="s">
        <v>425</v>
      </c>
      <c r="Y10" s="16" t="s">
        <v>424</v>
      </c>
      <c r="Z10" s="17">
        <v>111.1</v>
      </c>
      <c r="AA10" s="17">
        <v>115</v>
      </c>
    </row>
    <row r="11" spans="1:42">
      <c r="A11" t="s">
        <v>401</v>
      </c>
      <c r="B11">
        <v>64</v>
      </c>
      <c r="C11">
        <v>40</v>
      </c>
      <c r="D11">
        <v>24</v>
      </c>
      <c r="E11">
        <v>3087</v>
      </c>
      <c r="F11">
        <v>113.4</v>
      </c>
      <c r="G11">
        <v>109.9</v>
      </c>
      <c r="H11">
        <v>3.4</v>
      </c>
      <c r="I11">
        <v>52.2</v>
      </c>
      <c r="J11">
        <v>1.46</v>
      </c>
      <c r="K11">
        <v>15.5</v>
      </c>
      <c r="L11">
        <v>26.1</v>
      </c>
      <c r="M11">
        <v>71.400000000000006</v>
      </c>
      <c r="N11">
        <v>48.7</v>
      </c>
      <c r="O11">
        <v>14.1</v>
      </c>
      <c r="P11">
        <v>53.9</v>
      </c>
      <c r="Q11">
        <v>57.8</v>
      </c>
      <c r="R11">
        <v>103.62</v>
      </c>
      <c r="S11">
        <v>49.7</v>
      </c>
      <c r="T11" t="s">
        <v>425</v>
      </c>
      <c r="Y11" s="16" t="s">
        <v>428</v>
      </c>
      <c r="Z11" s="17">
        <v>110.6</v>
      </c>
      <c r="AA11" s="17">
        <v>113.9</v>
      </c>
    </row>
    <row r="12" spans="1:42">
      <c r="A12" t="s">
        <v>402</v>
      </c>
      <c r="B12">
        <v>64</v>
      </c>
      <c r="C12">
        <v>40</v>
      </c>
      <c r="D12">
        <v>24</v>
      </c>
      <c r="E12">
        <v>3092</v>
      </c>
      <c r="F12">
        <v>111</v>
      </c>
      <c r="G12">
        <v>108.4</v>
      </c>
      <c r="H12">
        <v>2.5</v>
      </c>
      <c r="I12">
        <v>54.3</v>
      </c>
      <c r="J12">
        <v>1.63</v>
      </c>
      <c r="K12">
        <v>16.5</v>
      </c>
      <c r="L12">
        <v>23.9</v>
      </c>
      <c r="M12">
        <v>72.8</v>
      </c>
      <c r="N12">
        <v>49.2</v>
      </c>
      <c r="O12">
        <v>13.5</v>
      </c>
      <c r="P12">
        <v>53.4</v>
      </c>
      <c r="Q12">
        <v>57.7</v>
      </c>
      <c r="R12">
        <v>99.21</v>
      </c>
      <c r="S12">
        <v>52.5</v>
      </c>
      <c r="T12" t="s">
        <v>425</v>
      </c>
      <c r="Y12" s="16" t="s">
        <v>426</v>
      </c>
      <c r="Z12" s="17">
        <v>111.3</v>
      </c>
      <c r="AA12" s="17">
        <v>115.3</v>
      </c>
    </row>
    <row r="13" spans="1:42">
      <c r="A13" t="s">
        <v>403</v>
      </c>
      <c r="B13">
        <v>65</v>
      </c>
      <c r="C13">
        <v>39</v>
      </c>
      <c r="D13">
        <v>26</v>
      </c>
      <c r="E13">
        <v>3140</v>
      </c>
      <c r="F13">
        <v>109.7</v>
      </c>
      <c r="G13">
        <v>107.7</v>
      </c>
      <c r="H13">
        <v>2</v>
      </c>
      <c r="I13">
        <v>61.5</v>
      </c>
      <c r="J13">
        <v>1.98</v>
      </c>
      <c r="K13">
        <v>18.899999999999999</v>
      </c>
      <c r="L13">
        <v>24.6</v>
      </c>
      <c r="M13">
        <v>72.099999999999994</v>
      </c>
      <c r="N13">
        <v>49</v>
      </c>
      <c r="O13">
        <v>13.2</v>
      </c>
      <c r="P13">
        <v>53.3</v>
      </c>
      <c r="Q13">
        <v>56.5</v>
      </c>
      <c r="R13">
        <v>99.05</v>
      </c>
      <c r="S13">
        <v>51.9</v>
      </c>
      <c r="T13" t="s">
        <v>425</v>
      </c>
      <c r="Y13" s="16" t="s">
        <v>437</v>
      </c>
      <c r="Z13" s="17">
        <v>333</v>
      </c>
      <c r="AA13" s="17">
        <v>344.2</v>
      </c>
    </row>
    <row r="14" spans="1:42">
      <c r="A14" t="s">
        <v>404</v>
      </c>
      <c r="B14">
        <v>65</v>
      </c>
      <c r="C14">
        <v>39</v>
      </c>
      <c r="D14">
        <v>26</v>
      </c>
      <c r="E14">
        <v>3135</v>
      </c>
      <c r="F14">
        <v>109.7</v>
      </c>
      <c r="G14">
        <v>107.6</v>
      </c>
      <c r="H14">
        <v>2.1</v>
      </c>
      <c r="I14">
        <v>63.4</v>
      </c>
      <c r="J14">
        <v>1.82</v>
      </c>
      <c r="K14">
        <v>18.600000000000001</v>
      </c>
      <c r="L14">
        <v>27.8</v>
      </c>
      <c r="M14">
        <v>75.400000000000006</v>
      </c>
      <c r="N14">
        <v>51.5</v>
      </c>
      <c r="O14">
        <v>14.2</v>
      </c>
      <c r="P14">
        <v>53</v>
      </c>
      <c r="Q14">
        <v>56.2</v>
      </c>
      <c r="R14">
        <v>99.38</v>
      </c>
      <c r="S14">
        <v>52.5</v>
      </c>
      <c r="T14" t="s">
        <v>425</v>
      </c>
    </row>
    <row r="15" spans="1:42" ht="16.5">
      <c r="A15" t="s">
        <v>405</v>
      </c>
      <c r="B15">
        <v>65</v>
      </c>
      <c r="C15">
        <v>32</v>
      </c>
      <c r="D15">
        <v>33</v>
      </c>
      <c r="E15">
        <v>3125</v>
      </c>
      <c r="F15">
        <v>108.9</v>
      </c>
      <c r="G15">
        <v>109.9</v>
      </c>
      <c r="H15">
        <v>-1</v>
      </c>
      <c r="I15">
        <v>63.2</v>
      </c>
      <c r="J15">
        <v>1.77</v>
      </c>
      <c r="K15">
        <v>18.8</v>
      </c>
      <c r="L15">
        <v>27.4</v>
      </c>
      <c r="M15">
        <v>73</v>
      </c>
      <c r="N15">
        <v>50.7</v>
      </c>
      <c r="O15">
        <v>14.8</v>
      </c>
      <c r="P15">
        <v>53</v>
      </c>
      <c r="Q15">
        <v>56.1</v>
      </c>
      <c r="R15">
        <v>103.26</v>
      </c>
      <c r="S15">
        <v>50.8</v>
      </c>
      <c r="T15" t="s">
        <v>425</v>
      </c>
      <c r="AB15" t="s">
        <v>441</v>
      </c>
      <c r="AC15" t="s">
        <v>440</v>
      </c>
    </row>
    <row r="16" spans="1:42">
      <c r="A16" t="s">
        <v>406</v>
      </c>
      <c r="B16">
        <v>64</v>
      </c>
      <c r="C16">
        <v>30</v>
      </c>
      <c r="D16">
        <v>34</v>
      </c>
      <c r="E16">
        <v>3112</v>
      </c>
      <c r="F16">
        <v>107.8</v>
      </c>
      <c r="G16">
        <v>108.3</v>
      </c>
      <c r="H16">
        <v>-0.6</v>
      </c>
      <c r="I16">
        <v>60.2</v>
      </c>
      <c r="J16">
        <v>1.55</v>
      </c>
      <c r="K16">
        <v>17</v>
      </c>
      <c r="L16">
        <v>28.4</v>
      </c>
      <c r="M16">
        <v>73.7</v>
      </c>
      <c r="N16">
        <v>51.4</v>
      </c>
      <c r="O16">
        <v>15.1</v>
      </c>
      <c r="P16">
        <v>51.5</v>
      </c>
      <c r="Q16">
        <v>55</v>
      </c>
      <c r="R16">
        <v>101.51</v>
      </c>
      <c r="S16">
        <v>50</v>
      </c>
      <c r="T16" t="s">
        <v>425</v>
      </c>
      <c r="Y16" t="str">
        <f>AP2</f>
        <v>ALL</v>
      </c>
      <c r="Z16">
        <f>AA2</f>
        <v>109.9</v>
      </c>
      <c r="AA16">
        <f>AB2</f>
        <v>117.8</v>
      </c>
      <c r="AB16">
        <f>Z16-Z10</f>
        <v>-1.1999999999999886</v>
      </c>
      <c r="AC16">
        <f>AA16-AA10</f>
        <v>2.7999999999999972</v>
      </c>
    </row>
    <row r="17" spans="1:42">
      <c r="A17" t="s">
        <v>407</v>
      </c>
      <c r="B17">
        <v>65</v>
      </c>
      <c r="C17">
        <v>30</v>
      </c>
      <c r="D17">
        <v>35</v>
      </c>
      <c r="E17">
        <v>3125</v>
      </c>
      <c r="F17">
        <v>107.5</v>
      </c>
      <c r="G17">
        <v>108.7</v>
      </c>
      <c r="H17">
        <v>-1.2</v>
      </c>
      <c r="I17">
        <v>61.1</v>
      </c>
      <c r="J17">
        <v>1.9</v>
      </c>
      <c r="K17">
        <v>17.600000000000001</v>
      </c>
      <c r="L17">
        <v>26.8</v>
      </c>
      <c r="M17">
        <v>74.8</v>
      </c>
      <c r="N17">
        <v>49.9</v>
      </c>
      <c r="O17">
        <v>12.7</v>
      </c>
      <c r="P17">
        <v>50.3</v>
      </c>
      <c r="Q17">
        <v>54</v>
      </c>
      <c r="R17">
        <v>98.7</v>
      </c>
      <c r="S17">
        <v>49.8</v>
      </c>
      <c r="T17" t="s">
        <v>425</v>
      </c>
      <c r="Y17" t="str">
        <f>AP4</f>
        <v>Post All-Star</v>
      </c>
      <c r="Z17">
        <f>AA4</f>
        <v>110</v>
      </c>
      <c r="AA17">
        <f>AB4</f>
        <v>112.5</v>
      </c>
      <c r="AB17">
        <f t="shared" ref="AB17:AB18" si="0">Z17-Z11</f>
        <v>-0.59999999999999432</v>
      </c>
      <c r="AC17">
        <f>AA17-AA11</f>
        <v>-1.4000000000000057</v>
      </c>
    </row>
    <row r="18" spans="1:42">
      <c r="A18" t="s">
        <v>408</v>
      </c>
      <c r="B18">
        <v>66</v>
      </c>
      <c r="C18">
        <v>29</v>
      </c>
      <c r="D18">
        <v>37</v>
      </c>
      <c r="E18">
        <v>3178</v>
      </c>
      <c r="F18">
        <v>112</v>
      </c>
      <c r="G18">
        <v>113.6</v>
      </c>
      <c r="H18">
        <v>-1.5</v>
      </c>
      <c r="I18">
        <v>48.2</v>
      </c>
      <c r="J18">
        <v>1.55</v>
      </c>
      <c r="K18">
        <v>15</v>
      </c>
      <c r="L18">
        <v>26.3</v>
      </c>
      <c r="M18">
        <v>71</v>
      </c>
      <c r="N18">
        <v>49.1</v>
      </c>
      <c r="O18">
        <v>12.8</v>
      </c>
      <c r="P18">
        <v>53</v>
      </c>
      <c r="Q18">
        <v>56.6</v>
      </c>
      <c r="R18">
        <v>101.15</v>
      </c>
      <c r="S18">
        <v>48.3</v>
      </c>
      <c r="T18" t="s">
        <v>425</v>
      </c>
      <c r="Y18" t="str">
        <f>AP3</f>
        <v>Pre All-Star</v>
      </c>
      <c r="Z18">
        <f>AA3</f>
        <v>109.9</v>
      </c>
      <c r="AA18">
        <f>AB3</f>
        <v>119.9</v>
      </c>
      <c r="AB18">
        <f t="shared" si="0"/>
        <v>-1.3999999999999915</v>
      </c>
      <c r="AC18">
        <f>AA18-AA12</f>
        <v>4.6000000000000085</v>
      </c>
    </row>
    <row r="19" spans="1:42">
      <c r="A19" t="s">
        <v>409</v>
      </c>
      <c r="B19">
        <v>64</v>
      </c>
      <c r="C19">
        <v>28</v>
      </c>
      <c r="D19">
        <v>36</v>
      </c>
      <c r="E19">
        <v>3102</v>
      </c>
      <c r="F19">
        <v>110.6</v>
      </c>
      <c r="G19">
        <v>111.6</v>
      </c>
      <c r="H19">
        <v>-1</v>
      </c>
      <c r="I19">
        <v>63.3</v>
      </c>
      <c r="J19">
        <v>1.66</v>
      </c>
      <c r="K19">
        <v>18.399999999999999</v>
      </c>
      <c r="L19">
        <v>28.8</v>
      </c>
      <c r="M19">
        <v>73.099999999999994</v>
      </c>
      <c r="N19">
        <v>50.9</v>
      </c>
      <c r="O19">
        <v>15.4</v>
      </c>
      <c r="P19">
        <v>53.8</v>
      </c>
      <c r="Q19">
        <v>56.7</v>
      </c>
      <c r="R19">
        <v>103.96</v>
      </c>
      <c r="S19">
        <v>49.7</v>
      </c>
      <c r="T19" t="s">
        <v>425</v>
      </c>
    </row>
    <row r="20" spans="1:42">
      <c r="A20" t="s">
        <v>410</v>
      </c>
      <c r="B20">
        <v>64</v>
      </c>
      <c r="C20">
        <v>28</v>
      </c>
      <c r="D20">
        <v>36</v>
      </c>
      <c r="E20">
        <v>3102</v>
      </c>
      <c r="F20">
        <v>109</v>
      </c>
      <c r="G20">
        <v>110.8</v>
      </c>
      <c r="H20">
        <v>-1.7</v>
      </c>
      <c r="I20">
        <v>58</v>
      </c>
      <c r="J20">
        <v>1.62</v>
      </c>
      <c r="K20">
        <v>17.3</v>
      </c>
      <c r="L20">
        <v>25.6</v>
      </c>
      <c r="M20">
        <v>73.5</v>
      </c>
      <c r="N20">
        <v>49</v>
      </c>
      <c r="O20">
        <v>14.4</v>
      </c>
      <c r="P20">
        <v>53.1</v>
      </c>
      <c r="Q20">
        <v>56.3</v>
      </c>
      <c r="R20">
        <v>99.08</v>
      </c>
      <c r="S20">
        <v>47.8</v>
      </c>
      <c r="T20" t="s">
        <v>425</v>
      </c>
    </row>
    <row r="21" spans="1:42">
      <c r="A21" t="s">
        <v>411</v>
      </c>
      <c r="B21">
        <v>63</v>
      </c>
      <c r="C21">
        <v>27</v>
      </c>
      <c r="D21">
        <v>36</v>
      </c>
      <c r="E21">
        <v>3059</v>
      </c>
      <c r="F21">
        <v>111.3</v>
      </c>
      <c r="G21">
        <v>112.8</v>
      </c>
      <c r="H21">
        <v>-1.5</v>
      </c>
      <c r="I21">
        <v>58.4</v>
      </c>
      <c r="J21">
        <v>2</v>
      </c>
      <c r="K21">
        <v>17.899999999999999</v>
      </c>
      <c r="L21">
        <v>22.8</v>
      </c>
      <c r="M21">
        <v>75.099999999999994</v>
      </c>
      <c r="N21">
        <v>49.1</v>
      </c>
      <c r="O21">
        <v>12.1</v>
      </c>
      <c r="P21">
        <v>52.9</v>
      </c>
      <c r="Q21">
        <v>56.9</v>
      </c>
      <c r="R21">
        <v>100.6</v>
      </c>
      <c r="S21">
        <v>49.8</v>
      </c>
      <c r="T21" t="s">
        <v>425</v>
      </c>
    </row>
    <row r="22" spans="1:42">
      <c r="A22" t="s">
        <v>412</v>
      </c>
      <c r="B22">
        <v>65</v>
      </c>
      <c r="C22">
        <v>26</v>
      </c>
      <c r="D22">
        <v>39</v>
      </c>
      <c r="E22">
        <v>3135</v>
      </c>
      <c r="F22">
        <v>110.2</v>
      </c>
      <c r="G22">
        <v>111.3</v>
      </c>
      <c r="H22">
        <v>-1</v>
      </c>
      <c r="I22">
        <v>66.599999999999994</v>
      </c>
      <c r="J22">
        <v>1.8</v>
      </c>
      <c r="K22">
        <v>19.100000000000001</v>
      </c>
      <c r="L22">
        <v>26.1</v>
      </c>
      <c r="M22">
        <v>72.8</v>
      </c>
      <c r="N22">
        <v>49.4</v>
      </c>
      <c r="O22">
        <v>14.8</v>
      </c>
      <c r="P22">
        <v>52.8</v>
      </c>
      <c r="Q22">
        <v>57.2</v>
      </c>
      <c r="R22">
        <v>101.76</v>
      </c>
      <c r="S22">
        <v>50.4</v>
      </c>
      <c r="T22" t="s">
        <v>425</v>
      </c>
      <c r="Y22" s="2" t="s">
        <v>496</v>
      </c>
    </row>
    <row r="23" spans="1:42">
      <c r="A23" t="s">
        <v>413</v>
      </c>
      <c r="B23">
        <v>64</v>
      </c>
      <c r="C23">
        <v>24</v>
      </c>
      <c r="D23">
        <v>40</v>
      </c>
      <c r="E23">
        <v>3087</v>
      </c>
      <c r="F23">
        <v>111.1</v>
      </c>
      <c r="G23">
        <v>115</v>
      </c>
      <c r="H23">
        <v>-3.9</v>
      </c>
      <c r="I23">
        <v>60.4</v>
      </c>
      <c r="J23">
        <v>1.8</v>
      </c>
      <c r="K23">
        <v>17.8</v>
      </c>
      <c r="L23">
        <v>26</v>
      </c>
      <c r="M23">
        <v>70.8</v>
      </c>
      <c r="N23">
        <v>47.6</v>
      </c>
      <c r="O23">
        <v>13.5</v>
      </c>
      <c r="P23">
        <v>52.8</v>
      </c>
      <c r="Q23">
        <v>56.8</v>
      </c>
      <c r="R23">
        <v>103.52</v>
      </c>
      <c r="S23">
        <v>47.8</v>
      </c>
      <c r="T23" t="s">
        <v>425</v>
      </c>
      <c r="X23" s="12" t="s">
        <v>448</v>
      </c>
      <c r="Y23" s="5" t="s">
        <v>442</v>
      </c>
      <c r="Z23" s="4" t="s">
        <v>2</v>
      </c>
      <c r="AA23" s="4" t="s">
        <v>67</v>
      </c>
      <c r="AB23" s="4" t="s">
        <v>378</v>
      </c>
      <c r="AC23" s="4" t="s">
        <v>379</v>
      </c>
      <c r="AD23" s="4" t="s">
        <v>380</v>
      </c>
      <c r="AE23" s="4" t="s">
        <v>381</v>
      </c>
      <c r="AF23" s="4" t="s">
        <v>382</v>
      </c>
      <c r="AG23" s="4" t="s">
        <v>430</v>
      </c>
      <c r="AH23" s="4" t="s">
        <v>385</v>
      </c>
      <c r="AI23" s="4" t="s">
        <v>386</v>
      </c>
      <c r="AJ23" s="4" t="s">
        <v>387</v>
      </c>
      <c r="AK23" s="4" t="s">
        <v>431</v>
      </c>
      <c r="AL23" s="4" t="s">
        <v>10</v>
      </c>
      <c r="AM23" s="4" t="s">
        <v>389</v>
      </c>
      <c r="AN23" s="4" t="s">
        <v>432</v>
      </c>
      <c r="AO23" s="4" t="s">
        <v>390</v>
      </c>
      <c r="AP23" s="4" t="s">
        <v>391</v>
      </c>
    </row>
    <row r="24" spans="1:42">
      <c r="A24" t="s">
        <v>414</v>
      </c>
      <c r="B24">
        <v>65</v>
      </c>
      <c r="C24">
        <v>23</v>
      </c>
      <c r="D24">
        <v>42</v>
      </c>
      <c r="E24">
        <v>3150</v>
      </c>
      <c r="F24">
        <v>105.9</v>
      </c>
      <c r="G24">
        <v>112.8</v>
      </c>
      <c r="H24">
        <v>-7</v>
      </c>
      <c r="I24">
        <v>63.9</v>
      </c>
      <c r="J24">
        <v>1.63</v>
      </c>
      <c r="K24">
        <v>17.7</v>
      </c>
      <c r="L24">
        <v>28</v>
      </c>
      <c r="M24">
        <v>70.599999999999994</v>
      </c>
      <c r="N24">
        <v>48.6</v>
      </c>
      <c r="O24">
        <v>15</v>
      </c>
      <c r="P24">
        <v>50.4</v>
      </c>
      <c r="Q24">
        <v>53.9</v>
      </c>
      <c r="R24">
        <v>96.24</v>
      </c>
      <c r="S24">
        <v>45.5</v>
      </c>
      <c r="T24" t="s">
        <v>425</v>
      </c>
      <c r="Y24" s="9" t="s">
        <v>443</v>
      </c>
      <c r="Z24" s="6">
        <v>4</v>
      </c>
      <c r="AA24" s="6">
        <v>33.200000000000003</v>
      </c>
      <c r="AB24" s="6">
        <v>117.8</v>
      </c>
      <c r="AC24" s="6">
        <v>121.3</v>
      </c>
      <c r="AD24" s="6">
        <v>-3.4</v>
      </c>
      <c r="AE24" s="6">
        <v>5.0999999999999996</v>
      </c>
      <c r="AF24" s="6">
        <v>1.25</v>
      </c>
      <c r="AG24" s="6">
        <v>6.7</v>
      </c>
      <c r="AH24" s="6">
        <v>7.5</v>
      </c>
      <c r="AI24" s="6">
        <v>12.7</v>
      </c>
      <c r="AJ24" s="6">
        <v>10.199999999999999</v>
      </c>
      <c r="AK24" s="6">
        <v>5.3</v>
      </c>
      <c r="AL24" s="6">
        <v>52.3</v>
      </c>
      <c r="AM24" s="6">
        <v>54.4</v>
      </c>
      <c r="AN24" s="6">
        <v>21.6</v>
      </c>
      <c r="AO24" s="6">
        <v>102.5</v>
      </c>
      <c r="AP24" s="6">
        <v>10</v>
      </c>
    </row>
    <row r="25" spans="1:42">
      <c r="A25" t="s">
        <v>415</v>
      </c>
      <c r="B25">
        <v>65</v>
      </c>
      <c r="C25">
        <v>22</v>
      </c>
      <c r="D25">
        <v>43</v>
      </c>
      <c r="E25">
        <v>3135</v>
      </c>
      <c r="F25">
        <v>105.8</v>
      </c>
      <c r="G25">
        <v>108.9</v>
      </c>
      <c r="H25">
        <v>-3.1</v>
      </c>
      <c r="I25">
        <v>58.7</v>
      </c>
      <c r="J25">
        <v>1.5</v>
      </c>
      <c r="K25">
        <v>16.899999999999999</v>
      </c>
      <c r="L25">
        <v>26.7</v>
      </c>
      <c r="M25">
        <v>71.900000000000006</v>
      </c>
      <c r="N25">
        <v>48.1</v>
      </c>
      <c r="O25">
        <v>15.3</v>
      </c>
      <c r="P25">
        <v>51.5</v>
      </c>
      <c r="Q25">
        <v>54.7</v>
      </c>
      <c r="R25">
        <v>100.46</v>
      </c>
      <c r="S25">
        <v>46.6</v>
      </c>
      <c r="T25" t="s">
        <v>425</v>
      </c>
      <c r="Y25" s="13" t="s">
        <v>444</v>
      </c>
      <c r="Z25" s="7">
        <v>13</v>
      </c>
      <c r="AA25" s="7">
        <v>24.8</v>
      </c>
      <c r="AB25" s="7">
        <v>109.5</v>
      </c>
      <c r="AC25" s="7">
        <v>122.3</v>
      </c>
      <c r="AD25" s="7">
        <v>-12.9</v>
      </c>
      <c r="AE25" s="7">
        <v>8.4</v>
      </c>
      <c r="AF25" s="7">
        <v>1.82</v>
      </c>
      <c r="AG25" s="7">
        <v>11.9</v>
      </c>
      <c r="AH25" s="7">
        <v>5.2</v>
      </c>
      <c r="AI25" s="7">
        <v>15.5</v>
      </c>
      <c r="AJ25" s="7">
        <v>10.1</v>
      </c>
      <c r="AK25" s="7">
        <v>6.5</v>
      </c>
      <c r="AL25" s="7">
        <v>47.6</v>
      </c>
      <c r="AM25" s="7">
        <v>50.6</v>
      </c>
      <c r="AN25" s="7">
        <v>19</v>
      </c>
      <c r="AO25" s="7">
        <v>104.31</v>
      </c>
      <c r="AP25" s="7">
        <v>7.4</v>
      </c>
    </row>
    <row r="26" spans="1:42">
      <c r="A26" t="s">
        <v>416</v>
      </c>
      <c r="B26">
        <v>66</v>
      </c>
      <c r="C26">
        <v>21</v>
      </c>
      <c r="D26">
        <v>45</v>
      </c>
      <c r="E26">
        <v>3193</v>
      </c>
      <c r="F26">
        <v>105.9</v>
      </c>
      <c r="G26">
        <v>112.4</v>
      </c>
      <c r="H26">
        <v>-6.5</v>
      </c>
      <c r="I26">
        <v>55.2</v>
      </c>
      <c r="J26">
        <v>1.54</v>
      </c>
      <c r="K26">
        <v>16</v>
      </c>
      <c r="L26">
        <v>30</v>
      </c>
      <c r="M26">
        <v>74.2</v>
      </c>
      <c r="N26">
        <v>51.3</v>
      </c>
      <c r="O26">
        <v>14.3</v>
      </c>
      <c r="P26">
        <v>50.1</v>
      </c>
      <c r="Q26">
        <v>53.1</v>
      </c>
      <c r="R26">
        <v>99.11</v>
      </c>
      <c r="S26">
        <v>46.1</v>
      </c>
      <c r="T26" t="s">
        <v>425</v>
      </c>
      <c r="Y26" s="9" t="s">
        <v>445</v>
      </c>
      <c r="Z26" s="6">
        <v>8</v>
      </c>
      <c r="AA26" s="6">
        <v>34.299999999999997</v>
      </c>
      <c r="AB26" s="6">
        <v>109.2</v>
      </c>
      <c r="AC26" s="6">
        <v>126.7</v>
      </c>
      <c r="AD26" s="6">
        <v>-17.5</v>
      </c>
      <c r="AE26" s="6">
        <v>8.1999999999999993</v>
      </c>
      <c r="AF26" s="6">
        <v>3</v>
      </c>
      <c r="AG26" s="6">
        <v>10.4</v>
      </c>
      <c r="AH26" s="6">
        <v>4</v>
      </c>
      <c r="AI26" s="6">
        <v>16</v>
      </c>
      <c r="AJ26" s="6">
        <v>9.5</v>
      </c>
      <c r="AK26" s="6">
        <v>3.5</v>
      </c>
      <c r="AL26" s="6">
        <v>50.9</v>
      </c>
      <c r="AM26" s="6">
        <v>55.5</v>
      </c>
      <c r="AN26" s="6">
        <v>19.399999999999999</v>
      </c>
      <c r="AO26" s="6">
        <v>104.29</v>
      </c>
      <c r="AP26" s="6">
        <v>9.3000000000000007</v>
      </c>
    </row>
    <row r="27" spans="1:42">
      <c r="A27" t="s">
        <v>417</v>
      </c>
      <c r="B27">
        <v>67</v>
      </c>
      <c r="C27">
        <v>20</v>
      </c>
      <c r="D27">
        <v>47</v>
      </c>
      <c r="E27">
        <v>3256</v>
      </c>
      <c r="F27">
        <v>107</v>
      </c>
      <c r="G27">
        <v>114.4</v>
      </c>
      <c r="H27">
        <v>-7.4</v>
      </c>
      <c r="I27">
        <v>58.9</v>
      </c>
      <c r="J27">
        <v>1.48</v>
      </c>
      <c r="K27">
        <v>16.899999999999999</v>
      </c>
      <c r="L27">
        <v>26.7</v>
      </c>
      <c r="M27">
        <v>70.8</v>
      </c>
      <c r="N27">
        <v>48.4</v>
      </c>
      <c r="O27">
        <v>15.5</v>
      </c>
      <c r="P27">
        <v>51.5</v>
      </c>
      <c r="Q27">
        <v>55.4</v>
      </c>
      <c r="R27">
        <v>103.28</v>
      </c>
      <c r="S27">
        <v>45.4</v>
      </c>
      <c r="T27" t="s">
        <v>425</v>
      </c>
      <c r="Y27" s="13" t="s">
        <v>446</v>
      </c>
      <c r="Z27" s="7">
        <v>10</v>
      </c>
      <c r="AA27" s="7">
        <v>29.8</v>
      </c>
      <c r="AB27" s="7">
        <v>107.5</v>
      </c>
      <c r="AC27" s="7">
        <v>105.8</v>
      </c>
      <c r="AD27" s="7">
        <v>1.7</v>
      </c>
      <c r="AE27" s="7">
        <v>7.5</v>
      </c>
      <c r="AF27" s="7">
        <v>1</v>
      </c>
      <c r="AG27" s="7">
        <v>10.1</v>
      </c>
      <c r="AH27" s="7">
        <v>4.9000000000000004</v>
      </c>
      <c r="AI27" s="7">
        <v>16.2</v>
      </c>
      <c r="AJ27" s="7">
        <v>10.3</v>
      </c>
      <c r="AK27" s="7">
        <v>10.1</v>
      </c>
      <c r="AL27" s="7">
        <v>55.2</v>
      </c>
      <c r="AM27" s="7">
        <v>58.8</v>
      </c>
      <c r="AN27" s="7">
        <v>18.399999999999999</v>
      </c>
      <c r="AO27" s="7">
        <v>103.23</v>
      </c>
      <c r="AP27" s="7">
        <v>11.9</v>
      </c>
    </row>
    <row r="28" spans="1:42" ht="13.5" thickBot="1">
      <c r="A28" t="s">
        <v>418</v>
      </c>
      <c r="B28">
        <v>66</v>
      </c>
      <c r="C28">
        <v>20</v>
      </c>
      <c r="D28">
        <v>46</v>
      </c>
      <c r="E28">
        <v>3193</v>
      </c>
      <c r="F28">
        <v>108.8</v>
      </c>
      <c r="G28">
        <v>112.3</v>
      </c>
      <c r="H28">
        <v>-3.5</v>
      </c>
      <c r="I28">
        <v>61.2</v>
      </c>
      <c r="J28">
        <v>1.58</v>
      </c>
      <c r="K28">
        <v>17.7</v>
      </c>
      <c r="L28">
        <v>27.7</v>
      </c>
      <c r="M28">
        <v>71.7</v>
      </c>
      <c r="N28">
        <v>49.3</v>
      </c>
      <c r="O28">
        <v>15.5</v>
      </c>
      <c r="P28">
        <v>52.9</v>
      </c>
      <c r="Q28">
        <v>56.1</v>
      </c>
      <c r="R28">
        <v>97.86</v>
      </c>
      <c r="S28">
        <v>47.3</v>
      </c>
      <c r="T28" t="s">
        <v>425</v>
      </c>
      <c r="Y28" s="10" t="s">
        <v>447</v>
      </c>
      <c r="Z28" s="11">
        <v>6</v>
      </c>
      <c r="AA28" s="11">
        <v>31.6</v>
      </c>
      <c r="AB28" s="11">
        <v>110.2</v>
      </c>
      <c r="AC28" s="11">
        <v>113.2</v>
      </c>
      <c r="AD28" s="11">
        <v>-3</v>
      </c>
      <c r="AE28" s="11">
        <v>12.1</v>
      </c>
      <c r="AF28" s="11">
        <v>2.5</v>
      </c>
      <c r="AG28" s="11">
        <v>18.5</v>
      </c>
      <c r="AH28" s="11">
        <v>4.4000000000000004</v>
      </c>
      <c r="AI28" s="11">
        <v>19</v>
      </c>
      <c r="AJ28" s="11">
        <v>11.3</v>
      </c>
      <c r="AK28" s="11">
        <v>7.4</v>
      </c>
      <c r="AL28" s="11">
        <v>39.6</v>
      </c>
      <c r="AM28" s="11">
        <v>50.9</v>
      </c>
      <c r="AN28" s="11">
        <v>15</v>
      </c>
      <c r="AO28" s="11">
        <v>101.81</v>
      </c>
      <c r="AP28" s="11">
        <v>8.3000000000000007</v>
      </c>
    </row>
    <row r="29" spans="1:42">
      <c r="A29" t="s">
        <v>419</v>
      </c>
      <c r="B29">
        <v>65</v>
      </c>
      <c r="C29">
        <v>19</v>
      </c>
      <c r="D29">
        <v>46</v>
      </c>
      <c r="E29">
        <v>3145</v>
      </c>
      <c r="F29">
        <v>106.9</v>
      </c>
      <c r="G29">
        <v>114.8</v>
      </c>
      <c r="H29">
        <v>-7.9</v>
      </c>
      <c r="I29">
        <v>57.3</v>
      </c>
      <c r="J29">
        <v>1.4</v>
      </c>
      <c r="K29">
        <v>16.8</v>
      </c>
      <c r="L29">
        <v>29.6</v>
      </c>
      <c r="M29">
        <v>73.8</v>
      </c>
      <c r="N29">
        <v>51.2</v>
      </c>
      <c r="O29">
        <v>16.5</v>
      </c>
      <c r="P29">
        <v>52.2</v>
      </c>
      <c r="Q29">
        <v>55.3</v>
      </c>
      <c r="R29">
        <v>99.17</v>
      </c>
      <c r="S29">
        <v>45.3</v>
      </c>
      <c r="T29" t="s">
        <v>425</v>
      </c>
    </row>
    <row r="30" spans="1:42">
      <c r="A30" t="s">
        <v>420</v>
      </c>
      <c r="B30">
        <v>64</v>
      </c>
      <c r="C30">
        <v>19</v>
      </c>
      <c r="D30">
        <v>45</v>
      </c>
      <c r="E30">
        <v>3112</v>
      </c>
      <c r="F30">
        <v>107.6</v>
      </c>
      <c r="G30">
        <v>111.6</v>
      </c>
      <c r="H30">
        <v>-4</v>
      </c>
      <c r="I30">
        <v>59</v>
      </c>
      <c r="J30">
        <v>1.55</v>
      </c>
      <c r="K30">
        <v>16.7</v>
      </c>
      <c r="L30">
        <v>26.4</v>
      </c>
      <c r="M30">
        <v>73.099999999999994</v>
      </c>
      <c r="N30">
        <v>48.8</v>
      </c>
      <c r="O30">
        <v>14.6</v>
      </c>
      <c r="P30">
        <v>51.4</v>
      </c>
      <c r="Q30">
        <v>55.1</v>
      </c>
      <c r="R30">
        <v>103.94</v>
      </c>
      <c r="S30">
        <v>47.2</v>
      </c>
      <c r="T30" t="s">
        <v>425</v>
      </c>
    </row>
    <row r="31" spans="1:42">
      <c r="A31" t="s">
        <v>421</v>
      </c>
      <c r="B31">
        <v>65</v>
      </c>
      <c r="C31">
        <v>15</v>
      </c>
      <c r="D31">
        <v>50</v>
      </c>
      <c r="E31">
        <v>3145</v>
      </c>
      <c r="F31">
        <v>104.4</v>
      </c>
      <c r="G31">
        <v>113</v>
      </c>
      <c r="H31">
        <v>-8.6</v>
      </c>
      <c r="I31">
        <v>66.3</v>
      </c>
      <c r="J31">
        <v>1.72</v>
      </c>
      <c r="K31">
        <v>18.2</v>
      </c>
      <c r="L31">
        <v>25.5</v>
      </c>
      <c r="M31">
        <v>72.2</v>
      </c>
      <c r="N31">
        <v>48.1</v>
      </c>
      <c r="O31">
        <v>14.6</v>
      </c>
      <c r="P31">
        <v>49.7</v>
      </c>
      <c r="Q31">
        <v>54</v>
      </c>
      <c r="R31">
        <v>101.04</v>
      </c>
      <c r="S31">
        <v>46.2</v>
      </c>
      <c r="T31" t="s">
        <v>425</v>
      </c>
      <c r="AC31" s="12" t="s">
        <v>449</v>
      </c>
    </row>
    <row r="32" spans="1:42">
      <c r="A32" t="s">
        <v>392</v>
      </c>
      <c r="B32">
        <v>54</v>
      </c>
      <c r="C32">
        <v>46</v>
      </c>
      <c r="D32">
        <v>8</v>
      </c>
      <c r="E32">
        <v>2597</v>
      </c>
      <c r="F32">
        <v>113.3</v>
      </c>
      <c r="G32">
        <v>101.7</v>
      </c>
      <c r="H32">
        <v>11.5</v>
      </c>
      <c r="I32">
        <v>59.5</v>
      </c>
      <c r="J32">
        <v>1.77</v>
      </c>
      <c r="K32">
        <v>18.2</v>
      </c>
      <c r="L32">
        <v>24.4</v>
      </c>
      <c r="M32">
        <v>77.2</v>
      </c>
      <c r="N32">
        <v>52.4</v>
      </c>
      <c r="O32">
        <v>13.9</v>
      </c>
      <c r="P32">
        <v>55.6</v>
      </c>
      <c r="Q32">
        <v>58.6</v>
      </c>
      <c r="R32">
        <v>105.43</v>
      </c>
      <c r="S32">
        <v>57.1</v>
      </c>
      <c r="T32" t="s">
        <v>427</v>
      </c>
      <c r="Y32" s="2" t="s">
        <v>497</v>
      </c>
    </row>
    <row r="33" spans="1:41">
      <c r="A33" t="s">
        <v>393</v>
      </c>
      <c r="B33">
        <v>53</v>
      </c>
      <c r="C33">
        <v>41</v>
      </c>
      <c r="D33">
        <v>12</v>
      </c>
      <c r="E33">
        <v>2554</v>
      </c>
      <c r="F33">
        <v>113.4</v>
      </c>
      <c r="G33">
        <v>106.3</v>
      </c>
      <c r="H33">
        <v>7.2</v>
      </c>
      <c r="I33">
        <v>61.1</v>
      </c>
      <c r="J33">
        <v>1.74</v>
      </c>
      <c r="K33">
        <v>18.600000000000001</v>
      </c>
      <c r="L33">
        <v>28.9</v>
      </c>
      <c r="M33">
        <v>73.5</v>
      </c>
      <c r="N33">
        <v>51.7</v>
      </c>
      <c r="O33">
        <v>15</v>
      </c>
      <c r="P33">
        <v>55.2</v>
      </c>
      <c r="Q33">
        <v>58.1</v>
      </c>
      <c r="R33">
        <v>100.69</v>
      </c>
      <c r="S33">
        <v>55</v>
      </c>
      <c r="T33" t="s">
        <v>427</v>
      </c>
      <c r="Y33" s="23" t="s">
        <v>442</v>
      </c>
      <c r="Z33" s="22" t="s">
        <v>2</v>
      </c>
      <c r="AA33" s="22" t="s">
        <v>67</v>
      </c>
      <c r="AB33" s="22" t="s">
        <v>378</v>
      </c>
      <c r="AC33" s="22" t="s">
        <v>379</v>
      </c>
      <c r="AD33" s="22" t="s">
        <v>380</v>
      </c>
      <c r="AE33" s="22" t="s">
        <v>381</v>
      </c>
      <c r="AF33" s="22" t="s">
        <v>382</v>
      </c>
      <c r="AG33" s="4" t="s">
        <v>383</v>
      </c>
      <c r="AH33" s="22" t="s">
        <v>385</v>
      </c>
      <c r="AI33" s="22" t="s">
        <v>386</v>
      </c>
      <c r="AJ33" s="22" t="s">
        <v>387</v>
      </c>
      <c r="AK33" s="22" t="s">
        <v>388</v>
      </c>
      <c r="AL33" s="22" t="s">
        <v>10</v>
      </c>
      <c r="AM33" s="22" t="s">
        <v>389</v>
      </c>
      <c r="AN33" s="22" t="s">
        <v>390</v>
      </c>
      <c r="AO33" s="22" t="s">
        <v>391</v>
      </c>
    </row>
    <row r="34" spans="1:41">
      <c r="A34" t="s">
        <v>394</v>
      </c>
      <c r="B34">
        <v>55</v>
      </c>
      <c r="C34">
        <v>40</v>
      </c>
      <c r="D34">
        <v>15</v>
      </c>
      <c r="E34">
        <v>2660</v>
      </c>
      <c r="F34">
        <v>111.4</v>
      </c>
      <c r="G34">
        <v>105.1</v>
      </c>
      <c r="H34">
        <v>6.3</v>
      </c>
      <c r="I34">
        <v>62.8</v>
      </c>
      <c r="J34">
        <v>1.78</v>
      </c>
      <c r="K34">
        <v>18.399999999999999</v>
      </c>
      <c r="L34">
        <v>26</v>
      </c>
      <c r="M34">
        <v>71</v>
      </c>
      <c r="N34">
        <v>49.2</v>
      </c>
      <c r="O34">
        <v>14.2</v>
      </c>
      <c r="P34">
        <v>53.7</v>
      </c>
      <c r="Q34">
        <v>57.3</v>
      </c>
      <c r="R34">
        <v>100.67</v>
      </c>
      <c r="S34">
        <v>53.2</v>
      </c>
      <c r="T34" t="s">
        <v>427</v>
      </c>
      <c r="X34" s="12" t="s">
        <v>451</v>
      </c>
      <c r="Y34" s="23"/>
      <c r="Z34" s="22"/>
      <c r="AA34" s="22"/>
      <c r="AB34" s="22"/>
      <c r="AC34" s="22"/>
      <c r="AD34" s="22"/>
      <c r="AE34" s="22"/>
      <c r="AF34" s="22"/>
      <c r="AG34" s="4" t="s">
        <v>384</v>
      </c>
      <c r="AH34" s="22"/>
      <c r="AI34" s="22"/>
      <c r="AJ34" s="22"/>
      <c r="AK34" s="22"/>
      <c r="AL34" s="22"/>
      <c r="AM34" s="22"/>
      <c r="AN34" s="22"/>
      <c r="AO34" s="22"/>
    </row>
    <row r="35" spans="1:41">
      <c r="A35" t="s">
        <v>396</v>
      </c>
      <c r="B35">
        <v>54</v>
      </c>
      <c r="C35">
        <v>38</v>
      </c>
      <c r="D35">
        <v>16</v>
      </c>
      <c r="E35">
        <v>2607</v>
      </c>
      <c r="F35">
        <v>112.5</v>
      </c>
      <c r="G35">
        <v>105.7</v>
      </c>
      <c r="H35">
        <v>6.8</v>
      </c>
      <c r="I35">
        <v>56.4</v>
      </c>
      <c r="J35">
        <v>1.68</v>
      </c>
      <c r="K35">
        <v>16.899999999999999</v>
      </c>
      <c r="L35">
        <v>28</v>
      </c>
      <c r="M35">
        <v>73.3</v>
      </c>
      <c r="N35">
        <v>50.9</v>
      </c>
      <c r="O35">
        <v>13.7</v>
      </c>
      <c r="P35">
        <v>53.2</v>
      </c>
      <c r="Q35">
        <v>57</v>
      </c>
      <c r="R35">
        <v>99.95</v>
      </c>
      <c r="S35">
        <v>53.5</v>
      </c>
      <c r="T35" t="s">
        <v>427</v>
      </c>
      <c r="Y35" s="9" t="s">
        <v>443</v>
      </c>
      <c r="Z35" s="6">
        <v>4</v>
      </c>
      <c r="AA35" s="6">
        <v>192</v>
      </c>
      <c r="AB35" s="6">
        <v>113.6</v>
      </c>
      <c r="AC35" s="6">
        <v>113.6</v>
      </c>
      <c r="AD35" s="6">
        <v>0</v>
      </c>
      <c r="AE35" s="6">
        <v>60</v>
      </c>
      <c r="AF35" s="6">
        <v>1.69</v>
      </c>
      <c r="AG35" s="6">
        <v>18.5</v>
      </c>
      <c r="AH35" s="6">
        <v>27.8</v>
      </c>
      <c r="AI35" s="6">
        <v>70.5</v>
      </c>
      <c r="AJ35" s="6">
        <v>49.3</v>
      </c>
      <c r="AK35" s="6">
        <v>15.2</v>
      </c>
      <c r="AL35" s="6">
        <v>55.6</v>
      </c>
      <c r="AM35" s="6">
        <v>58.4</v>
      </c>
      <c r="AN35" s="6">
        <v>104.88</v>
      </c>
      <c r="AO35" s="6">
        <v>49.6</v>
      </c>
    </row>
    <row r="36" spans="1:41">
      <c r="A36" t="s">
        <v>397</v>
      </c>
      <c r="B36">
        <v>55</v>
      </c>
      <c r="C36">
        <v>38</v>
      </c>
      <c r="D36">
        <v>17</v>
      </c>
      <c r="E36">
        <v>2670</v>
      </c>
      <c r="F36">
        <v>112</v>
      </c>
      <c r="G36">
        <v>108</v>
      </c>
      <c r="H36">
        <v>3.9</v>
      </c>
      <c r="I36">
        <v>63.6</v>
      </c>
      <c r="J36">
        <v>1.99</v>
      </c>
      <c r="K36">
        <v>18.899999999999999</v>
      </c>
      <c r="L36">
        <v>29.9</v>
      </c>
      <c r="M36">
        <v>72.900000000000006</v>
      </c>
      <c r="N36">
        <v>51.2</v>
      </c>
      <c r="O36">
        <v>13.5</v>
      </c>
      <c r="P36">
        <v>52.6</v>
      </c>
      <c r="Q36">
        <v>55.9</v>
      </c>
      <c r="R36">
        <v>97.56</v>
      </c>
      <c r="S36">
        <v>52.2</v>
      </c>
      <c r="T36" t="s">
        <v>427</v>
      </c>
      <c r="Y36" s="13" t="s">
        <v>444</v>
      </c>
      <c r="Z36" s="7">
        <v>13</v>
      </c>
      <c r="AA36" s="7">
        <v>624</v>
      </c>
      <c r="AB36" s="7">
        <v>112</v>
      </c>
      <c r="AC36" s="7">
        <v>115.2</v>
      </c>
      <c r="AD36" s="7">
        <v>-3.2</v>
      </c>
      <c r="AE36" s="7">
        <v>64.599999999999994</v>
      </c>
      <c r="AF36" s="7">
        <v>2</v>
      </c>
      <c r="AG36" s="7">
        <v>19.7</v>
      </c>
      <c r="AH36" s="7">
        <v>25.5</v>
      </c>
      <c r="AI36" s="7">
        <v>72.099999999999994</v>
      </c>
      <c r="AJ36" s="7">
        <v>47.8</v>
      </c>
      <c r="AK36" s="7">
        <v>13.8</v>
      </c>
      <c r="AL36" s="7">
        <v>54.4</v>
      </c>
      <c r="AM36" s="7">
        <v>57.5</v>
      </c>
      <c r="AN36" s="7">
        <v>105.58</v>
      </c>
      <c r="AO36" s="7">
        <v>47.7</v>
      </c>
    </row>
    <row r="37" spans="1:41">
      <c r="A37" t="s">
        <v>395</v>
      </c>
      <c r="B37">
        <v>55</v>
      </c>
      <c r="C37">
        <v>37</v>
      </c>
      <c r="D37">
        <v>18</v>
      </c>
      <c r="E37">
        <v>2655</v>
      </c>
      <c r="F37">
        <v>112.3</v>
      </c>
      <c r="G37">
        <v>106.7</v>
      </c>
      <c r="H37">
        <v>5.6</v>
      </c>
      <c r="I37">
        <v>57.1</v>
      </c>
      <c r="J37">
        <v>1.59</v>
      </c>
      <c r="K37">
        <v>16.8</v>
      </c>
      <c r="L37">
        <v>28.4</v>
      </c>
      <c r="M37">
        <v>73.3</v>
      </c>
      <c r="N37">
        <v>51.3</v>
      </c>
      <c r="O37">
        <v>14.5</v>
      </c>
      <c r="P37">
        <v>52.9</v>
      </c>
      <c r="Q37">
        <v>57</v>
      </c>
      <c r="R37">
        <v>102.74</v>
      </c>
      <c r="S37">
        <v>52.7</v>
      </c>
      <c r="T37" t="s">
        <v>427</v>
      </c>
      <c r="Y37" s="9" t="s">
        <v>445</v>
      </c>
      <c r="Z37" s="6">
        <v>15</v>
      </c>
      <c r="AA37" s="6">
        <v>725</v>
      </c>
      <c r="AB37" s="6">
        <v>111.5</v>
      </c>
      <c r="AC37" s="6">
        <v>117.3</v>
      </c>
      <c r="AD37" s="6">
        <v>-5.8</v>
      </c>
      <c r="AE37" s="6">
        <v>60.4</v>
      </c>
      <c r="AF37" s="6">
        <v>1.93</v>
      </c>
      <c r="AG37" s="6">
        <v>17.3</v>
      </c>
      <c r="AH37" s="6">
        <v>26.5</v>
      </c>
      <c r="AI37" s="6">
        <v>69.599999999999994</v>
      </c>
      <c r="AJ37" s="6">
        <v>46.7</v>
      </c>
      <c r="AK37" s="6">
        <v>12.3</v>
      </c>
      <c r="AL37" s="6">
        <v>51.1</v>
      </c>
      <c r="AM37" s="6">
        <v>55.4</v>
      </c>
      <c r="AN37" s="6">
        <v>102.22</v>
      </c>
      <c r="AO37" s="6">
        <v>46.3</v>
      </c>
    </row>
    <row r="38" spans="1:41">
      <c r="A38" t="s">
        <v>399</v>
      </c>
      <c r="B38">
        <v>54</v>
      </c>
      <c r="C38">
        <v>36</v>
      </c>
      <c r="D38">
        <v>18</v>
      </c>
      <c r="E38">
        <v>2597</v>
      </c>
      <c r="F38">
        <v>111.9</v>
      </c>
      <c r="G38">
        <v>107.6</v>
      </c>
      <c r="H38">
        <v>4.3</v>
      </c>
      <c r="I38">
        <v>55.1</v>
      </c>
      <c r="J38">
        <v>1.48</v>
      </c>
      <c r="K38">
        <v>16.7</v>
      </c>
      <c r="L38">
        <v>25.9</v>
      </c>
      <c r="M38">
        <v>75.099999999999994</v>
      </c>
      <c r="N38">
        <v>51.5</v>
      </c>
      <c r="O38">
        <v>15.1</v>
      </c>
      <c r="P38">
        <v>55.2</v>
      </c>
      <c r="Q38">
        <v>58.6</v>
      </c>
      <c r="R38">
        <v>99.32</v>
      </c>
      <c r="S38">
        <v>52.3</v>
      </c>
      <c r="T38" t="s">
        <v>427</v>
      </c>
      <c r="Y38" s="13" t="s">
        <v>450</v>
      </c>
      <c r="Z38" s="7">
        <v>15</v>
      </c>
      <c r="AA38" s="7">
        <v>725</v>
      </c>
      <c r="AB38" s="7">
        <v>110.4</v>
      </c>
      <c r="AC38" s="7">
        <v>117.6</v>
      </c>
      <c r="AD38" s="7">
        <v>-7.2</v>
      </c>
      <c r="AE38" s="7">
        <v>55.6</v>
      </c>
      <c r="AF38" s="7">
        <v>1.57</v>
      </c>
      <c r="AG38" s="7">
        <v>16.600000000000001</v>
      </c>
      <c r="AH38" s="7">
        <v>28.3</v>
      </c>
      <c r="AI38" s="7">
        <v>70.900000000000006</v>
      </c>
      <c r="AJ38" s="7">
        <v>49.4</v>
      </c>
      <c r="AK38" s="7">
        <v>14.4</v>
      </c>
      <c r="AL38" s="7">
        <v>52.7</v>
      </c>
      <c r="AM38" s="7">
        <v>56.6</v>
      </c>
      <c r="AN38" s="7">
        <v>102.29</v>
      </c>
      <c r="AO38" s="7">
        <v>46.7</v>
      </c>
    </row>
    <row r="39" spans="1:41">
      <c r="A39" t="s">
        <v>398</v>
      </c>
      <c r="B39">
        <v>54</v>
      </c>
      <c r="C39">
        <v>35</v>
      </c>
      <c r="D39">
        <v>19</v>
      </c>
      <c r="E39">
        <v>2632</v>
      </c>
      <c r="F39">
        <v>111.7</v>
      </c>
      <c r="G39">
        <v>108.7</v>
      </c>
      <c r="H39">
        <v>3.1</v>
      </c>
      <c r="I39">
        <v>64</v>
      </c>
      <c r="J39">
        <v>1.7</v>
      </c>
      <c r="K39">
        <v>18.399999999999999</v>
      </c>
      <c r="L39">
        <v>26.4</v>
      </c>
      <c r="M39">
        <v>75.900000000000006</v>
      </c>
      <c r="N39">
        <v>52</v>
      </c>
      <c r="O39">
        <v>14.9</v>
      </c>
      <c r="P39">
        <v>54.5</v>
      </c>
      <c r="Q39">
        <v>58.5</v>
      </c>
      <c r="R39">
        <v>98.34</v>
      </c>
      <c r="S39">
        <v>52.5</v>
      </c>
      <c r="T39" t="s">
        <v>427</v>
      </c>
      <c r="Y39" s="9" t="s">
        <v>446</v>
      </c>
      <c r="Z39" s="6">
        <v>11</v>
      </c>
      <c r="AA39" s="6">
        <v>533</v>
      </c>
      <c r="AB39" s="6">
        <v>109.6</v>
      </c>
      <c r="AC39" s="6">
        <v>109.6</v>
      </c>
      <c r="AD39" s="6">
        <v>0</v>
      </c>
      <c r="AE39" s="6">
        <v>59.1</v>
      </c>
      <c r="AF39" s="6">
        <v>1.87</v>
      </c>
      <c r="AG39" s="6">
        <v>17.399999999999999</v>
      </c>
      <c r="AH39" s="6">
        <v>24.1</v>
      </c>
      <c r="AI39" s="6">
        <v>69.7</v>
      </c>
      <c r="AJ39" s="6">
        <v>46.3</v>
      </c>
      <c r="AK39" s="6">
        <v>12.6</v>
      </c>
      <c r="AL39" s="6">
        <v>52.1</v>
      </c>
      <c r="AM39" s="6">
        <v>55.9</v>
      </c>
      <c r="AN39" s="6">
        <v>104.87</v>
      </c>
      <c r="AO39" s="6">
        <v>50.8</v>
      </c>
    </row>
    <row r="40" spans="1:41" ht="13.5" thickBot="1">
      <c r="A40" t="s">
        <v>401</v>
      </c>
      <c r="B40">
        <v>54</v>
      </c>
      <c r="C40">
        <v>34</v>
      </c>
      <c r="D40">
        <v>20</v>
      </c>
      <c r="E40">
        <v>2602</v>
      </c>
      <c r="F40">
        <v>113.2</v>
      </c>
      <c r="G40">
        <v>109.8</v>
      </c>
      <c r="H40">
        <v>3.4</v>
      </c>
      <c r="I40">
        <v>52.1</v>
      </c>
      <c r="J40">
        <v>1.47</v>
      </c>
      <c r="K40">
        <v>15.3</v>
      </c>
      <c r="L40">
        <v>26.4</v>
      </c>
      <c r="M40">
        <v>72.2</v>
      </c>
      <c r="N40">
        <v>49.1</v>
      </c>
      <c r="O40">
        <v>13.9</v>
      </c>
      <c r="P40">
        <v>53.5</v>
      </c>
      <c r="Q40">
        <v>57.6</v>
      </c>
      <c r="R40">
        <v>103.91</v>
      </c>
      <c r="S40">
        <v>49.7</v>
      </c>
      <c r="T40" t="s">
        <v>427</v>
      </c>
      <c r="Y40" s="14" t="s">
        <v>447</v>
      </c>
      <c r="Z40" s="8">
        <v>6</v>
      </c>
      <c r="AA40" s="8">
        <v>288</v>
      </c>
      <c r="AB40" s="8">
        <v>111.4</v>
      </c>
      <c r="AC40" s="8">
        <v>113.7</v>
      </c>
      <c r="AD40" s="8">
        <v>-2.2999999999999998</v>
      </c>
      <c r="AE40" s="8">
        <v>66.5</v>
      </c>
      <c r="AF40" s="8">
        <v>1.65</v>
      </c>
      <c r="AG40" s="8">
        <v>17.7</v>
      </c>
      <c r="AH40" s="8">
        <v>22.2</v>
      </c>
      <c r="AI40" s="8">
        <v>73.2</v>
      </c>
      <c r="AJ40" s="8">
        <v>46.1</v>
      </c>
      <c r="AK40" s="8">
        <v>14.4</v>
      </c>
      <c r="AL40" s="8">
        <v>53.9</v>
      </c>
      <c r="AM40" s="8">
        <v>59.5</v>
      </c>
      <c r="AN40" s="8">
        <v>102</v>
      </c>
      <c r="AO40" s="8">
        <v>47.5</v>
      </c>
    </row>
    <row r="41" spans="1:41">
      <c r="A41" t="s">
        <v>404</v>
      </c>
      <c r="B41">
        <v>55</v>
      </c>
      <c r="C41">
        <v>34</v>
      </c>
      <c r="D41">
        <v>21</v>
      </c>
      <c r="E41">
        <v>2650</v>
      </c>
      <c r="F41">
        <v>108.4</v>
      </c>
      <c r="G41">
        <v>106.1</v>
      </c>
      <c r="H41">
        <v>2.2999999999999998</v>
      </c>
      <c r="I41">
        <v>64.099999999999994</v>
      </c>
      <c r="J41">
        <v>1.78</v>
      </c>
      <c r="K41">
        <v>18.600000000000001</v>
      </c>
      <c r="L41">
        <v>27.7</v>
      </c>
      <c r="M41">
        <v>75.8</v>
      </c>
      <c r="N41">
        <v>51.8</v>
      </c>
      <c r="O41">
        <v>14.6</v>
      </c>
      <c r="P41">
        <v>52.8</v>
      </c>
      <c r="Q41">
        <v>56</v>
      </c>
      <c r="R41">
        <v>99.76</v>
      </c>
      <c r="S41">
        <v>52.9</v>
      </c>
      <c r="T41" t="s">
        <v>427</v>
      </c>
    </row>
    <row r="42" spans="1:41">
      <c r="A42" t="s">
        <v>400</v>
      </c>
      <c r="B42">
        <v>55</v>
      </c>
      <c r="C42">
        <v>33</v>
      </c>
      <c r="D42">
        <v>22</v>
      </c>
      <c r="E42">
        <v>2655</v>
      </c>
      <c r="F42">
        <v>116.5</v>
      </c>
      <c r="G42">
        <v>110.7</v>
      </c>
      <c r="H42">
        <v>5.7</v>
      </c>
      <c r="I42">
        <v>58.5</v>
      </c>
      <c r="J42">
        <v>1.94</v>
      </c>
      <c r="K42">
        <v>17.5</v>
      </c>
      <c r="L42">
        <v>28.1</v>
      </c>
      <c r="M42">
        <v>73.5</v>
      </c>
      <c r="N42">
        <v>51.1</v>
      </c>
      <c r="O42">
        <v>12.5</v>
      </c>
      <c r="P42">
        <v>54.6</v>
      </c>
      <c r="Q42">
        <v>58.2</v>
      </c>
      <c r="R42">
        <v>99.3</v>
      </c>
      <c r="S42">
        <v>52.5</v>
      </c>
      <c r="T42" t="s">
        <v>427</v>
      </c>
      <c r="AC42" s="12" t="s">
        <v>452</v>
      </c>
    </row>
    <row r="43" spans="1:41">
      <c r="A43" t="s">
        <v>402</v>
      </c>
      <c r="B43">
        <v>55</v>
      </c>
      <c r="C43">
        <v>33</v>
      </c>
      <c r="D43">
        <v>22</v>
      </c>
      <c r="E43">
        <v>2660</v>
      </c>
      <c r="F43">
        <v>110.7</v>
      </c>
      <c r="G43">
        <v>108.2</v>
      </c>
      <c r="H43">
        <v>2.5</v>
      </c>
      <c r="I43">
        <v>54.8</v>
      </c>
      <c r="J43">
        <v>1.62</v>
      </c>
      <c r="K43">
        <v>16.600000000000001</v>
      </c>
      <c r="L43">
        <v>24.2</v>
      </c>
      <c r="M43">
        <v>73</v>
      </c>
      <c r="N43">
        <v>49.4</v>
      </c>
      <c r="O43">
        <v>13.6</v>
      </c>
      <c r="P43">
        <v>53.3</v>
      </c>
      <c r="Q43">
        <v>57.5</v>
      </c>
      <c r="R43">
        <v>99.14</v>
      </c>
      <c r="S43">
        <v>52.6</v>
      </c>
      <c r="T43" t="s">
        <v>427</v>
      </c>
    </row>
    <row r="44" spans="1:41">
      <c r="A44" t="s">
        <v>403</v>
      </c>
      <c r="B44">
        <v>55</v>
      </c>
      <c r="C44">
        <v>32</v>
      </c>
      <c r="D44">
        <v>23</v>
      </c>
      <c r="E44">
        <v>2660</v>
      </c>
      <c r="F44">
        <v>110.2</v>
      </c>
      <c r="G44">
        <v>108.1</v>
      </c>
      <c r="H44">
        <v>2.1</v>
      </c>
      <c r="I44">
        <v>62</v>
      </c>
      <c r="J44">
        <v>2.04</v>
      </c>
      <c r="K44">
        <v>19.100000000000001</v>
      </c>
      <c r="L44">
        <v>24.5</v>
      </c>
      <c r="M44">
        <v>71.900000000000006</v>
      </c>
      <c r="N44">
        <v>48.8</v>
      </c>
      <c r="O44">
        <v>12.9</v>
      </c>
      <c r="P44">
        <v>53.5</v>
      </c>
      <c r="Q44">
        <v>56.6</v>
      </c>
      <c r="R44">
        <v>98.77</v>
      </c>
      <c r="S44">
        <v>51.9</v>
      </c>
      <c r="T44" t="s">
        <v>427</v>
      </c>
      <c r="AA44" t="s">
        <v>453</v>
      </c>
      <c r="AB44" s="12" t="s">
        <v>454</v>
      </c>
    </row>
    <row r="45" spans="1:41">
      <c r="A45" t="s">
        <v>405</v>
      </c>
      <c r="B45">
        <v>54</v>
      </c>
      <c r="C45">
        <v>28</v>
      </c>
      <c r="D45">
        <v>26</v>
      </c>
      <c r="E45">
        <v>2597</v>
      </c>
      <c r="F45">
        <v>109</v>
      </c>
      <c r="G45">
        <v>110.3</v>
      </c>
      <c r="H45">
        <v>-1.3</v>
      </c>
      <c r="I45">
        <v>63.6</v>
      </c>
      <c r="J45">
        <v>1.81</v>
      </c>
      <c r="K45">
        <v>19</v>
      </c>
      <c r="L45">
        <v>26.2</v>
      </c>
      <c r="M45">
        <v>72.7</v>
      </c>
      <c r="N45">
        <v>50</v>
      </c>
      <c r="O45">
        <v>14.6</v>
      </c>
      <c r="P45">
        <v>53.3</v>
      </c>
      <c r="Q45">
        <v>56.4</v>
      </c>
      <c r="R45">
        <v>103.5</v>
      </c>
      <c r="S45">
        <v>50.6</v>
      </c>
      <c r="T45" t="s">
        <v>427</v>
      </c>
      <c r="Y45" t="str">
        <f>Y35</f>
        <v>October</v>
      </c>
      <c r="Z45" t="s">
        <v>457</v>
      </c>
      <c r="AA45">
        <f t="shared" ref="AA45:AA50" si="1">VLOOKUP(Y45,$Y$33:$AO$40,5,FALSE)</f>
        <v>113.6</v>
      </c>
      <c r="AB45">
        <f>IFERROR(VLOOKUP(Y45,$Y$23:$AP$28,5,FALSE),0)</f>
        <v>121.3</v>
      </c>
    </row>
    <row r="46" spans="1:41">
      <c r="A46" t="s">
        <v>406</v>
      </c>
      <c r="B46">
        <v>53</v>
      </c>
      <c r="C46">
        <v>25</v>
      </c>
      <c r="D46">
        <v>28</v>
      </c>
      <c r="E46">
        <v>2574</v>
      </c>
      <c r="F46">
        <v>107.3</v>
      </c>
      <c r="G46">
        <v>107.7</v>
      </c>
      <c r="H46">
        <v>-0.3</v>
      </c>
      <c r="I46">
        <v>60</v>
      </c>
      <c r="J46">
        <v>1.53</v>
      </c>
      <c r="K46">
        <v>17</v>
      </c>
      <c r="L46">
        <v>28.1</v>
      </c>
      <c r="M46">
        <v>73.400000000000006</v>
      </c>
      <c r="N46">
        <v>51.1</v>
      </c>
      <c r="O46">
        <v>15.2</v>
      </c>
      <c r="P46">
        <v>51.6</v>
      </c>
      <c r="Q46">
        <v>55</v>
      </c>
      <c r="R46">
        <v>101.83</v>
      </c>
      <c r="S46">
        <v>50.3</v>
      </c>
      <c r="T46" t="s">
        <v>427</v>
      </c>
      <c r="Y46" t="str">
        <f t="shared" ref="Y46:Y50" si="2">Y36</f>
        <v>November</v>
      </c>
      <c r="Z46" t="s">
        <v>458</v>
      </c>
      <c r="AA46">
        <f t="shared" si="1"/>
        <v>115.2</v>
      </c>
      <c r="AB46">
        <f>IFERROR(VLOOKUP(Y46,$Y$23:$AP$28,5,FALSE),0)</f>
        <v>122.3</v>
      </c>
    </row>
    <row r="47" spans="1:41">
      <c r="A47" t="s">
        <v>408</v>
      </c>
      <c r="B47">
        <v>56</v>
      </c>
      <c r="C47">
        <v>25</v>
      </c>
      <c r="D47">
        <v>31</v>
      </c>
      <c r="E47">
        <v>2698</v>
      </c>
      <c r="F47">
        <v>111.5</v>
      </c>
      <c r="G47">
        <v>113.3</v>
      </c>
      <c r="H47">
        <v>-1.8</v>
      </c>
      <c r="I47">
        <v>48.1</v>
      </c>
      <c r="J47">
        <v>1.56</v>
      </c>
      <c r="K47">
        <v>14.9</v>
      </c>
      <c r="L47">
        <v>26.3</v>
      </c>
      <c r="M47">
        <v>70.8</v>
      </c>
      <c r="N47">
        <v>48.9</v>
      </c>
      <c r="O47">
        <v>12.6</v>
      </c>
      <c r="P47">
        <v>52.5</v>
      </c>
      <c r="Q47">
        <v>56.2</v>
      </c>
      <c r="R47">
        <v>101.32</v>
      </c>
      <c r="S47">
        <v>48.1</v>
      </c>
      <c r="T47" t="s">
        <v>427</v>
      </c>
      <c r="Y47" t="str">
        <f t="shared" si="2"/>
        <v>December</v>
      </c>
      <c r="Z47" t="s">
        <v>459</v>
      </c>
      <c r="AA47">
        <f t="shared" si="1"/>
        <v>117.3</v>
      </c>
      <c r="AB47">
        <f>IFERROR(VLOOKUP(Y47,$Y$23:$AP$28,5,FALSE),0)</f>
        <v>126.7</v>
      </c>
    </row>
    <row r="48" spans="1:41">
      <c r="A48" t="s">
        <v>407</v>
      </c>
      <c r="B48">
        <v>55</v>
      </c>
      <c r="C48">
        <v>24</v>
      </c>
      <c r="D48">
        <v>31</v>
      </c>
      <c r="E48">
        <v>2645</v>
      </c>
      <c r="F48">
        <v>105.5</v>
      </c>
      <c r="G48">
        <v>107.4</v>
      </c>
      <c r="H48">
        <v>-1.8</v>
      </c>
      <c r="I48">
        <v>60.7</v>
      </c>
      <c r="J48">
        <v>1.83</v>
      </c>
      <c r="K48">
        <v>17.2</v>
      </c>
      <c r="L48">
        <v>26.5</v>
      </c>
      <c r="M48">
        <v>74.5</v>
      </c>
      <c r="N48">
        <v>49.6</v>
      </c>
      <c r="O48">
        <v>12.9</v>
      </c>
      <c r="P48">
        <v>49.4</v>
      </c>
      <c r="Q48">
        <v>53.1</v>
      </c>
      <c r="R48">
        <v>98.16</v>
      </c>
      <c r="S48">
        <v>49.4</v>
      </c>
      <c r="T48" t="s">
        <v>427</v>
      </c>
      <c r="Y48" t="str">
        <f t="shared" si="2"/>
        <v>January</v>
      </c>
      <c r="Z48" t="s">
        <v>460</v>
      </c>
      <c r="AA48">
        <f t="shared" si="1"/>
        <v>117.6</v>
      </c>
    </row>
    <row r="49" spans="1:28">
      <c r="A49" t="s">
        <v>409</v>
      </c>
      <c r="B49">
        <v>55</v>
      </c>
      <c r="C49">
        <v>23</v>
      </c>
      <c r="D49">
        <v>32</v>
      </c>
      <c r="E49">
        <v>2665</v>
      </c>
      <c r="F49">
        <v>110.5</v>
      </c>
      <c r="G49">
        <v>112.2</v>
      </c>
      <c r="H49">
        <v>-1.7</v>
      </c>
      <c r="I49">
        <v>62.1</v>
      </c>
      <c r="J49">
        <v>1.64</v>
      </c>
      <c r="K49">
        <v>18.100000000000001</v>
      </c>
      <c r="L49">
        <v>28.3</v>
      </c>
      <c r="M49">
        <v>73</v>
      </c>
      <c r="N49">
        <v>50.5</v>
      </c>
      <c r="O49">
        <v>15.3</v>
      </c>
      <c r="P49">
        <v>53.7</v>
      </c>
      <c r="Q49">
        <v>56.7</v>
      </c>
      <c r="R49">
        <v>103.71</v>
      </c>
      <c r="S49">
        <v>49.2</v>
      </c>
      <c r="T49" t="s">
        <v>427</v>
      </c>
      <c r="Y49" t="str">
        <f t="shared" si="2"/>
        <v>February</v>
      </c>
      <c r="Z49" t="s">
        <v>461</v>
      </c>
      <c r="AA49">
        <f t="shared" si="1"/>
        <v>109.6</v>
      </c>
      <c r="AB49">
        <f>IFERROR(VLOOKUP(Y49,$Y$23:$AP$28,5,FALSE),0)</f>
        <v>105.8</v>
      </c>
    </row>
    <row r="50" spans="1:28">
      <c r="A50" t="s">
        <v>411</v>
      </c>
      <c r="B50">
        <v>54</v>
      </c>
      <c r="C50">
        <v>23</v>
      </c>
      <c r="D50">
        <v>31</v>
      </c>
      <c r="E50">
        <v>2622</v>
      </c>
      <c r="F50">
        <v>111.6</v>
      </c>
      <c r="G50">
        <v>112.7</v>
      </c>
      <c r="H50">
        <v>-1.1000000000000001</v>
      </c>
      <c r="I50">
        <v>58.1</v>
      </c>
      <c r="J50">
        <v>1.97</v>
      </c>
      <c r="K50">
        <v>17.899999999999999</v>
      </c>
      <c r="L50">
        <v>23.5</v>
      </c>
      <c r="M50">
        <v>75.099999999999994</v>
      </c>
      <c r="N50">
        <v>49.6</v>
      </c>
      <c r="O50">
        <v>12.3</v>
      </c>
      <c r="P50">
        <v>53</v>
      </c>
      <c r="Q50">
        <v>56.9</v>
      </c>
      <c r="R50">
        <v>100.4</v>
      </c>
      <c r="S50">
        <v>50.1</v>
      </c>
      <c r="T50" t="s">
        <v>427</v>
      </c>
      <c r="Y50" t="str">
        <f t="shared" si="2"/>
        <v>March</v>
      </c>
      <c r="Z50" t="s">
        <v>462</v>
      </c>
      <c r="AA50">
        <f t="shared" si="1"/>
        <v>113.7</v>
      </c>
      <c r="AB50">
        <f>IFERROR(VLOOKUP(Y50,$Y$23:$AP$28,5,FALSE),0)</f>
        <v>113.2</v>
      </c>
    </row>
    <row r="51" spans="1:28">
      <c r="A51" t="s">
        <v>412</v>
      </c>
      <c r="B51">
        <v>55</v>
      </c>
      <c r="C51">
        <v>22</v>
      </c>
      <c r="D51">
        <v>33</v>
      </c>
      <c r="E51">
        <v>2655</v>
      </c>
      <c r="F51">
        <v>109.9</v>
      </c>
      <c r="G51">
        <v>110.7</v>
      </c>
      <c r="H51">
        <v>-0.9</v>
      </c>
      <c r="I51">
        <v>65.900000000000006</v>
      </c>
      <c r="J51">
        <v>1.82</v>
      </c>
      <c r="K51">
        <v>19</v>
      </c>
      <c r="L51">
        <v>25.7</v>
      </c>
      <c r="M51">
        <v>72.8</v>
      </c>
      <c r="N51">
        <v>49.2</v>
      </c>
      <c r="O51">
        <v>14.4</v>
      </c>
      <c r="P51">
        <v>52.5</v>
      </c>
      <c r="Q51">
        <v>56.9</v>
      </c>
      <c r="R51">
        <v>101.89</v>
      </c>
      <c r="S51">
        <v>50.4</v>
      </c>
      <c r="T51" t="s">
        <v>427</v>
      </c>
    </row>
    <row r="52" spans="1:28">
      <c r="A52" t="s">
        <v>410</v>
      </c>
      <c r="B52">
        <v>54</v>
      </c>
      <c r="C52">
        <v>21</v>
      </c>
      <c r="D52">
        <v>33</v>
      </c>
      <c r="E52">
        <v>2622</v>
      </c>
      <c r="F52">
        <v>108.2</v>
      </c>
      <c r="G52">
        <v>110.9</v>
      </c>
      <c r="H52">
        <v>-2.6</v>
      </c>
      <c r="I52">
        <v>57.7</v>
      </c>
      <c r="J52">
        <v>1.58</v>
      </c>
      <c r="K52">
        <v>17.100000000000001</v>
      </c>
      <c r="L52">
        <v>26</v>
      </c>
      <c r="M52">
        <v>73</v>
      </c>
      <c r="N52">
        <v>48.9</v>
      </c>
      <c r="O52">
        <v>14.8</v>
      </c>
      <c r="P52">
        <v>52.7</v>
      </c>
      <c r="Q52">
        <v>55.8</v>
      </c>
      <c r="R52">
        <v>98.66</v>
      </c>
      <c r="S52">
        <v>47</v>
      </c>
      <c r="T52" t="s">
        <v>427</v>
      </c>
      <c r="AA52" t="s">
        <v>455</v>
      </c>
      <c r="AB52" s="12" t="s">
        <v>456</v>
      </c>
    </row>
    <row r="53" spans="1:28">
      <c r="A53" t="s">
        <v>413</v>
      </c>
      <c r="B53">
        <v>53</v>
      </c>
      <c r="C53">
        <v>20</v>
      </c>
      <c r="D53">
        <v>33</v>
      </c>
      <c r="E53">
        <v>2554</v>
      </c>
      <c r="F53">
        <v>111.3</v>
      </c>
      <c r="G53">
        <v>115.3</v>
      </c>
      <c r="H53">
        <v>-4</v>
      </c>
      <c r="I53">
        <v>60.2</v>
      </c>
      <c r="J53">
        <v>1.84</v>
      </c>
      <c r="K53">
        <v>17.899999999999999</v>
      </c>
      <c r="L53">
        <v>26.3</v>
      </c>
      <c r="M53">
        <v>70.5</v>
      </c>
      <c r="N53">
        <v>47.8</v>
      </c>
      <c r="O53">
        <v>13.4</v>
      </c>
      <c r="P53">
        <v>52.9</v>
      </c>
      <c r="Q53">
        <v>56.6</v>
      </c>
      <c r="R53">
        <v>103.55</v>
      </c>
      <c r="S53">
        <v>47.8</v>
      </c>
      <c r="T53" t="s">
        <v>427</v>
      </c>
      <c r="Y53" t="str">
        <f>Y45</f>
        <v>October</v>
      </c>
      <c r="Z53" t="s">
        <v>457</v>
      </c>
      <c r="AA53">
        <f t="shared" ref="AA53:AA58" si="3">VLOOKUP(Y53,$Y$33:$AO$40,4,FALSE)</f>
        <v>113.6</v>
      </c>
      <c r="AB53">
        <f>IFERROR(VLOOKUP(Y53,$Y$23:$AP$28,4,FALSE),0)</f>
        <v>117.8</v>
      </c>
    </row>
    <row r="54" spans="1:28">
      <c r="A54" t="s">
        <v>415</v>
      </c>
      <c r="B54">
        <v>55</v>
      </c>
      <c r="C54">
        <v>19</v>
      </c>
      <c r="D54">
        <v>36</v>
      </c>
      <c r="E54">
        <v>2655</v>
      </c>
      <c r="F54">
        <v>105.2</v>
      </c>
      <c r="G54">
        <v>108.2</v>
      </c>
      <c r="H54">
        <v>-3</v>
      </c>
      <c r="I54">
        <v>59.1</v>
      </c>
      <c r="J54">
        <v>1.5</v>
      </c>
      <c r="K54">
        <v>16.8</v>
      </c>
      <c r="L54">
        <v>26.1</v>
      </c>
      <c r="M54">
        <v>72.5</v>
      </c>
      <c r="N54">
        <v>48.2</v>
      </c>
      <c r="O54">
        <v>15.2</v>
      </c>
      <c r="P54">
        <v>51.1</v>
      </c>
      <c r="Q54">
        <v>54.5</v>
      </c>
      <c r="R54">
        <v>100.58</v>
      </c>
      <c r="S54">
        <v>46.7</v>
      </c>
      <c r="T54" t="s">
        <v>427</v>
      </c>
      <c r="Y54" t="str">
        <f t="shared" ref="Y54:Y58" si="4">Y46</f>
        <v>November</v>
      </c>
      <c r="Z54" t="s">
        <v>458</v>
      </c>
      <c r="AA54">
        <f t="shared" si="3"/>
        <v>112</v>
      </c>
      <c r="AB54">
        <f>IFERROR(VLOOKUP(Y54,$Y$23:$AP$28,4,FALSE),0)</f>
        <v>109.5</v>
      </c>
    </row>
    <row r="55" spans="1:28">
      <c r="A55" t="s">
        <v>418</v>
      </c>
      <c r="B55">
        <v>57</v>
      </c>
      <c r="C55">
        <v>19</v>
      </c>
      <c r="D55">
        <v>38</v>
      </c>
      <c r="E55">
        <v>2761</v>
      </c>
      <c r="F55">
        <v>108.9</v>
      </c>
      <c r="G55">
        <v>111.4</v>
      </c>
      <c r="H55">
        <v>-2.5</v>
      </c>
      <c r="I55">
        <v>60.8</v>
      </c>
      <c r="J55">
        <v>1.56</v>
      </c>
      <c r="K55">
        <v>17.7</v>
      </c>
      <c r="L55">
        <v>27.7</v>
      </c>
      <c r="M55">
        <v>71.599999999999994</v>
      </c>
      <c r="N55">
        <v>49.5</v>
      </c>
      <c r="O55">
        <v>15.6</v>
      </c>
      <c r="P55">
        <v>53</v>
      </c>
      <c r="Q55">
        <v>56.2</v>
      </c>
      <c r="R55">
        <v>98.29</v>
      </c>
      <c r="S55">
        <v>48.1</v>
      </c>
      <c r="T55" t="s">
        <v>427</v>
      </c>
      <c r="Y55" t="str">
        <f t="shared" si="4"/>
        <v>December</v>
      </c>
      <c r="Z55" t="s">
        <v>459</v>
      </c>
      <c r="AA55">
        <f t="shared" si="3"/>
        <v>111.5</v>
      </c>
      <c r="AB55">
        <f>IFERROR(VLOOKUP(Y55,$Y$23:$AP$28,4,FALSE),0)</f>
        <v>109.2</v>
      </c>
    </row>
    <row r="56" spans="1:28">
      <c r="A56" t="s">
        <v>414</v>
      </c>
      <c r="B56">
        <v>54</v>
      </c>
      <c r="C56">
        <v>18</v>
      </c>
      <c r="D56">
        <v>36</v>
      </c>
      <c r="E56">
        <v>2612</v>
      </c>
      <c r="F56">
        <v>105.6</v>
      </c>
      <c r="G56">
        <v>113.1</v>
      </c>
      <c r="H56">
        <v>-7.5</v>
      </c>
      <c r="I56">
        <v>63.5</v>
      </c>
      <c r="J56">
        <v>1.61</v>
      </c>
      <c r="K56">
        <v>17.600000000000001</v>
      </c>
      <c r="L56">
        <v>28.1</v>
      </c>
      <c r="M56">
        <v>70.5</v>
      </c>
      <c r="N56">
        <v>48.6</v>
      </c>
      <c r="O56">
        <v>15.2</v>
      </c>
      <c r="P56">
        <v>50.3</v>
      </c>
      <c r="Q56">
        <v>53.7</v>
      </c>
      <c r="R56">
        <v>96.67</v>
      </c>
      <c r="S56">
        <v>45.1</v>
      </c>
      <c r="T56" t="s">
        <v>427</v>
      </c>
      <c r="Y56" t="str">
        <f t="shared" si="4"/>
        <v>January</v>
      </c>
      <c r="Z56" t="s">
        <v>460</v>
      </c>
      <c r="AA56">
        <f t="shared" si="3"/>
        <v>110.4</v>
      </c>
    </row>
    <row r="57" spans="1:28">
      <c r="A57" t="s">
        <v>416</v>
      </c>
      <c r="B57">
        <v>55</v>
      </c>
      <c r="C57">
        <v>17</v>
      </c>
      <c r="D57">
        <v>38</v>
      </c>
      <c r="E57">
        <v>2660</v>
      </c>
      <c r="F57">
        <v>104.9</v>
      </c>
      <c r="G57">
        <v>111.8</v>
      </c>
      <c r="H57">
        <v>-6.9</v>
      </c>
      <c r="I57">
        <v>54.8</v>
      </c>
      <c r="J57">
        <v>1.51</v>
      </c>
      <c r="K57">
        <v>15.8</v>
      </c>
      <c r="L57">
        <v>29.7</v>
      </c>
      <c r="M57">
        <v>74.400000000000006</v>
      </c>
      <c r="N57">
        <v>51.1</v>
      </c>
      <c r="O57">
        <v>14.3</v>
      </c>
      <c r="P57">
        <v>49.5</v>
      </c>
      <c r="Q57">
        <v>52.4</v>
      </c>
      <c r="R57">
        <v>99.17</v>
      </c>
      <c r="S57">
        <v>45.3</v>
      </c>
      <c r="T57" t="s">
        <v>427</v>
      </c>
      <c r="Y57" t="str">
        <f t="shared" si="4"/>
        <v>February</v>
      </c>
      <c r="Z57" t="s">
        <v>461</v>
      </c>
      <c r="AA57">
        <f t="shared" si="3"/>
        <v>109.6</v>
      </c>
      <c r="AB57">
        <f>IFERROR(VLOOKUP(Y57,$Y$23:$AP$28,4,FALSE),0)</f>
        <v>107.5</v>
      </c>
    </row>
    <row r="58" spans="1:28">
      <c r="A58" t="s">
        <v>420</v>
      </c>
      <c r="B58">
        <v>53</v>
      </c>
      <c r="C58">
        <v>16</v>
      </c>
      <c r="D58">
        <v>37</v>
      </c>
      <c r="E58">
        <v>2584</v>
      </c>
      <c r="F58">
        <v>107.1</v>
      </c>
      <c r="G58">
        <v>110.4</v>
      </c>
      <c r="H58">
        <v>-3.3</v>
      </c>
      <c r="I58">
        <v>59.2</v>
      </c>
      <c r="J58">
        <v>1.53</v>
      </c>
      <c r="K58">
        <v>16.600000000000001</v>
      </c>
      <c r="L58">
        <v>27</v>
      </c>
      <c r="M58">
        <v>73.099999999999994</v>
      </c>
      <c r="N58">
        <v>49.2</v>
      </c>
      <c r="O58">
        <v>14.8</v>
      </c>
      <c r="P58">
        <v>50.9</v>
      </c>
      <c r="Q58">
        <v>54.7</v>
      </c>
      <c r="R58">
        <v>103.37</v>
      </c>
      <c r="S58">
        <v>47.8</v>
      </c>
      <c r="T58" t="s">
        <v>427</v>
      </c>
      <c r="Y58" t="str">
        <f t="shared" si="4"/>
        <v>March</v>
      </c>
      <c r="Z58" t="s">
        <v>462</v>
      </c>
      <c r="AA58">
        <f t="shared" si="3"/>
        <v>111.4</v>
      </c>
      <c r="AB58">
        <f>IFERROR(VLOOKUP(Y58,$Y$23:$AP$28,4,FALSE),0)</f>
        <v>110.2</v>
      </c>
    </row>
    <row r="59" spans="1:28">
      <c r="A59" t="s">
        <v>417</v>
      </c>
      <c r="B59">
        <v>56</v>
      </c>
      <c r="C59">
        <v>15</v>
      </c>
      <c r="D59">
        <v>41</v>
      </c>
      <c r="E59">
        <v>2713</v>
      </c>
      <c r="F59">
        <v>105.6</v>
      </c>
      <c r="G59">
        <v>114</v>
      </c>
      <c r="H59">
        <v>-8.3000000000000007</v>
      </c>
      <c r="I59">
        <v>58.4</v>
      </c>
      <c r="J59">
        <v>1.42</v>
      </c>
      <c r="K59">
        <v>16.600000000000001</v>
      </c>
      <c r="L59">
        <v>26.5</v>
      </c>
      <c r="M59">
        <v>70.599999999999994</v>
      </c>
      <c r="N59">
        <v>48.2</v>
      </c>
      <c r="O59">
        <v>15.9</v>
      </c>
      <c r="P59">
        <v>51.2</v>
      </c>
      <c r="Q59">
        <v>55.1</v>
      </c>
      <c r="R59">
        <v>103.37</v>
      </c>
      <c r="S59">
        <v>45.1</v>
      </c>
      <c r="T59" t="s">
        <v>427</v>
      </c>
    </row>
    <row r="60" spans="1:28">
      <c r="A60" t="s">
        <v>419</v>
      </c>
      <c r="B60">
        <v>54</v>
      </c>
      <c r="C60">
        <v>14</v>
      </c>
      <c r="D60">
        <v>40</v>
      </c>
      <c r="E60">
        <v>2607</v>
      </c>
      <c r="F60">
        <v>106.3</v>
      </c>
      <c r="G60">
        <v>115.1</v>
      </c>
      <c r="H60">
        <v>-8.8000000000000007</v>
      </c>
      <c r="I60">
        <v>55.8</v>
      </c>
      <c r="J60">
        <v>1.36</v>
      </c>
      <c r="K60">
        <v>16.3</v>
      </c>
      <c r="L60">
        <v>29.7</v>
      </c>
      <c r="M60">
        <v>73.900000000000006</v>
      </c>
      <c r="N60">
        <v>51.2</v>
      </c>
      <c r="O60">
        <v>16.5</v>
      </c>
      <c r="P60">
        <v>51.7</v>
      </c>
      <c r="Q60">
        <v>54.8</v>
      </c>
      <c r="R60">
        <v>99.27</v>
      </c>
      <c r="S60">
        <v>44.7</v>
      </c>
      <c r="T60" t="s">
        <v>427</v>
      </c>
    </row>
    <row r="61" spans="1:28">
      <c r="A61" t="s">
        <v>421</v>
      </c>
      <c r="B61">
        <v>55</v>
      </c>
      <c r="C61">
        <v>12</v>
      </c>
      <c r="D61">
        <v>43</v>
      </c>
      <c r="E61">
        <v>2665</v>
      </c>
      <c r="F61">
        <v>103.9</v>
      </c>
      <c r="G61">
        <v>112.4</v>
      </c>
      <c r="H61">
        <v>-8.5</v>
      </c>
      <c r="I61">
        <v>65.7</v>
      </c>
      <c r="J61">
        <v>1.71</v>
      </c>
      <c r="K61">
        <v>17.899999999999999</v>
      </c>
      <c r="L61">
        <v>25.5</v>
      </c>
      <c r="M61">
        <v>71.900000000000006</v>
      </c>
      <c r="N61">
        <v>47.9</v>
      </c>
      <c r="O61">
        <v>14.4</v>
      </c>
      <c r="P61">
        <v>49.2</v>
      </c>
      <c r="Q61">
        <v>53.7</v>
      </c>
      <c r="R61">
        <v>101.24</v>
      </c>
      <c r="S61">
        <v>46.2</v>
      </c>
      <c r="T61" t="s">
        <v>427</v>
      </c>
    </row>
    <row r="62" spans="1:28">
      <c r="A62" t="s">
        <v>393</v>
      </c>
      <c r="B62">
        <v>10</v>
      </c>
      <c r="C62">
        <v>8</v>
      </c>
      <c r="D62">
        <v>2</v>
      </c>
      <c r="E62">
        <v>480</v>
      </c>
      <c r="F62">
        <v>108.4</v>
      </c>
      <c r="G62">
        <v>101.6</v>
      </c>
      <c r="H62">
        <v>6.9</v>
      </c>
      <c r="I62">
        <v>56.1</v>
      </c>
      <c r="J62">
        <v>1.59</v>
      </c>
      <c r="K62">
        <v>16.7</v>
      </c>
      <c r="L62">
        <v>26.1</v>
      </c>
      <c r="M62">
        <v>72.8</v>
      </c>
      <c r="N62">
        <v>49.7</v>
      </c>
      <c r="O62">
        <v>14.3</v>
      </c>
      <c r="P62">
        <v>52.7</v>
      </c>
      <c r="Q62">
        <v>55.9</v>
      </c>
      <c r="R62">
        <v>103.35</v>
      </c>
      <c r="S62">
        <v>54.3</v>
      </c>
      <c r="T62" t="s">
        <v>429</v>
      </c>
    </row>
    <row r="63" spans="1:28">
      <c r="A63" t="s">
        <v>400</v>
      </c>
      <c r="B63">
        <v>12</v>
      </c>
      <c r="C63">
        <v>7</v>
      </c>
      <c r="D63">
        <v>5</v>
      </c>
      <c r="E63">
        <v>581</v>
      </c>
      <c r="F63">
        <v>112.7</v>
      </c>
      <c r="G63">
        <v>106.7</v>
      </c>
      <c r="H63">
        <v>6</v>
      </c>
      <c r="I63">
        <v>60.5</v>
      </c>
      <c r="J63">
        <v>1.82</v>
      </c>
      <c r="K63">
        <v>18.100000000000001</v>
      </c>
      <c r="L63">
        <v>24.7</v>
      </c>
      <c r="M63">
        <v>75.2</v>
      </c>
      <c r="N63">
        <v>50.6</v>
      </c>
      <c r="O63">
        <v>13.6</v>
      </c>
      <c r="P63">
        <v>55.2</v>
      </c>
      <c r="Q63">
        <v>57.9</v>
      </c>
      <c r="R63">
        <v>101.95</v>
      </c>
      <c r="S63">
        <v>53</v>
      </c>
      <c r="T63" t="s">
        <v>429</v>
      </c>
    </row>
    <row r="64" spans="1:28">
      <c r="A64" t="s">
        <v>403</v>
      </c>
      <c r="B64">
        <v>10</v>
      </c>
      <c r="C64">
        <v>7</v>
      </c>
      <c r="D64">
        <v>3</v>
      </c>
      <c r="E64">
        <v>480</v>
      </c>
      <c r="F64">
        <v>106.8</v>
      </c>
      <c r="G64">
        <v>105.6</v>
      </c>
      <c r="H64">
        <v>1.2</v>
      </c>
      <c r="I64">
        <v>58.7</v>
      </c>
      <c r="J64">
        <v>1.68</v>
      </c>
      <c r="K64">
        <v>17.8</v>
      </c>
      <c r="L64">
        <v>24.8</v>
      </c>
      <c r="M64">
        <v>73.3</v>
      </c>
      <c r="N64">
        <v>49.9</v>
      </c>
      <c r="O64">
        <v>14.4</v>
      </c>
      <c r="P64">
        <v>52.3</v>
      </c>
      <c r="Q64">
        <v>55.6</v>
      </c>
      <c r="R64">
        <v>100.6</v>
      </c>
      <c r="S64">
        <v>51.7</v>
      </c>
      <c r="T64" t="s">
        <v>429</v>
      </c>
    </row>
    <row r="65" spans="1:20">
      <c r="A65" t="s">
        <v>395</v>
      </c>
      <c r="B65">
        <v>9</v>
      </c>
      <c r="C65">
        <v>7</v>
      </c>
      <c r="D65">
        <v>2</v>
      </c>
      <c r="E65">
        <v>432</v>
      </c>
      <c r="F65">
        <v>117.3</v>
      </c>
      <c r="G65">
        <v>105.8</v>
      </c>
      <c r="H65">
        <v>11.5</v>
      </c>
      <c r="I65">
        <v>58.7</v>
      </c>
      <c r="J65">
        <v>1.76</v>
      </c>
      <c r="K65">
        <v>17.399999999999999</v>
      </c>
      <c r="L65">
        <v>28.4</v>
      </c>
      <c r="M65">
        <v>74.2</v>
      </c>
      <c r="N65">
        <v>52.5</v>
      </c>
      <c r="O65">
        <v>13.6</v>
      </c>
      <c r="P65">
        <v>55.3</v>
      </c>
      <c r="Q65">
        <v>60</v>
      </c>
      <c r="R65">
        <v>100.22</v>
      </c>
      <c r="S65">
        <v>55.7</v>
      </c>
      <c r="T65" t="s">
        <v>429</v>
      </c>
    </row>
    <row r="66" spans="1:20">
      <c r="A66" t="s">
        <v>392</v>
      </c>
      <c r="B66">
        <v>11</v>
      </c>
      <c r="C66">
        <v>7</v>
      </c>
      <c r="D66">
        <v>4</v>
      </c>
      <c r="E66">
        <v>533</v>
      </c>
      <c r="F66">
        <v>107.3</v>
      </c>
      <c r="G66">
        <v>100.7</v>
      </c>
      <c r="H66">
        <v>6.6</v>
      </c>
      <c r="I66">
        <v>59.7</v>
      </c>
      <c r="J66">
        <v>1.58</v>
      </c>
      <c r="K66">
        <v>17.600000000000001</v>
      </c>
      <c r="L66">
        <v>22.7</v>
      </c>
      <c r="M66">
        <v>80.2</v>
      </c>
      <c r="N66">
        <v>52.6</v>
      </c>
      <c r="O66">
        <v>14.9</v>
      </c>
      <c r="P66">
        <v>53.5</v>
      </c>
      <c r="Q66">
        <v>56.9</v>
      </c>
      <c r="R66">
        <v>105.05</v>
      </c>
      <c r="S66">
        <v>55</v>
      </c>
      <c r="T66" t="s">
        <v>429</v>
      </c>
    </row>
    <row r="67" spans="1:20">
      <c r="A67" t="s">
        <v>402</v>
      </c>
      <c r="B67">
        <v>9</v>
      </c>
      <c r="C67">
        <v>7</v>
      </c>
      <c r="D67">
        <v>2</v>
      </c>
      <c r="E67">
        <v>432</v>
      </c>
      <c r="F67">
        <v>112.4</v>
      </c>
      <c r="G67">
        <v>110</v>
      </c>
      <c r="H67">
        <v>2.4</v>
      </c>
      <c r="I67">
        <v>51.4</v>
      </c>
      <c r="J67">
        <v>1.64</v>
      </c>
      <c r="K67">
        <v>16.2</v>
      </c>
      <c r="L67">
        <v>21.6</v>
      </c>
      <c r="M67">
        <v>71.400000000000006</v>
      </c>
      <c r="N67">
        <v>47.8</v>
      </c>
      <c r="O67">
        <v>12.9</v>
      </c>
      <c r="P67">
        <v>54.6</v>
      </c>
      <c r="Q67">
        <v>58.4</v>
      </c>
      <c r="R67">
        <v>99.67</v>
      </c>
      <c r="S67">
        <v>52</v>
      </c>
      <c r="T67" t="s">
        <v>429</v>
      </c>
    </row>
    <row r="68" spans="1:20">
      <c r="A68" t="s">
        <v>410</v>
      </c>
      <c r="B68">
        <v>10</v>
      </c>
      <c r="C68">
        <v>7</v>
      </c>
      <c r="D68">
        <v>3</v>
      </c>
      <c r="E68">
        <v>480</v>
      </c>
      <c r="F68">
        <v>113.2</v>
      </c>
      <c r="G68">
        <v>110.1</v>
      </c>
      <c r="H68">
        <v>3.1</v>
      </c>
      <c r="I68">
        <v>59.1</v>
      </c>
      <c r="J68">
        <v>1.92</v>
      </c>
      <c r="K68">
        <v>17.899999999999999</v>
      </c>
      <c r="L68">
        <v>23</v>
      </c>
      <c r="M68">
        <v>75.8</v>
      </c>
      <c r="N68">
        <v>49.8</v>
      </c>
      <c r="O68">
        <v>12.5</v>
      </c>
      <c r="P68">
        <v>55.3</v>
      </c>
      <c r="Q68">
        <v>59.1</v>
      </c>
      <c r="R68">
        <v>101.35</v>
      </c>
      <c r="S68">
        <v>52.2</v>
      </c>
      <c r="T68" t="s">
        <v>429</v>
      </c>
    </row>
    <row r="69" spans="1:20">
      <c r="A69" t="s">
        <v>401</v>
      </c>
      <c r="B69">
        <v>10</v>
      </c>
      <c r="C69">
        <v>6</v>
      </c>
      <c r="D69">
        <v>4</v>
      </c>
      <c r="E69">
        <v>485</v>
      </c>
      <c r="F69">
        <v>114.2</v>
      </c>
      <c r="G69">
        <v>110.6</v>
      </c>
      <c r="H69">
        <v>3.7</v>
      </c>
      <c r="I69">
        <v>53.3</v>
      </c>
      <c r="J69">
        <v>1.44</v>
      </c>
      <c r="K69">
        <v>16.100000000000001</v>
      </c>
      <c r="L69">
        <v>24.6</v>
      </c>
      <c r="M69">
        <v>67.5</v>
      </c>
      <c r="N69">
        <v>46.5</v>
      </c>
      <c r="O69">
        <v>14.9</v>
      </c>
      <c r="P69">
        <v>56</v>
      </c>
      <c r="Q69">
        <v>59.4</v>
      </c>
      <c r="R69">
        <v>102.04</v>
      </c>
      <c r="S69">
        <v>50.1</v>
      </c>
      <c r="T69" t="s">
        <v>429</v>
      </c>
    </row>
    <row r="70" spans="1:20">
      <c r="A70" t="s">
        <v>398</v>
      </c>
      <c r="B70">
        <v>11</v>
      </c>
      <c r="C70">
        <v>6</v>
      </c>
      <c r="D70">
        <v>5</v>
      </c>
      <c r="E70">
        <v>533</v>
      </c>
      <c r="F70">
        <v>114.6</v>
      </c>
      <c r="G70">
        <v>111.6</v>
      </c>
      <c r="H70">
        <v>2.9</v>
      </c>
      <c r="I70">
        <v>73.3</v>
      </c>
      <c r="J70">
        <v>1.97</v>
      </c>
      <c r="K70">
        <v>20.9</v>
      </c>
      <c r="L70">
        <v>23.6</v>
      </c>
      <c r="M70">
        <v>74</v>
      </c>
      <c r="N70">
        <v>49.6</v>
      </c>
      <c r="O70">
        <v>14.8</v>
      </c>
      <c r="P70">
        <v>56.5</v>
      </c>
      <c r="Q70">
        <v>60.2</v>
      </c>
      <c r="R70">
        <v>99.02</v>
      </c>
      <c r="S70">
        <v>53</v>
      </c>
      <c r="T70" t="s">
        <v>429</v>
      </c>
    </row>
    <row r="71" spans="1:20">
      <c r="A71" t="s">
        <v>407</v>
      </c>
      <c r="B71">
        <v>10</v>
      </c>
      <c r="C71">
        <v>6</v>
      </c>
      <c r="D71">
        <v>4</v>
      </c>
      <c r="E71">
        <v>480</v>
      </c>
      <c r="F71">
        <v>117.8</v>
      </c>
      <c r="G71">
        <v>115.9</v>
      </c>
      <c r="H71">
        <v>1.9</v>
      </c>
      <c r="I71">
        <v>63.1</v>
      </c>
      <c r="J71">
        <v>2.31</v>
      </c>
      <c r="K71">
        <v>19.7</v>
      </c>
      <c r="L71">
        <v>28.5</v>
      </c>
      <c r="M71">
        <v>76.099999999999994</v>
      </c>
      <c r="N71">
        <v>51.8</v>
      </c>
      <c r="O71">
        <v>12</v>
      </c>
      <c r="P71">
        <v>55.2</v>
      </c>
      <c r="Q71">
        <v>58.6</v>
      </c>
      <c r="R71">
        <v>101.7</v>
      </c>
      <c r="S71">
        <v>51.6</v>
      </c>
      <c r="T71" t="s">
        <v>429</v>
      </c>
    </row>
    <row r="72" spans="1:20">
      <c r="A72" t="s">
        <v>394</v>
      </c>
      <c r="B72">
        <v>9</v>
      </c>
      <c r="C72">
        <v>6</v>
      </c>
      <c r="D72">
        <v>3</v>
      </c>
      <c r="E72">
        <v>432</v>
      </c>
      <c r="F72">
        <v>110.8</v>
      </c>
      <c r="G72">
        <v>103.9</v>
      </c>
      <c r="H72">
        <v>6.8</v>
      </c>
      <c r="I72">
        <v>61.1</v>
      </c>
      <c r="J72">
        <v>1.62</v>
      </c>
      <c r="K72">
        <v>17.2</v>
      </c>
      <c r="L72">
        <v>25.6</v>
      </c>
      <c r="M72">
        <v>74.900000000000006</v>
      </c>
      <c r="N72">
        <v>50.9</v>
      </c>
      <c r="O72">
        <v>14.3</v>
      </c>
      <c r="P72">
        <v>52.9</v>
      </c>
      <c r="Q72">
        <v>57.7</v>
      </c>
      <c r="R72">
        <v>102.11</v>
      </c>
      <c r="S72">
        <v>52.3</v>
      </c>
      <c r="T72" t="s">
        <v>429</v>
      </c>
    </row>
    <row r="73" spans="1:20">
      <c r="A73" t="s">
        <v>417</v>
      </c>
      <c r="B73">
        <v>11</v>
      </c>
      <c r="C73">
        <v>5</v>
      </c>
      <c r="D73">
        <v>6</v>
      </c>
      <c r="E73">
        <v>543</v>
      </c>
      <c r="F73">
        <v>113.7</v>
      </c>
      <c r="G73">
        <v>116.6</v>
      </c>
      <c r="H73">
        <v>-2.9</v>
      </c>
      <c r="I73">
        <v>61.5</v>
      </c>
      <c r="J73">
        <v>1.83</v>
      </c>
      <c r="K73">
        <v>18</v>
      </c>
      <c r="L73">
        <v>27.8</v>
      </c>
      <c r="M73">
        <v>72</v>
      </c>
      <c r="N73">
        <v>49.3</v>
      </c>
      <c r="O73">
        <v>13.7</v>
      </c>
      <c r="P73">
        <v>52.9</v>
      </c>
      <c r="Q73">
        <v>56.9</v>
      </c>
      <c r="R73">
        <v>102.81</v>
      </c>
      <c r="S73">
        <v>46.8</v>
      </c>
      <c r="T73" t="s">
        <v>429</v>
      </c>
    </row>
    <row r="74" spans="1:20">
      <c r="A74" t="s">
        <v>396</v>
      </c>
      <c r="B74">
        <v>10</v>
      </c>
      <c r="C74">
        <v>5</v>
      </c>
      <c r="D74">
        <v>5</v>
      </c>
      <c r="E74">
        <v>490</v>
      </c>
      <c r="F74">
        <v>111.3</v>
      </c>
      <c r="G74">
        <v>109.2</v>
      </c>
      <c r="H74">
        <v>2</v>
      </c>
      <c r="I74">
        <v>49.9</v>
      </c>
      <c r="J74">
        <v>1.6</v>
      </c>
      <c r="K74">
        <v>14.8</v>
      </c>
      <c r="L74">
        <v>30.1</v>
      </c>
      <c r="M74">
        <v>72.2</v>
      </c>
      <c r="N74">
        <v>51</v>
      </c>
      <c r="O74">
        <v>12.6</v>
      </c>
      <c r="P74">
        <v>51.2</v>
      </c>
      <c r="Q74">
        <v>55.1</v>
      </c>
      <c r="R74">
        <v>98.89</v>
      </c>
      <c r="S74">
        <v>51</v>
      </c>
      <c r="T74" t="s">
        <v>429</v>
      </c>
    </row>
    <row r="75" spans="1:20">
      <c r="A75" t="s">
        <v>406</v>
      </c>
      <c r="B75">
        <v>11</v>
      </c>
      <c r="C75">
        <v>5</v>
      </c>
      <c r="D75">
        <v>6</v>
      </c>
      <c r="E75">
        <v>538</v>
      </c>
      <c r="F75">
        <v>109.7</v>
      </c>
      <c r="G75">
        <v>111.3</v>
      </c>
      <c r="H75">
        <v>-1.6</v>
      </c>
      <c r="I75">
        <v>61.1</v>
      </c>
      <c r="J75">
        <v>1.64</v>
      </c>
      <c r="K75">
        <v>17</v>
      </c>
      <c r="L75">
        <v>30</v>
      </c>
      <c r="M75">
        <v>75</v>
      </c>
      <c r="N75">
        <v>52.5</v>
      </c>
      <c r="O75">
        <v>14.5</v>
      </c>
      <c r="P75">
        <v>51.4</v>
      </c>
      <c r="Q75">
        <v>55.2</v>
      </c>
      <c r="R75">
        <v>99.97</v>
      </c>
      <c r="S75">
        <v>48.7</v>
      </c>
      <c r="T75" t="s">
        <v>429</v>
      </c>
    </row>
    <row r="76" spans="1:20">
      <c r="A76" t="s">
        <v>414</v>
      </c>
      <c r="B76">
        <v>11</v>
      </c>
      <c r="C76">
        <v>5</v>
      </c>
      <c r="D76">
        <v>6</v>
      </c>
      <c r="E76">
        <v>538</v>
      </c>
      <c r="F76">
        <v>107</v>
      </c>
      <c r="G76">
        <v>111.4</v>
      </c>
      <c r="H76">
        <v>-4.4000000000000004</v>
      </c>
      <c r="I76">
        <v>65.599999999999994</v>
      </c>
      <c r="J76">
        <v>1.75</v>
      </c>
      <c r="K76">
        <v>18.100000000000001</v>
      </c>
      <c r="L76">
        <v>27.6</v>
      </c>
      <c r="M76">
        <v>71</v>
      </c>
      <c r="N76">
        <v>48.7</v>
      </c>
      <c r="O76">
        <v>14.3</v>
      </c>
      <c r="P76">
        <v>51</v>
      </c>
      <c r="Q76">
        <v>54.6</v>
      </c>
      <c r="R76">
        <v>94.17</v>
      </c>
      <c r="S76">
        <v>47.3</v>
      </c>
      <c r="T76" t="s">
        <v>429</v>
      </c>
    </row>
    <row r="77" spans="1:20">
      <c r="A77" t="s">
        <v>419</v>
      </c>
      <c r="B77">
        <v>11</v>
      </c>
      <c r="C77">
        <v>5</v>
      </c>
      <c r="D77">
        <v>6</v>
      </c>
      <c r="E77">
        <v>538</v>
      </c>
      <c r="F77">
        <v>109.9</v>
      </c>
      <c r="G77">
        <v>113.1</v>
      </c>
      <c r="H77">
        <v>-3.2</v>
      </c>
      <c r="I77">
        <v>64.400000000000006</v>
      </c>
      <c r="J77">
        <v>1.58</v>
      </c>
      <c r="K77">
        <v>19</v>
      </c>
      <c r="L77">
        <v>28.8</v>
      </c>
      <c r="M77">
        <v>73.3</v>
      </c>
      <c r="N77">
        <v>51.2</v>
      </c>
      <c r="O77">
        <v>16.8</v>
      </c>
      <c r="P77">
        <v>54.8</v>
      </c>
      <c r="Q77">
        <v>57.7</v>
      </c>
      <c r="R77">
        <v>98.72</v>
      </c>
      <c r="S77">
        <v>48</v>
      </c>
      <c r="T77" t="s">
        <v>429</v>
      </c>
    </row>
    <row r="78" spans="1:20">
      <c r="A78" t="s">
        <v>397</v>
      </c>
      <c r="B78">
        <v>10</v>
      </c>
      <c r="C78">
        <v>5</v>
      </c>
      <c r="D78">
        <v>5</v>
      </c>
      <c r="E78">
        <v>480</v>
      </c>
      <c r="F78">
        <v>112.2</v>
      </c>
      <c r="G78">
        <v>113.7</v>
      </c>
      <c r="H78">
        <v>-1.5</v>
      </c>
      <c r="I78">
        <v>62.6</v>
      </c>
      <c r="J78">
        <v>1.69</v>
      </c>
      <c r="K78">
        <v>19.600000000000001</v>
      </c>
      <c r="L78">
        <v>26.5</v>
      </c>
      <c r="M78">
        <v>72</v>
      </c>
      <c r="N78">
        <v>50.1</v>
      </c>
      <c r="O78">
        <v>16.2</v>
      </c>
      <c r="P78">
        <v>56.7</v>
      </c>
      <c r="Q78">
        <v>59.3</v>
      </c>
      <c r="R78">
        <v>98.2</v>
      </c>
      <c r="S78">
        <v>50.4</v>
      </c>
      <c r="T78" t="s">
        <v>429</v>
      </c>
    </row>
    <row r="79" spans="1:20">
      <c r="A79" t="s">
        <v>409</v>
      </c>
      <c r="B79">
        <v>9</v>
      </c>
      <c r="C79">
        <v>5</v>
      </c>
      <c r="D79">
        <v>4</v>
      </c>
      <c r="E79">
        <v>437</v>
      </c>
      <c r="F79">
        <v>111.2</v>
      </c>
      <c r="G79">
        <v>108</v>
      </c>
      <c r="H79">
        <v>3.2</v>
      </c>
      <c r="I79">
        <v>70.099999999999994</v>
      </c>
      <c r="J79">
        <v>1.81</v>
      </c>
      <c r="K79">
        <v>20.3</v>
      </c>
      <c r="L79">
        <v>31.7</v>
      </c>
      <c r="M79">
        <v>73.8</v>
      </c>
      <c r="N79">
        <v>52.9</v>
      </c>
      <c r="O79">
        <v>16.2</v>
      </c>
      <c r="P79">
        <v>54.3</v>
      </c>
      <c r="Q79">
        <v>56.7</v>
      </c>
      <c r="R79">
        <v>105.5</v>
      </c>
      <c r="S79">
        <v>52.2</v>
      </c>
      <c r="T79" t="s">
        <v>429</v>
      </c>
    </row>
    <row r="80" spans="1:20">
      <c r="A80" t="s">
        <v>404</v>
      </c>
      <c r="B80">
        <v>10</v>
      </c>
      <c r="C80">
        <v>5</v>
      </c>
      <c r="D80">
        <v>5</v>
      </c>
      <c r="E80">
        <v>485</v>
      </c>
      <c r="F80">
        <v>116.8</v>
      </c>
      <c r="G80">
        <v>115.7</v>
      </c>
      <c r="H80">
        <v>1.1000000000000001</v>
      </c>
      <c r="I80">
        <v>60</v>
      </c>
      <c r="J80">
        <v>2.15</v>
      </c>
      <c r="K80">
        <v>18.100000000000001</v>
      </c>
      <c r="L80">
        <v>28.6</v>
      </c>
      <c r="M80">
        <v>73.099999999999994</v>
      </c>
      <c r="N80">
        <v>49.9</v>
      </c>
      <c r="O80">
        <v>11.8</v>
      </c>
      <c r="P80">
        <v>54</v>
      </c>
      <c r="Q80">
        <v>57.8</v>
      </c>
      <c r="R80">
        <v>97.29</v>
      </c>
      <c r="S80">
        <v>50.5</v>
      </c>
      <c r="T80" t="s">
        <v>429</v>
      </c>
    </row>
    <row r="81" spans="1:20">
      <c r="A81" t="s">
        <v>399</v>
      </c>
      <c r="B81">
        <v>10</v>
      </c>
      <c r="C81">
        <v>5</v>
      </c>
      <c r="D81">
        <v>5</v>
      </c>
      <c r="E81">
        <v>480</v>
      </c>
      <c r="F81">
        <v>112.9</v>
      </c>
      <c r="G81">
        <v>115.2</v>
      </c>
      <c r="H81">
        <v>-2.2999999999999998</v>
      </c>
      <c r="I81">
        <v>55.9</v>
      </c>
      <c r="J81">
        <v>1.52</v>
      </c>
      <c r="K81">
        <v>16.8</v>
      </c>
      <c r="L81">
        <v>25.2</v>
      </c>
      <c r="M81">
        <v>72</v>
      </c>
      <c r="N81">
        <v>49.7</v>
      </c>
      <c r="O81">
        <v>14.7</v>
      </c>
      <c r="P81">
        <v>55.5</v>
      </c>
      <c r="Q81">
        <v>59.4</v>
      </c>
      <c r="R81">
        <v>96.95</v>
      </c>
      <c r="S81">
        <v>49.3</v>
      </c>
      <c r="T81" t="s">
        <v>429</v>
      </c>
    </row>
    <row r="82" spans="1:20">
      <c r="A82" t="s">
        <v>405</v>
      </c>
      <c r="B82">
        <v>11</v>
      </c>
      <c r="C82">
        <v>4</v>
      </c>
      <c r="D82">
        <v>7</v>
      </c>
      <c r="E82">
        <v>528</v>
      </c>
      <c r="F82">
        <v>108.5</v>
      </c>
      <c r="G82">
        <v>108</v>
      </c>
      <c r="H82">
        <v>0.4</v>
      </c>
      <c r="I82">
        <v>61.4</v>
      </c>
      <c r="J82">
        <v>1.61</v>
      </c>
      <c r="K82">
        <v>17.600000000000001</v>
      </c>
      <c r="L82">
        <v>32.799999999999997</v>
      </c>
      <c r="M82">
        <v>74.3</v>
      </c>
      <c r="N82">
        <v>53.9</v>
      </c>
      <c r="O82">
        <v>15.5</v>
      </c>
      <c r="P82">
        <v>51.7</v>
      </c>
      <c r="Q82">
        <v>54.6</v>
      </c>
      <c r="R82">
        <v>102.05</v>
      </c>
      <c r="S82">
        <v>51.6</v>
      </c>
      <c r="T82" t="s">
        <v>429</v>
      </c>
    </row>
    <row r="83" spans="1:20">
      <c r="A83" t="s">
        <v>416</v>
      </c>
      <c r="B83">
        <v>11</v>
      </c>
      <c r="C83">
        <v>4</v>
      </c>
      <c r="D83">
        <v>7</v>
      </c>
      <c r="E83">
        <v>533</v>
      </c>
      <c r="F83">
        <v>111.1</v>
      </c>
      <c r="G83">
        <v>115.3</v>
      </c>
      <c r="H83">
        <v>-4.2</v>
      </c>
      <c r="I83">
        <v>57.1</v>
      </c>
      <c r="J83">
        <v>1.67</v>
      </c>
      <c r="K83">
        <v>17.3</v>
      </c>
      <c r="L83">
        <v>31.3</v>
      </c>
      <c r="M83">
        <v>73.099999999999994</v>
      </c>
      <c r="N83">
        <v>52.5</v>
      </c>
      <c r="O83">
        <v>14.5</v>
      </c>
      <c r="P83">
        <v>53.3</v>
      </c>
      <c r="Q83">
        <v>56.4</v>
      </c>
      <c r="R83">
        <v>98.84</v>
      </c>
      <c r="S83">
        <v>50</v>
      </c>
      <c r="T83" t="s">
        <v>429</v>
      </c>
    </row>
    <row r="84" spans="1:20">
      <c r="A84" t="s">
        <v>412</v>
      </c>
      <c r="B84">
        <v>10</v>
      </c>
      <c r="C84">
        <v>4</v>
      </c>
      <c r="D84">
        <v>6</v>
      </c>
      <c r="E84">
        <v>480</v>
      </c>
      <c r="F84">
        <v>112.3</v>
      </c>
      <c r="G84">
        <v>114.1</v>
      </c>
      <c r="H84">
        <v>-1.8</v>
      </c>
      <c r="I84">
        <v>71</v>
      </c>
      <c r="J84">
        <v>1.72</v>
      </c>
      <c r="K84">
        <v>20.100000000000001</v>
      </c>
      <c r="L84">
        <v>28.5</v>
      </c>
      <c r="M84">
        <v>72.8</v>
      </c>
      <c r="N84">
        <v>50.4</v>
      </c>
      <c r="O84">
        <v>16.600000000000001</v>
      </c>
      <c r="P84">
        <v>54.2</v>
      </c>
      <c r="Q84">
        <v>58.8</v>
      </c>
      <c r="R84">
        <v>101</v>
      </c>
      <c r="S84">
        <v>50.3</v>
      </c>
      <c r="T84" t="s">
        <v>429</v>
      </c>
    </row>
    <row r="85" spans="1:20">
      <c r="A85" t="s">
        <v>408</v>
      </c>
      <c r="B85">
        <v>10</v>
      </c>
      <c r="C85">
        <v>4</v>
      </c>
      <c r="D85">
        <v>6</v>
      </c>
      <c r="E85">
        <v>480</v>
      </c>
      <c r="F85">
        <v>114.7</v>
      </c>
      <c r="G85">
        <v>114.9</v>
      </c>
      <c r="H85">
        <v>-0.2</v>
      </c>
      <c r="I85">
        <v>49</v>
      </c>
      <c r="J85">
        <v>1.53</v>
      </c>
      <c r="K85">
        <v>15.9</v>
      </c>
      <c r="L85">
        <v>25.9</v>
      </c>
      <c r="M85">
        <v>72</v>
      </c>
      <c r="N85">
        <v>49.8</v>
      </c>
      <c r="O85">
        <v>13.8</v>
      </c>
      <c r="P85">
        <v>55.9</v>
      </c>
      <c r="Q85">
        <v>58.9</v>
      </c>
      <c r="R85">
        <v>100.2</v>
      </c>
      <c r="S85">
        <v>49.2</v>
      </c>
      <c r="T85" t="s">
        <v>429</v>
      </c>
    </row>
    <row r="86" spans="1:20">
      <c r="A86" t="s">
        <v>411</v>
      </c>
      <c r="B86">
        <v>9</v>
      </c>
      <c r="C86">
        <v>4</v>
      </c>
      <c r="D86">
        <v>5</v>
      </c>
      <c r="E86">
        <v>437</v>
      </c>
      <c r="F86">
        <v>110</v>
      </c>
      <c r="G86">
        <v>113.7</v>
      </c>
      <c r="H86">
        <v>-3.7</v>
      </c>
      <c r="I86">
        <v>59.8</v>
      </c>
      <c r="J86">
        <v>2.2000000000000002</v>
      </c>
      <c r="K86">
        <v>18.2</v>
      </c>
      <c r="L86">
        <v>18.3</v>
      </c>
      <c r="M86">
        <v>74.900000000000006</v>
      </c>
      <c r="N86">
        <v>46.1</v>
      </c>
      <c r="O86">
        <v>10.9</v>
      </c>
      <c r="P86">
        <v>52.7</v>
      </c>
      <c r="Q86">
        <v>56.9</v>
      </c>
      <c r="R86">
        <v>101.77</v>
      </c>
      <c r="S86">
        <v>48.4</v>
      </c>
      <c r="T86" t="s">
        <v>429</v>
      </c>
    </row>
    <row r="87" spans="1:20">
      <c r="A87" t="s">
        <v>413</v>
      </c>
      <c r="B87">
        <v>11</v>
      </c>
      <c r="C87">
        <v>4</v>
      </c>
      <c r="D87">
        <v>7</v>
      </c>
      <c r="E87">
        <v>533</v>
      </c>
      <c r="F87">
        <v>110.6</v>
      </c>
      <c r="G87">
        <v>113.9</v>
      </c>
      <c r="H87">
        <v>-3.2</v>
      </c>
      <c r="I87">
        <v>61.8</v>
      </c>
      <c r="J87">
        <v>1.63</v>
      </c>
      <c r="K87">
        <v>17.100000000000001</v>
      </c>
      <c r="L87">
        <v>24.4</v>
      </c>
      <c r="M87">
        <v>72.400000000000006</v>
      </c>
      <c r="N87">
        <v>46.6</v>
      </c>
      <c r="O87">
        <v>14.2</v>
      </c>
      <c r="P87">
        <v>52.8</v>
      </c>
      <c r="Q87">
        <v>57.7</v>
      </c>
      <c r="R87">
        <v>103.38</v>
      </c>
      <c r="S87">
        <v>47.6</v>
      </c>
      <c r="T87" t="s">
        <v>429</v>
      </c>
    </row>
    <row r="88" spans="1:20">
      <c r="A88" t="s">
        <v>415</v>
      </c>
      <c r="B88">
        <v>10</v>
      </c>
      <c r="C88">
        <v>3</v>
      </c>
      <c r="D88">
        <v>7</v>
      </c>
      <c r="E88">
        <v>480</v>
      </c>
      <c r="F88">
        <v>109.4</v>
      </c>
      <c r="G88">
        <v>113</v>
      </c>
      <c r="H88">
        <v>-3.6</v>
      </c>
      <c r="I88">
        <v>56.5</v>
      </c>
      <c r="J88">
        <v>1.52</v>
      </c>
      <c r="K88">
        <v>17.2</v>
      </c>
      <c r="L88">
        <v>30.2</v>
      </c>
      <c r="M88">
        <v>68.5</v>
      </c>
      <c r="N88">
        <v>47.6</v>
      </c>
      <c r="O88">
        <v>15.7</v>
      </c>
      <c r="P88">
        <v>53.7</v>
      </c>
      <c r="Q88">
        <v>55.9</v>
      </c>
      <c r="R88">
        <v>99.75</v>
      </c>
      <c r="S88">
        <v>45.8</v>
      </c>
      <c r="T88" t="s">
        <v>429</v>
      </c>
    </row>
    <row r="89" spans="1:20">
      <c r="A89" t="s">
        <v>421</v>
      </c>
      <c r="B89">
        <v>10</v>
      </c>
      <c r="C89">
        <v>3</v>
      </c>
      <c r="D89">
        <v>7</v>
      </c>
      <c r="E89">
        <v>480</v>
      </c>
      <c r="F89">
        <v>107</v>
      </c>
      <c r="G89">
        <v>116.2</v>
      </c>
      <c r="H89">
        <v>-9.1999999999999993</v>
      </c>
      <c r="I89">
        <v>69.400000000000006</v>
      </c>
      <c r="J89">
        <v>1.75</v>
      </c>
      <c r="K89">
        <v>19.899999999999999</v>
      </c>
      <c r="L89">
        <v>25.5</v>
      </c>
      <c r="M89">
        <v>73.8</v>
      </c>
      <c r="N89">
        <v>49.3</v>
      </c>
      <c r="O89">
        <v>15.9</v>
      </c>
      <c r="P89">
        <v>52.6</v>
      </c>
      <c r="Q89">
        <v>56</v>
      </c>
      <c r="R89">
        <v>99.95</v>
      </c>
      <c r="S89">
        <v>46.2</v>
      </c>
      <c r="T89" t="s">
        <v>429</v>
      </c>
    </row>
    <row r="90" spans="1:20">
      <c r="A90" t="s">
        <v>420</v>
      </c>
      <c r="B90">
        <v>11</v>
      </c>
      <c r="C90">
        <v>3</v>
      </c>
      <c r="D90">
        <v>8</v>
      </c>
      <c r="E90">
        <v>528</v>
      </c>
      <c r="F90">
        <v>110</v>
      </c>
      <c r="G90">
        <v>117.3</v>
      </c>
      <c r="H90">
        <v>-7.3</v>
      </c>
      <c r="I90">
        <v>57.8</v>
      </c>
      <c r="J90">
        <v>1.68</v>
      </c>
      <c r="K90">
        <v>17</v>
      </c>
      <c r="L90">
        <v>23.8</v>
      </c>
      <c r="M90">
        <v>72.7</v>
      </c>
      <c r="N90">
        <v>46.8</v>
      </c>
      <c r="O90">
        <v>13.6</v>
      </c>
      <c r="P90">
        <v>53.6</v>
      </c>
      <c r="Q90">
        <v>56.8</v>
      </c>
      <c r="R90">
        <v>106.77</v>
      </c>
      <c r="S90">
        <v>44.8</v>
      </c>
      <c r="T90" t="s">
        <v>429</v>
      </c>
    </row>
    <row r="91" spans="1:20">
      <c r="A91" t="s">
        <v>418</v>
      </c>
      <c r="B91">
        <v>9</v>
      </c>
      <c r="C91">
        <v>1</v>
      </c>
      <c r="D91">
        <v>8</v>
      </c>
      <c r="E91">
        <v>432</v>
      </c>
      <c r="F91">
        <v>107.8</v>
      </c>
      <c r="G91">
        <v>118</v>
      </c>
      <c r="H91">
        <v>-10.199999999999999</v>
      </c>
      <c r="I91">
        <v>63.9</v>
      </c>
      <c r="J91">
        <v>1.71</v>
      </c>
      <c r="K91">
        <v>18</v>
      </c>
      <c r="L91">
        <v>27.4</v>
      </c>
      <c r="M91">
        <v>72.400000000000006</v>
      </c>
      <c r="N91">
        <v>48.1</v>
      </c>
      <c r="O91">
        <v>14.6</v>
      </c>
      <c r="P91">
        <v>52.2</v>
      </c>
      <c r="Q91">
        <v>55.2</v>
      </c>
      <c r="R91">
        <v>95.11</v>
      </c>
      <c r="S91">
        <v>42.3</v>
      </c>
      <c r="T91" t="s">
        <v>429</v>
      </c>
    </row>
    <row r="94" spans="1:20">
      <c r="A94" s="2" t="s">
        <v>495</v>
      </c>
    </row>
  </sheetData>
  <mergeCells count="16">
    <mergeCell ref="AD33:AD34"/>
    <mergeCell ref="Y33:Y34"/>
    <mergeCell ref="Z33:Z34"/>
    <mergeCell ref="AA33:AA34"/>
    <mergeCell ref="AB33:AB34"/>
    <mergeCell ref="AC33:AC34"/>
    <mergeCell ref="AL33:AL34"/>
    <mergeCell ref="AM33:AM34"/>
    <mergeCell ref="AN33:AN34"/>
    <mergeCell ref="AO33:AO34"/>
    <mergeCell ref="AE33:AE34"/>
    <mergeCell ref="AF33:AF34"/>
    <mergeCell ref="AH33:AH34"/>
    <mergeCell ref="AI33:AI34"/>
    <mergeCell ref="AJ33:AJ34"/>
    <mergeCell ref="AK33:AK34"/>
  </mergeCells>
  <phoneticPr fontId="1"/>
  <hyperlinks>
    <hyperlink ref="A94" r:id="rId2" xr:uid="{9F3BE421-BFA9-422D-8685-A22F68C93D6A}"/>
    <hyperlink ref="Y22" r:id="rId3" xr:uid="{8E9CBA1C-8A29-472F-A275-5AF406A48983}"/>
    <hyperlink ref="Y32" r:id="rId4" xr:uid="{A79E410A-89B4-4E71-9E53-B895437EAC27}"/>
  </hyperlinks>
  <pageMargins left="0.7" right="0.7" top="0.75" bottom="0.75" header="0.3" footer="0.3"/>
  <pageSetup paperSize="9" orientation="portrait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BFD57-5FBC-4DB8-BAAE-C74B16921BBC}">
  <dimension ref="B3:Z29"/>
  <sheetViews>
    <sheetView workbookViewId="0">
      <selection activeCell="B3" sqref="B3"/>
    </sheetView>
  </sheetViews>
  <sheetFormatPr defaultRowHeight="12.75"/>
  <sheetData>
    <row r="3" spans="2:26">
      <c r="B3" s="2" t="s">
        <v>494</v>
      </c>
    </row>
    <row r="5" spans="2:26">
      <c r="B5" t="s">
        <v>442</v>
      </c>
      <c r="C5" t="s">
        <v>2</v>
      </c>
      <c r="D5" t="s">
        <v>67</v>
      </c>
      <c r="E5" t="s">
        <v>6</v>
      </c>
      <c r="F5" t="s">
        <v>7</v>
      </c>
      <c r="G5" t="s">
        <v>8</v>
      </c>
      <c r="H5" t="s">
        <v>9</v>
      </c>
      <c r="I5" t="s">
        <v>463</v>
      </c>
      <c r="J5" t="s">
        <v>464</v>
      </c>
      <c r="K5" t="s">
        <v>465</v>
      </c>
      <c r="L5" t="s">
        <v>466</v>
      </c>
      <c r="M5" t="s">
        <v>467</v>
      </c>
      <c r="N5" t="s">
        <v>468</v>
      </c>
      <c r="O5" t="s">
        <v>469</v>
      </c>
      <c r="P5" t="s">
        <v>470</v>
      </c>
      <c r="Q5" t="s">
        <v>471</v>
      </c>
      <c r="R5" t="s">
        <v>383</v>
      </c>
      <c r="S5" t="s">
        <v>472</v>
      </c>
      <c r="T5" t="s">
        <v>473</v>
      </c>
      <c r="U5" t="s">
        <v>474</v>
      </c>
      <c r="V5" t="s">
        <v>475</v>
      </c>
      <c r="W5" t="s">
        <v>476</v>
      </c>
      <c r="X5" t="s">
        <v>477</v>
      </c>
      <c r="Y5" t="s">
        <v>478</v>
      </c>
      <c r="Z5" t="s">
        <v>479</v>
      </c>
    </row>
    <row r="6" spans="2:26">
      <c r="B6" t="s">
        <v>443</v>
      </c>
      <c r="C6">
        <v>4</v>
      </c>
      <c r="D6">
        <v>133</v>
      </c>
      <c r="E6">
        <v>72</v>
      </c>
      <c r="F6">
        <v>32</v>
      </c>
      <c r="G6">
        <v>64</v>
      </c>
      <c r="H6">
        <v>50</v>
      </c>
      <c r="I6">
        <v>3</v>
      </c>
      <c r="J6">
        <v>11</v>
      </c>
      <c r="K6">
        <v>27.3</v>
      </c>
      <c r="L6">
        <v>5</v>
      </c>
      <c r="M6">
        <v>5</v>
      </c>
      <c r="N6">
        <v>100</v>
      </c>
      <c r="O6">
        <v>10</v>
      </c>
      <c r="P6">
        <v>18</v>
      </c>
      <c r="Q6">
        <v>28</v>
      </c>
      <c r="R6">
        <v>5</v>
      </c>
      <c r="S6">
        <v>4</v>
      </c>
      <c r="T6">
        <v>2</v>
      </c>
      <c r="U6">
        <v>1</v>
      </c>
      <c r="V6">
        <v>5</v>
      </c>
      <c r="W6">
        <v>118.1</v>
      </c>
      <c r="X6">
        <v>1</v>
      </c>
      <c r="Y6">
        <v>0</v>
      </c>
      <c r="Z6">
        <v>-5</v>
      </c>
    </row>
    <row r="7" spans="2:26">
      <c r="B7" t="s">
        <v>444</v>
      </c>
      <c r="C7">
        <v>13</v>
      </c>
      <c r="D7">
        <v>322</v>
      </c>
      <c r="E7">
        <v>138</v>
      </c>
      <c r="F7">
        <v>59</v>
      </c>
      <c r="G7">
        <v>127</v>
      </c>
      <c r="H7">
        <v>46.5</v>
      </c>
      <c r="I7">
        <v>3</v>
      </c>
      <c r="J7">
        <v>19</v>
      </c>
      <c r="K7">
        <v>15.8</v>
      </c>
      <c r="L7">
        <v>17</v>
      </c>
      <c r="M7">
        <v>21</v>
      </c>
      <c r="N7">
        <v>81</v>
      </c>
      <c r="O7">
        <v>17</v>
      </c>
      <c r="P7">
        <v>47</v>
      </c>
      <c r="Q7">
        <v>64</v>
      </c>
      <c r="R7">
        <v>20</v>
      </c>
      <c r="S7">
        <v>11</v>
      </c>
      <c r="T7">
        <v>11</v>
      </c>
      <c r="U7">
        <v>2</v>
      </c>
      <c r="V7">
        <v>30</v>
      </c>
      <c r="W7">
        <v>272.8</v>
      </c>
      <c r="X7">
        <v>0</v>
      </c>
      <c r="Y7">
        <v>0</v>
      </c>
      <c r="Z7">
        <v>-98</v>
      </c>
    </row>
    <row r="8" spans="2:26">
      <c r="B8" t="s">
        <v>445</v>
      </c>
      <c r="C8">
        <v>8</v>
      </c>
      <c r="D8">
        <v>275</v>
      </c>
      <c r="E8">
        <v>138</v>
      </c>
      <c r="F8">
        <v>55</v>
      </c>
      <c r="G8">
        <v>112</v>
      </c>
      <c r="H8">
        <v>49.1</v>
      </c>
      <c r="I8">
        <v>4</v>
      </c>
      <c r="J8">
        <v>18</v>
      </c>
      <c r="K8">
        <v>22.2</v>
      </c>
      <c r="L8">
        <v>24</v>
      </c>
      <c r="M8">
        <v>28</v>
      </c>
      <c r="N8">
        <v>85.7</v>
      </c>
      <c r="O8">
        <v>12</v>
      </c>
      <c r="P8">
        <v>41</v>
      </c>
      <c r="Q8">
        <v>53</v>
      </c>
      <c r="R8">
        <v>15</v>
      </c>
      <c r="S8">
        <v>5</v>
      </c>
      <c r="T8">
        <v>5</v>
      </c>
      <c r="U8">
        <v>0</v>
      </c>
      <c r="V8">
        <v>22</v>
      </c>
      <c r="W8">
        <v>234.1</v>
      </c>
      <c r="X8">
        <v>1</v>
      </c>
      <c r="Y8">
        <v>0</v>
      </c>
      <c r="Z8">
        <v>-101</v>
      </c>
    </row>
    <row r="9" spans="2:26">
      <c r="B9" t="s">
        <v>446</v>
      </c>
      <c r="C9">
        <v>10</v>
      </c>
      <c r="D9">
        <v>298</v>
      </c>
      <c r="E9">
        <v>139</v>
      </c>
      <c r="F9">
        <v>54</v>
      </c>
      <c r="G9">
        <v>105</v>
      </c>
      <c r="H9">
        <v>51.4</v>
      </c>
      <c r="I9">
        <v>8</v>
      </c>
      <c r="J9">
        <v>17</v>
      </c>
      <c r="K9">
        <v>47.1</v>
      </c>
      <c r="L9">
        <v>23</v>
      </c>
      <c r="M9">
        <v>30</v>
      </c>
      <c r="N9">
        <v>76.7</v>
      </c>
      <c r="O9">
        <v>16</v>
      </c>
      <c r="P9">
        <v>48</v>
      </c>
      <c r="Q9">
        <v>64</v>
      </c>
      <c r="R9">
        <v>15</v>
      </c>
      <c r="S9">
        <v>15</v>
      </c>
      <c r="T9">
        <v>11</v>
      </c>
      <c r="U9">
        <v>2</v>
      </c>
      <c r="V9">
        <v>20</v>
      </c>
      <c r="W9">
        <v>262.3</v>
      </c>
      <c r="X9">
        <v>1</v>
      </c>
      <c r="Y9">
        <v>0</v>
      </c>
      <c r="Z9">
        <v>14</v>
      </c>
    </row>
    <row r="10" spans="2:26">
      <c r="B10" t="s">
        <v>447</v>
      </c>
      <c r="C10">
        <v>6</v>
      </c>
      <c r="D10">
        <v>190</v>
      </c>
      <c r="E10">
        <v>61</v>
      </c>
      <c r="F10">
        <v>18</v>
      </c>
      <c r="G10">
        <v>48</v>
      </c>
      <c r="H10">
        <v>37.5</v>
      </c>
      <c r="I10">
        <v>2</v>
      </c>
      <c r="J10">
        <v>8</v>
      </c>
      <c r="K10">
        <v>25</v>
      </c>
      <c r="L10">
        <v>23</v>
      </c>
      <c r="M10">
        <v>27</v>
      </c>
      <c r="N10">
        <v>85.2</v>
      </c>
      <c r="O10">
        <v>8</v>
      </c>
      <c r="P10">
        <v>31</v>
      </c>
      <c r="Q10">
        <v>39</v>
      </c>
      <c r="R10">
        <v>15</v>
      </c>
      <c r="S10">
        <v>6</v>
      </c>
      <c r="T10">
        <v>5</v>
      </c>
      <c r="U10">
        <v>2</v>
      </c>
      <c r="V10">
        <v>12</v>
      </c>
      <c r="W10">
        <v>145.30000000000001</v>
      </c>
      <c r="X10">
        <v>0</v>
      </c>
      <c r="Y10">
        <v>0</v>
      </c>
      <c r="Z10">
        <v>-10</v>
      </c>
    </row>
    <row r="11" spans="2:26">
      <c r="D11">
        <f>SUM(D6:D10)/SUM(C6:C10)</f>
        <v>29.707317073170731</v>
      </c>
      <c r="J11" s="18">
        <f>SUM(I6:I10)/SUM(J6:J10)</f>
        <v>0.27397260273972601</v>
      </c>
    </row>
    <row r="14" spans="2:26">
      <c r="D14">
        <f>30*J6/D6</f>
        <v>2.481203007518797</v>
      </c>
      <c r="J14" s="18">
        <f>J6/G6</f>
        <v>0.171875</v>
      </c>
    </row>
    <row r="15" spans="2:26">
      <c r="D15">
        <f t="shared" ref="D15:D17" si="0">30*J7/D7</f>
        <v>1.7701863354037266</v>
      </c>
      <c r="J15" s="18">
        <f>J7/G7</f>
        <v>0.14960629921259844</v>
      </c>
    </row>
    <row r="16" spans="2:26">
      <c r="D16">
        <f t="shared" si="0"/>
        <v>1.9636363636363636</v>
      </c>
      <c r="J16" s="18">
        <f>J8/G8</f>
        <v>0.16071428571428573</v>
      </c>
    </row>
    <row r="17" spans="2:17">
      <c r="D17">
        <f t="shared" si="0"/>
        <v>1.7114093959731544</v>
      </c>
      <c r="J17" s="18">
        <f>J9/G9</f>
        <v>0.16190476190476191</v>
      </c>
    </row>
    <row r="18" spans="2:17">
      <c r="D18">
        <f>30*J10/D10</f>
        <v>1.263157894736842</v>
      </c>
      <c r="J18" s="18">
        <f>J10/G10</f>
        <v>0.16666666666666666</v>
      </c>
    </row>
    <row r="21" spans="2:17">
      <c r="B21" s="24"/>
      <c r="C21" s="24"/>
      <c r="D21" s="25"/>
      <c r="E21" s="26" t="s">
        <v>480</v>
      </c>
      <c r="F21" s="27"/>
      <c r="G21" s="27"/>
      <c r="H21" s="27"/>
      <c r="I21" s="25"/>
      <c r="J21" s="26" t="s">
        <v>481</v>
      </c>
      <c r="K21" s="27"/>
      <c r="L21" s="27"/>
      <c r="M21" s="25"/>
      <c r="N21" s="26" t="s">
        <v>482</v>
      </c>
      <c r="O21" s="27"/>
      <c r="P21" s="27"/>
      <c r="Q21" s="27"/>
    </row>
    <row r="22" spans="2:17">
      <c r="B22" s="5" t="s">
        <v>483</v>
      </c>
      <c r="C22" s="4" t="s">
        <v>2</v>
      </c>
      <c r="D22" s="4" t="s">
        <v>484</v>
      </c>
      <c r="E22" s="4" t="s">
        <v>4</v>
      </c>
      <c r="F22" s="4" t="s">
        <v>7</v>
      </c>
      <c r="G22" s="4" t="s">
        <v>8</v>
      </c>
      <c r="H22" s="4" t="s">
        <v>9</v>
      </c>
      <c r="I22" s="4" t="s">
        <v>10</v>
      </c>
      <c r="J22" s="4" t="s">
        <v>4</v>
      </c>
      <c r="K22" s="4" t="s">
        <v>485</v>
      </c>
      <c r="L22" s="4" t="s">
        <v>486</v>
      </c>
      <c r="M22" s="4" t="s">
        <v>487</v>
      </c>
      <c r="N22" s="4" t="s">
        <v>4</v>
      </c>
      <c r="O22" s="4" t="s">
        <v>463</v>
      </c>
      <c r="P22" s="4" t="s">
        <v>464</v>
      </c>
      <c r="Q22" s="4" t="s">
        <v>465</v>
      </c>
    </row>
    <row r="23" spans="2:17" ht="25.5">
      <c r="B23" s="9" t="s">
        <v>488</v>
      </c>
      <c r="C23" s="6">
        <v>41</v>
      </c>
      <c r="D23" s="6">
        <v>38</v>
      </c>
      <c r="E23" s="19">
        <v>0.23599999999999999</v>
      </c>
      <c r="F23" s="6">
        <v>34</v>
      </c>
      <c r="G23" s="6">
        <v>107</v>
      </c>
      <c r="H23" s="6">
        <v>31.8</v>
      </c>
      <c r="I23" s="6">
        <v>41.1</v>
      </c>
      <c r="J23" s="19">
        <v>8.1000000000000003E-2</v>
      </c>
      <c r="K23" s="6">
        <v>14</v>
      </c>
      <c r="L23" s="6">
        <v>37</v>
      </c>
      <c r="M23" s="6">
        <v>37.799999999999997</v>
      </c>
      <c r="N23" s="19">
        <v>0.154</v>
      </c>
      <c r="O23" s="6">
        <v>20</v>
      </c>
      <c r="P23" s="6">
        <v>70</v>
      </c>
      <c r="Q23" s="6">
        <v>28.6</v>
      </c>
    </row>
    <row r="24" spans="2:17">
      <c r="B24" s="13" t="s">
        <v>489</v>
      </c>
      <c r="C24" s="7">
        <v>41</v>
      </c>
      <c r="D24" s="7">
        <v>34</v>
      </c>
      <c r="E24" s="20">
        <v>0.20699999999999999</v>
      </c>
      <c r="F24" s="7">
        <v>39</v>
      </c>
      <c r="G24" s="7">
        <v>94</v>
      </c>
      <c r="H24" s="7">
        <v>41.5</v>
      </c>
      <c r="I24" s="7">
        <v>41.5</v>
      </c>
      <c r="J24" s="20">
        <v>0.20300000000000001</v>
      </c>
      <c r="K24" s="7">
        <v>39</v>
      </c>
      <c r="L24" s="7">
        <v>92</v>
      </c>
      <c r="M24" s="7">
        <v>42.4</v>
      </c>
      <c r="N24" s="20">
        <v>4.0000000000000001E-3</v>
      </c>
      <c r="O24" s="7">
        <v>0</v>
      </c>
      <c r="P24" s="7">
        <v>2</v>
      </c>
      <c r="Q24" s="7">
        <v>0</v>
      </c>
    </row>
    <row r="25" spans="2:17" ht="25.5">
      <c r="B25" s="9" t="s">
        <v>490</v>
      </c>
      <c r="C25" s="6">
        <v>41</v>
      </c>
      <c r="D25" s="6">
        <v>41</v>
      </c>
      <c r="E25" s="19">
        <v>0.55100000000000005</v>
      </c>
      <c r="F25" s="6">
        <v>143</v>
      </c>
      <c r="G25" s="6">
        <v>250</v>
      </c>
      <c r="H25" s="6">
        <v>57.2</v>
      </c>
      <c r="I25" s="6">
        <v>57.2</v>
      </c>
      <c r="J25" s="19">
        <v>0.55100000000000005</v>
      </c>
      <c r="K25" s="6">
        <v>143</v>
      </c>
      <c r="L25" s="6">
        <v>250</v>
      </c>
      <c r="M25" s="6">
        <v>57.2</v>
      </c>
      <c r="N25" s="19">
        <v>0</v>
      </c>
      <c r="O25" s="6">
        <v>0</v>
      </c>
      <c r="P25" s="6">
        <v>0</v>
      </c>
      <c r="Q25" s="6" t="s">
        <v>491</v>
      </c>
    </row>
    <row r="26" spans="2:17" ht="13.5" thickBot="1">
      <c r="B26" s="14" t="s">
        <v>492</v>
      </c>
      <c r="C26" s="8">
        <v>41</v>
      </c>
      <c r="D26" s="8">
        <v>3</v>
      </c>
      <c r="E26" s="21">
        <v>7.0000000000000001E-3</v>
      </c>
      <c r="F26" s="8">
        <v>0</v>
      </c>
      <c r="G26" s="8">
        <v>3</v>
      </c>
      <c r="H26" s="8">
        <v>0</v>
      </c>
      <c r="I26" s="8">
        <v>0</v>
      </c>
      <c r="J26" s="21">
        <v>4.0000000000000001E-3</v>
      </c>
      <c r="K26" s="8">
        <v>0</v>
      </c>
      <c r="L26" s="8">
        <v>2</v>
      </c>
      <c r="M26" s="8">
        <v>0</v>
      </c>
      <c r="N26" s="21">
        <v>2E-3</v>
      </c>
      <c r="O26" s="8">
        <v>0</v>
      </c>
      <c r="P26" s="8">
        <v>1</v>
      </c>
      <c r="Q26" s="8">
        <v>0</v>
      </c>
    </row>
    <row r="28" spans="2:17">
      <c r="B28" s="2" t="s">
        <v>493</v>
      </c>
    </row>
    <row r="29" spans="2:17">
      <c r="N29">
        <f>P23/(P23+P24+P26)</f>
        <v>0.95890410958904104</v>
      </c>
    </row>
  </sheetData>
  <mergeCells count="4">
    <mergeCell ref="B21:D21"/>
    <mergeCell ref="E21:I21"/>
    <mergeCell ref="J21:M21"/>
    <mergeCell ref="N21:Q21"/>
  </mergeCells>
  <phoneticPr fontId="1"/>
  <hyperlinks>
    <hyperlink ref="B28" r:id="rId1" xr:uid="{F677F309-9D1C-4F97-B395-36585DAA2A7C}"/>
    <hyperlink ref="B3" r:id="rId2" xr:uid="{FC670CC1-0B89-4D91-934E-AA0036682C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PnR RollMan</vt:lpstr>
      <vt:lpstr>Cut</vt:lpstr>
      <vt:lpstr>defensive impact</vt:lpstr>
      <vt:lpstr>3P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山﨑恒宇</dc:creator>
  <cp:lastModifiedBy>山﨑恒宇</cp:lastModifiedBy>
  <dcterms:created xsi:type="dcterms:W3CDTF">2020-06-06T13:54:30Z</dcterms:created>
  <dcterms:modified xsi:type="dcterms:W3CDTF">2020-06-14T11:07:39Z</dcterms:modified>
</cp:coreProperties>
</file>