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Application_form" sheetId="1" state="hidden" r:id="rId3"/>
    <sheet name="DataSheet" sheetId="2" state="visible" r:id="rId4"/>
    <sheet name="DPR_print" sheetId="3" state="visible" r:id="rId5"/>
    <sheet name="Project_Report" sheetId="4" state="hidden" r:id="rId6"/>
    <sheet name="DPR_FRONT" sheetId="5" state="hidden" r:id="rId7"/>
  </sheets>
  <definedNames>
    <definedName function="false" hidden="false" localSheetId="0" name="_xlnm.Print_Area" vbProcedure="false">Application_form!$A$1:$J$77</definedName>
    <definedName function="false" hidden="false" localSheetId="1" name="_xlnm.Print_Area" vbProcedure="false">DataSheet!$A$1:$J$268</definedName>
    <definedName function="false" hidden="false" localSheetId="4" name="_xlnm.Print_Area" vbProcedure="false">DPR_FRONT!$A$1:$AJ$39</definedName>
    <definedName function="false" hidden="false" localSheetId="2" name="_xlnm.Print_Area" vbProcedure="false">DPR_print!$A$1:$J$405</definedName>
    <definedName function="false" hidden="false" localSheetId="3" name="_xlnm.Print_Area" vbProcedure="false">Project_Report!$A$1:$K$416</definedName>
    <definedName function="false" hidden="false" name="_xlfn_SINGLE" vbProcedure="false">#REF!</definedName>
  </definedNames>
  <calcPr iterateCount="100" refMode="A1" iterate="false" iterateDelta="0.001"/>
  <extLst>
    <ext xmlns:loext="http://schemas.libreoffice.org/" uri="{7626C862-2A13-11E5-B345-FEFF819CDC9F}">
      <loext:extCalcPr stringRefSyntax="Calc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23" authorId="0">
      <text>
        <r>
          <rPr>
            <sz val="8"/>
            <color rgb="FF000000"/>
            <rFont val="Tahoma"/>
            <family val="2"/>
          </rPr>
          <t xml:space="preserve">Select Academic Qualification from the list
</t>
        </r>
      </text>
      <mc:AlternateContent>
        <mc:Choice Requires="v2">
          <commentPr autoFill="true" autoScale="false" colHidden="false" locked="false" rowHidden="true" textHAlign="justify" textVAlign="top">
            <anchor moveWithCells="false" sizeWithCells="false">
              <xdr:from>
                <xdr:col>3</xdr:col>
                <xdr:colOff>140</xdr:colOff>
                <xdr:row>28</xdr:row>
                <xdr:rowOff>23</xdr:rowOff>
              </xdr:from>
              <xdr:to>
                <xdr:col>5</xdr:col>
                <xdr:colOff>53</xdr:colOff>
                <xdr:row>34</xdr:row>
                <xdr:rowOff>12</xdr:rowOff>
              </xdr:to>
            </anchor>
          </commentPr>
        </mc:Choice>
        <mc:Fallback/>
      </mc:AlternateContent>
    </comment>
    <comment ref="C12" authorId="0">
      <text>
        <r>
          <rPr>
            <sz val="8"/>
            <color rgb="FF000000"/>
            <rFont val="Tahoma"/>
            <family val="2"/>
          </rPr>
          <t xml:space="preserve">Select Gender from the list
</t>
        </r>
      </text>
      <mc:AlternateContent>
        <mc:Choice Requires="v2">
          <commentPr autoFill="true" autoScale="false" colHidden="false" locked="false" rowHidden="false" textHAlign="justify" textVAlign="top">
            <anchor moveWithCells="false" sizeWithCells="false">
              <xdr:from>
                <xdr:col>3</xdr:col>
                <xdr:colOff>9</xdr:colOff>
                <xdr:row>11</xdr:row>
                <xdr:rowOff>7</xdr:rowOff>
              </xdr:from>
              <xdr:to>
                <xdr:col>4</xdr:col>
                <xdr:colOff>19</xdr:colOff>
                <xdr:row>12</xdr:row>
                <xdr:rowOff>8</xdr:rowOff>
              </xdr:to>
            </anchor>
          </commentPr>
        </mc:Choice>
        <mc:Fallback/>
      </mc:AlternateContent>
    </comment>
    <comment ref="D29" authorId="0">
      <text>
        <r>
          <rPr>
            <sz val="8"/>
            <color rgb="FF000000"/>
            <rFont val="Tahoma"/>
            <family val="2"/>
          </rPr>
          <t xml:space="preserve">Select Unit type from the list
</t>
        </r>
      </text>
      <mc:AlternateContent>
        <mc:Choice Requires="v2">
          <commentPr autoFill="true" autoScale="false" colHidden="false" locked="false" rowHidden="false" textHAlign="justify" textVAlign="top">
            <anchor moveWithCells="false" sizeWithCells="false">
              <xdr:from>
                <xdr:col>5</xdr:col>
                <xdr:colOff>4</xdr:colOff>
                <xdr:row>36</xdr:row>
                <xdr:rowOff>9</xdr:rowOff>
              </xdr:from>
              <xdr:to>
                <xdr:col>6</xdr:col>
                <xdr:colOff>38</xdr:colOff>
                <xdr:row>42</xdr:row>
                <xdr:rowOff>8</xdr:rowOff>
              </xdr:to>
            </anchor>
          </commentPr>
        </mc:Choice>
        <mc:Fallback/>
      </mc:AlternateContent>
    </comment>
    <comment ref="F36" authorId="0">
      <text>
        <r>
          <rPr>
            <b val="true"/>
            <sz val="8"/>
            <color rgb="FF000000"/>
            <rFont val="Tahoma"/>
            <family val="2"/>
          </rPr>
          <t xml:space="preserve">Enter Total Area in
</t>
        </r>
        <r>
          <rPr>
            <b val="true"/>
            <sz val="8"/>
            <color rgb="FFFF6600"/>
            <rFont val="Tahoma"/>
            <family val="2"/>
          </rPr>
          <t xml:space="preserve">Sq.ft / Sq.mt
</t>
        </r>
      </text>
      <mc:AlternateContent>
        <mc:Choice Requires="v2">
          <commentPr autoFill="true" autoScale="false" colHidden="false" locked="false" rowHidden="false" textHAlign="justify" textVAlign="top">
            <anchor moveWithCells="false" sizeWithCells="false">
              <xdr:from>
                <xdr:col>6</xdr:col>
                <xdr:colOff>61</xdr:colOff>
                <xdr:row>44</xdr:row>
                <xdr:rowOff>2</xdr:rowOff>
              </xdr:from>
              <xdr:to>
                <xdr:col>7</xdr:col>
                <xdr:colOff>107</xdr:colOff>
                <xdr:row>45</xdr:row>
                <xdr:rowOff>10</xdr:rowOff>
              </xdr:to>
            </anchor>
          </commentPr>
        </mc:Choice>
        <mc:Fallback/>
      </mc:AlternateContent>
    </comment>
    <comment ref="F173" authorId="0">
      <text>
        <r>
          <rPr>
            <b val="true"/>
            <sz val="10"/>
            <color rgb="FF993300"/>
            <rFont val="Tahoma"/>
            <family val="2"/>
          </rPr>
          <t xml:space="preserve">Enter  present rate of Interest
</t>
        </r>
      </text>
      <mc:AlternateContent>
        <mc:Choice Requires="v2">
          <commentPr autoFill="true" autoScale="false" colHidden="false" locked="false" rowHidden="false" textHAlign="justify" textVAlign="top">
            <anchor moveWithCells="false" sizeWithCells="false">
              <xdr:from>
                <xdr:col>4</xdr:col>
                <xdr:colOff>41</xdr:colOff>
                <xdr:row>171</xdr:row>
                <xdr:rowOff>4</xdr:rowOff>
              </xdr:from>
              <xdr:to>
                <xdr:col>6</xdr:col>
                <xdr:colOff>3</xdr:colOff>
                <xdr:row>173</xdr:row>
                <xdr:rowOff>8</xdr:rowOff>
              </xdr:to>
            </anchor>
          </commentPr>
        </mc:Choice>
        <mc:Fallback/>
      </mc:AlternateContent>
    </comment>
    <comment ref="G154" authorId="0">
      <text>
        <r>
          <rPr>
            <b val="true"/>
            <sz val="10"/>
            <color rgb="FF000000"/>
            <rFont val="Tahoma"/>
            <family val="2"/>
          </rPr>
          <t xml:space="preserve">Enter Estimated power requirement  in HP/KW/W
</t>
        </r>
      </text>
      <mc:AlternateContent>
        <mc:Choice Requires="v2">
          <commentPr autoFill="true" autoScale="false" colHidden="false" locked="false" rowHidden="false" textHAlign="justify" textVAlign="top">
            <anchor moveWithCells="false" sizeWithCells="false">
              <xdr:from>
                <xdr:col>6</xdr:col>
                <xdr:colOff>55</xdr:colOff>
                <xdr:row>162</xdr:row>
                <xdr:rowOff>8</xdr:rowOff>
              </xdr:from>
              <xdr:to>
                <xdr:col>8</xdr:col>
                <xdr:colOff>35</xdr:colOff>
                <xdr:row>164</xdr:row>
                <xdr:rowOff>17</xdr:rowOff>
              </xdr:to>
            </anchor>
          </commentPr>
        </mc:Choice>
        <mc:Fallback/>
      </mc:AlternateContent>
    </comment>
    <comment ref="H5" authorId="0">
      <text>
        <r>
          <rPr>
            <sz val="8"/>
            <color rgb="FF000000"/>
            <rFont val="Tahoma"/>
            <family val="2"/>
          </rPr>
          <t xml:space="preserve">Select sponsoring agency from the list
</t>
        </r>
      </text>
      <mc:AlternateContent>
        <mc:Choice Requires="v2">
          <commentPr autoFill="true" autoScale="false" colHidden="false" locked="false" rowHidden="false" textHAlign="justify" textVAlign="top">
            <anchor moveWithCells="false" sizeWithCells="false">
              <xdr:from>
                <xdr:col>6</xdr:col>
                <xdr:colOff>28</xdr:colOff>
                <xdr:row>4</xdr:row>
                <xdr:rowOff>9</xdr:rowOff>
              </xdr:from>
              <xdr:to>
                <xdr:col>7</xdr:col>
                <xdr:colOff>74</xdr:colOff>
                <xdr:row>6</xdr:row>
                <xdr:rowOff>1</xdr:rowOff>
              </xdr:to>
            </anchor>
          </commentPr>
        </mc:Choice>
        <mc:Fallback/>
      </mc:AlternateContent>
    </comment>
    <comment ref="H6" authorId="0">
      <text>
        <r>
          <rPr>
            <sz val="8"/>
            <color rgb="FF000000"/>
            <rFont val="Tahoma"/>
            <family val="2"/>
          </rPr>
          <t xml:space="preserve">Select sponsoring agency from the list
</t>
        </r>
      </text>
      <mc:AlternateContent>
        <mc:Choice Requires="v2">
          <commentPr autoFill="true" autoScale="false" colHidden="false" locked="false" rowHidden="false" textHAlign="justify" textVAlign="top">
            <anchor moveWithCells="false" sizeWithCells="false">
              <xdr:from>
                <xdr:col>7</xdr:col>
                <xdr:colOff>100</xdr:colOff>
                <xdr:row>4</xdr:row>
                <xdr:rowOff>14</xdr:rowOff>
              </xdr:from>
              <xdr:to>
                <xdr:col>9</xdr:col>
                <xdr:colOff>33</xdr:colOff>
                <xdr:row>6</xdr:row>
                <xdr:rowOff>6</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86" authorId="0">
      <text>
        <r>
          <rPr>
            <b val="true"/>
            <sz val="8"/>
            <color rgb="FF000000"/>
            <rFont val="Tahoma"/>
            <family val="2"/>
          </rPr>
          <t xml:space="preserve">Enter name of main Product and by-product if any seperately
</t>
        </r>
      </text>
      <mc:AlternateContent>
        <mc:Choice Requires="v2">
          <commentPr autoFill="true" autoScale="false" colHidden="false" locked="false" rowHidden="false" textHAlign="justify" textVAlign="top">
            <anchor moveWithCells="false" sizeWithCells="false">
              <xdr:from>
                <xdr:col>3</xdr:col>
                <xdr:colOff>16</xdr:colOff>
                <xdr:row>84</xdr:row>
                <xdr:rowOff>13</xdr:rowOff>
              </xdr:from>
              <xdr:to>
                <xdr:col>5</xdr:col>
                <xdr:colOff>9</xdr:colOff>
                <xdr:row>87</xdr:row>
                <xdr:rowOff>2</xdr:rowOff>
              </xdr:to>
            </anchor>
          </commentPr>
        </mc:Choice>
        <mc:Fallback/>
      </mc:AlternateContent>
    </comment>
    <comment ref="B95" authorId="0">
      <text>
        <r>
          <rPr>
            <b val="true"/>
            <sz val="8"/>
            <color rgb="FF000000"/>
            <rFont val="Tahoma"/>
            <family val="2"/>
          </rPr>
          <t xml:space="preserve">Brief here the process of manufacturing of the proposed product. If more space required insert more rows and merge with the existing one.
</t>
        </r>
      </text>
      <mc:AlternateContent>
        <mc:Choice Requires="v2">
          <commentPr autoFill="true" autoScale="false" colHidden="false" locked="false" rowHidden="false" textHAlign="justify" textVAlign="top">
            <anchor moveWithCells="false" sizeWithCells="false">
              <xdr:from>
                <xdr:col>8</xdr:col>
                <xdr:colOff>48</xdr:colOff>
                <xdr:row>93</xdr:row>
                <xdr:rowOff>9</xdr:rowOff>
              </xdr:from>
              <xdr:to>
                <xdr:col>11</xdr:col>
                <xdr:colOff>0</xdr:colOff>
                <xdr:row>98</xdr:row>
                <xdr:rowOff>10</xdr:rowOff>
              </xdr:to>
            </anchor>
          </commentPr>
        </mc:Choice>
        <mc:Fallback/>
      </mc:AlternateContent>
    </comment>
    <comment ref="B161" authorId="0">
      <text>
        <r>
          <rPr>
            <sz val="8"/>
            <color rgb="FF000000"/>
            <rFont val="Tahoma"/>
            <family val="2"/>
          </rPr>
          <t xml:space="preserve">List the required Raw materials / Components/Chemicals required for the projects
</t>
        </r>
      </text>
      <mc:AlternateContent>
        <mc:Choice Requires="v2">
          <commentPr autoFill="true" autoScale="false" colHidden="false" locked="false" rowHidden="false" textHAlign="justify" textVAlign="top">
            <anchor moveWithCells="false" sizeWithCells="false">
              <xdr:from>
                <xdr:col>5</xdr:col>
                <xdr:colOff>16</xdr:colOff>
                <xdr:row>159</xdr:row>
                <xdr:rowOff>13</xdr:rowOff>
              </xdr:from>
              <xdr:to>
                <xdr:col>6</xdr:col>
                <xdr:colOff>83</xdr:colOff>
                <xdr:row>162</xdr:row>
                <xdr:rowOff>14</xdr:rowOff>
              </xdr:to>
            </anchor>
          </commentPr>
        </mc:Choice>
        <mc:Fallback/>
      </mc:AlternateContent>
    </comment>
    <comment ref="B188" authorId="0">
      <text>
        <r>
          <rPr>
            <b val="true"/>
            <sz val="8"/>
            <color rgb="FF000000"/>
            <rFont val="Tahoma"/>
            <family val="2"/>
          </rPr>
          <t xml:space="preserve">Brief here nature of atmospheric, soil and water pollution likely to be created by the proposed project and measures proposed to control the same. Indicate the clearance of pollution control board.
</t>
        </r>
      </text>
      <mc:AlternateContent>
        <mc:Choice Requires="v2">
          <commentPr autoFill="true" autoScale="false" colHidden="false" locked="false" rowHidden="false" textHAlign="justify" textVAlign="top">
            <anchor moveWithCells="false" sizeWithCells="false">
              <xdr:from>
                <xdr:col>7</xdr:col>
                <xdr:colOff>71</xdr:colOff>
                <xdr:row>186</xdr:row>
                <xdr:rowOff>10</xdr:rowOff>
              </xdr:from>
              <xdr:to>
                <xdr:col>11</xdr:col>
                <xdr:colOff>0</xdr:colOff>
                <xdr:row>191</xdr:row>
                <xdr:rowOff>3</xdr:rowOff>
              </xdr:to>
            </anchor>
          </commentPr>
        </mc:Choice>
        <mc:Fallback/>
      </mc:AlternateContent>
    </comment>
    <comment ref="B200" authorId="0">
      <text>
        <r>
          <rPr>
            <b val="true"/>
            <sz val="8"/>
            <color rgb="FF000000"/>
            <rFont val="Tahoma"/>
            <family val="2"/>
          </rPr>
          <t xml:space="preserve">Enter the Nature of Manpower
</t>
        </r>
      </text>
      <mc:AlternateContent>
        <mc:Choice Requires="v2">
          <commentPr autoFill="true" autoScale="false" colHidden="false" locked="false" rowHidden="false" textHAlign="justify" textVAlign="top">
            <anchor moveWithCells="false" sizeWithCells="false">
              <xdr:from>
                <xdr:col>5</xdr:col>
                <xdr:colOff>16</xdr:colOff>
                <xdr:row>198</xdr:row>
                <xdr:rowOff>10</xdr:rowOff>
              </xdr:from>
              <xdr:to>
                <xdr:col>6</xdr:col>
                <xdr:colOff>73</xdr:colOff>
                <xdr:row>200</xdr:row>
                <xdr:rowOff>4</xdr:rowOff>
              </xdr:to>
            </anchor>
          </commentPr>
        </mc:Choice>
        <mc:Fallback/>
      </mc:AlternateContent>
    </comment>
    <comment ref="B328" authorId="0">
      <text>
        <r>
          <rPr>
            <b val="true"/>
            <sz val="8"/>
            <color rgb="FF000000"/>
            <rFont val="Tahoma"/>
            <family val="2"/>
          </rPr>
          <t xml:space="preserve">Enter Brief notes on
1. </t>
        </r>
        <r>
          <rPr>
            <b val="true"/>
            <sz val="8"/>
            <color rgb="FF993300"/>
            <rFont val="Tahoma"/>
            <family val="2"/>
          </rPr>
          <t xml:space="preserve">The Products and Uses
</t>
        </r>
        <r>
          <rPr>
            <b val="true"/>
            <sz val="8"/>
            <color rgb="FF000000"/>
            <rFont val="Tahoma"/>
            <family val="2"/>
          </rPr>
          <t xml:space="preserve">2. </t>
        </r>
        <r>
          <rPr>
            <b val="true"/>
            <sz val="8"/>
            <color rgb="FFFF6600"/>
            <rFont val="Tahoma"/>
            <family val="2"/>
          </rPr>
          <t xml:space="preserve">Scope for market &amp;                                  
    Special features if any
</t>
        </r>
        <r>
          <rPr>
            <b val="true"/>
            <sz val="8"/>
            <color rgb="FF000000"/>
            <rFont val="Tahoma"/>
            <family val="2"/>
          </rPr>
          <t xml:space="preserve">3. </t>
        </r>
        <r>
          <rPr>
            <b val="true"/>
            <sz val="8"/>
            <color rgb="FFFF9900"/>
            <rFont val="Tahoma"/>
            <family val="2"/>
          </rPr>
          <t xml:space="preserve">Competition 
</t>
        </r>
        <r>
          <rPr>
            <b val="true"/>
            <sz val="8"/>
            <color rgb="FF000000"/>
            <rFont val="Tahoma"/>
            <family val="2"/>
          </rPr>
          <t xml:space="preserve">4. </t>
        </r>
        <r>
          <rPr>
            <b val="true"/>
            <sz val="8"/>
            <color rgb="FF0000FF"/>
            <rFont val="Tahoma"/>
            <family val="2"/>
          </rPr>
          <t xml:space="preserve">Potential for export
</t>
        </r>
        <r>
          <rPr>
            <b val="true"/>
            <sz val="8"/>
            <color rgb="FF000000"/>
            <rFont val="Tahoma"/>
            <family val="2"/>
          </rPr>
          <t xml:space="preserve">5. </t>
        </r>
        <r>
          <rPr>
            <b val="true"/>
            <sz val="8"/>
            <color rgb="FF993366"/>
            <rFont val="Tahoma"/>
            <family val="2"/>
          </rPr>
          <t xml:space="preserve">Sales arrangement 
    made
</t>
        </r>
      </text>
      <mc:AlternateContent>
        <mc:Choice Requires="v2">
          <commentPr autoFill="true" autoScale="false" colHidden="false" locked="false" rowHidden="false" textHAlign="justify" textVAlign="top">
            <anchor moveWithCells="false" sizeWithCells="false">
              <xdr:from>
                <xdr:col>8</xdr:col>
                <xdr:colOff>41</xdr:colOff>
                <xdr:row>325</xdr:row>
                <xdr:rowOff>19</xdr:rowOff>
              </xdr:from>
              <xdr:to>
                <xdr:col>11</xdr:col>
                <xdr:colOff>0</xdr:colOff>
                <xdr:row>331</xdr:row>
                <xdr:rowOff>14</xdr:rowOff>
              </xdr:to>
            </anchor>
          </commentPr>
        </mc:Choice>
        <mc:Fallback/>
      </mc:AlternateContent>
    </comment>
    <comment ref="D86" authorId="0">
      <text>
        <r>
          <rPr>
            <b val="true"/>
            <sz val="8"/>
            <color rgb="FF000000"/>
            <rFont val="Tahoma"/>
            <family val="2"/>
          </rPr>
          <t xml:space="preserve">Enter installed capacity of existing unit. Otherwise enter NA.
</t>
        </r>
      </text>
      <mc:AlternateContent>
        <mc:Choice Requires="v2">
          <commentPr autoFill="true" autoScale="false" colHidden="false" locked="false" rowHidden="false" textHAlign="justify" textVAlign="top">
            <anchor moveWithCells="false" sizeWithCells="false">
              <xdr:from>
                <xdr:col>5</xdr:col>
                <xdr:colOff>16</xdr:colOff>
                <xdr:row>84</xdr:row>
                <xdr:rowOff>13</xdr:rowOff>
              </xdr:from>
              <xdr:to>
                <xdr:col>6</xdr:col>
                <xdr:colOff>83</xdr:colOff>
                <xdr:row>87</xdr:row>
                <xdr:rowOff>18</xdr:rowOff>
              </xdr:to>
            </anchor>
          </commentPr>
        </mc:Choice>
        <mc:Fallback/>
      </mc:AlternateContent>
    </comment>
    <comment ref="F50" authorId="0">
      <text>
        <r>
          <rPr>
            <b val="true"/>
            <sz val="8"/>
            <color rgb="FF000000"/>
            <rFont val="Tahoma"/>
            <family val="2"/>
          </rPr>
          <t xml:space="preserve">Enter type of work undertaking
</t>
        </r>
      </text>
      <mc:AlternateContent>
        <mc:Choice Requires="v2">
          <commentPr autoFill="true" autoScale="false" colHidden="false" locked="false" rowHidden="false" textHAlign="justify" textVAlign="top">
            <anchor moveWithCells="false" sizeWithCells="false">
              <xdr:from>
                <xdr:col>9</xdr:col>
                <xdr:colOff>0</xdr:colOff>
                <xdr:row>48</xdr:row>
                <xdr:rowOff>8</xdr:rowOff>
              </xdr:from>
              <xdr:to>
                <xdr:col>11</xdr:col>
                <xdr:colOff>0</xdr:colOff>
                <xdr:row>50</xdr:row>
                <xdr:rowOff>3</xdr:rowOff>
              </xdr:to>
            </anchor>
          </commentPr>
        </mc:Choice>
        <mc:Fallback/>
      </mc:AlternateContent>
    </comment>
    <comment ref="F51" authorId="0">
      <text>
        <r>
          <rPr>
            <b val="true"/>
            <sz val="8"/>
            <color rgb="FF000000"/>
            <rFont val="Tahoma"/>
            <family val="2"/>
          </rPr>
          <t xml:space="preserve">Enter Name and Detailed Address of the undertaking to which the unit working as ancillary.
</t>
        </r>
      </text>
      <mc:AlternateContent>
        <mc:Choice Requires="v2">
          <commentPr autoFill="true" autoScale="false" colHidden="false" locked="false" rowHidden="false" textHAlign="justify" textVAlign="top">
            <anchor moveWithCells="false" sizeWithCells="false">
              <xdr:from>
                <xdr:col>9</xdr:col>
                <xdr:colOff>0</xdr:colOff>
                <xdr:row>49</xdr:row>
                <xdr:rowOff>9</xdr:rowOff>
              </xdr:from>
              <xdr:to>
                <xdr:col>11</xdr:col>
                <xdr:colOff>0</xdr:colOff>
                <xdr:row>52</xdr:row>
                <xdr:rowOff>20</xdr:rowOff>
              </xdr:to>
            </anchor>
          </commentPr>
        </mc:Choice>
        <mc:Fallback/>
      </mc:AlternateContent>
    </comment>
    <comment ref="F83" authorId="0">
      <text>
        <r>
          <rPr>
            <b val="true"/>
            <sz val="8"/>
            <color rgb="FF000000"/>
            <rFont val="Tahoma"/>
            <family val="2"/>
          </rPr>
          <t xml:space="preserve">Enter no. of working days of the unit per annum
</t>
        </r>
      </text>
      <mc:AlternateContent>
        <mc:Choice Requires="v2">
          <commentPr autoFill="true" autoScale="false" colHidden="false" locked="false" rowHidden="false" textHAlign="justify" textVAlign="top">
            <anchor moveWithCells="false" sizeWithCells="false">
              <xdr:from>
                <xdr:col>6</xdr:col>
                <xdr:colOff>16</xdr:colOff>
                <xdr:row>82</xdr:row>
                <xdr:rowOff>4</xdr:rowOff>
              </xdr:from>
              <xdr:to>
                <xdr:col>7</xdr:col>
                <xdr:colOff>67</xdr:colOff>
                <xdr:row>84</xdr:row>
                <xdr:rowOff>3</xdr:rowOff>
              </xdr:to>
            </anchor>
          </commentPr>
        </mc:Choice>
        <mc:Fallback/>
      </mc:AlternateContent>
    </comment>
    <comment ref="F86" authorId="0">
      <text>
        <r>
          <rPr>
            <b val="true"/>
            <sz val="8"/>
            <color rgb="FF000000"/>
            <rFont val="Tahoma"/>
            <family val="2"/>
          </rPr>
          <t xml:space="preserve">Enter the value of maximum production achieved under existing unit, otherwise enter NA
</t>
        </r>
      </text>
      <mc:AlternateContent>
        <mc:Choice Requires="v2">
          <commentPr autoFill="true" autoScale="false" colHidden="false" locked="false" rowHidden="false" textHAlign="justify" textVAlign="top">
            <anchor moveWithCells="false" sizeWithCells="false">
              <xdr:from>
                <xdr:col>6</xdr:col>
                <xdr:colOff>83</xdr:colOff>
                <xdr:row>84</xdr:row>
                <xdr:rowOff>13</xdr:rowOff>
              </xdr:from>
              <xdr:to>
                <xdr:col>8</xdr:col>
                <xdr:colOff>45</xdr:colOff>
                <xdr:row>88</xdr:row>
                <xdr:rowOff>15</xdr:rowOff>
              </xdr:to>
            </anchor>
          </commentPr>
        </mc:Choice>
        <mc:Fallback/>
      </mc:AlternateContent>
    </comment>
    <comment ref="F112" authorId="0">
      <text>
        <r>
          <rPr>
            <sz val="8"/>
            <color rgb="FF000000"/>
            <rFont val="Tahoma"/>
            <family val="2"/>
          </rPr>
          <t xml:space="preserve">Indicate briefly on
</t>
        </r>
        <r>
          <rPr>
            <sz val="8"/>
            <color rgb="FF993300"/>
            <rFont val="Tahoma"/>
            <family val="2"/>
          </rPr>
          <t xml:space="preserve">Satisfactory arrangement for Know-how
</t>
        </r>
        <r>
          <rPr>
            <sz val="8"/>
            <color rgb="FFFF6600"/>
            <rFont val="Tahoma"/>
            <family val="2"/>
          </rPr>
          <t xml:space="preserve">Collaboration involvement if any and financial participation.
</t>
        </r>
        <r>
          <rPr>
            <sz val="8"/>
            <color rgb="FF339966"/>
            <rFont val="Tahoma"/>
            <family val="2"/>
          </rPr>
          <t xml:space="preserve">Details of consultants if any.</t>
        </r>
      </text>
      <mc:AlternateContent>
        <mc:Choice Requires="v2">
          <commentPr autoFill="true" autoScale="false" colHidden="false" locked="false" rowHidden="false" textHAlign="justify" textVAlign="top">
            <anchor moveWithCells="false" sizeWithCells="false">
              <xdr:from>
                <xdr:col>7</xdr:col>
                <xdr:colOff>71</xdr:colOff>
                <xdr:row>110</xdr:row>
                <xdr:rowOff>13</xdr:rowOff>
              </xdr:from>
              <xdr:to>
                <xdr:col>11</xdr:col>
                <xdr:colOff>0</xdr:colOff>
                <xdr:row>114</xdr:row>
                <xdr:rowOff>7</xdr:rowOff>
              </xdr:to>
            </anchor>
          </commentPr>
        </mc:Choice>
        <mc:Fallback/>
      </mc:AlternateContent>
    </comment>
    <comment ref="F124" authorId="0">
      <text>
        <r>
          <rPr>
            <b val="true"/>
            <sz val="8"/>
            <color rgb="FF000000"/>
            <rFont val="Tahoma"/>
            <family val="2"/>
          </rPr>
          <t xml:space="preserve">Give brief on the source, experience, cost to meetout the proposed tech. Manpower.
</t>
        </r>
      </text>
      <mc:AlternateContent>
        <mc:Choice Requires="v2">
          <commentPr autoFill="true" autoScale="false" colHidden="false" locked="false" rowHidden="false" textHAlign="justify" textVAlign="top">
            <anchor moveWithCells="false" sizeWithCells="false">
              <xdr:from>
                <xdr:col>8</xdr:col>
                <xdr:colOff>31</xdr:colOff>
                <xdr:row>122</xdr:row>
                <xdr:rowOff>13</xdr:rowOff>
              </xdr:from>
              <xdr:to>
                <xdr:col>11</xdr:col>
                <xdr:colOff>0</xdr:colOff>
                <xdr:row>125</xdr:row>
                <xdr:rowOff>14</xdr:rowOff>
              </xdr:to>
            </anchor>
          </commentPr>
        </mc:Choice>
        <mc:Fallback/>
      </mc:AlternateContent>
    </comment>
    <comment ref="F126" authorId="0">
      <text>
        <r>
          <rPr>
            <b val="true"/>
            <sz val="8"/>
            <color rgb="FF000000"/>
            <rFont val="Tahoma"/>
            <family val="2"/>
          </rPr>
          <t xml:space="preserve">Give brief on the source, experience, cost to meetout the proposed Admn. Manpower.
</t>
        </r>
      </text>
      <mc:AlternateContent>
        <mc:Choice Requires="v2">
          <commentPr autoFill="true" autoScale="false" colHidden="false" locked="false" rowHidden="false" textHAlign="justify" textVAlign="top">
            <anchor moveWithCells="false" sizeWithCells="false">
              <xdr:from>
                <xdr:col>8</xdr:col>
                <xdr:colOff>31</xdr:colOff>
                <xdr:row>124</xdr:row>
                <xdr:rowOff>13</xdr:rowOff>
              </xdr:from>
              <xdr:to>
                <xdr:col>11</xdr:col>
                <xdr:colOff>0</xdr:colOff>
                <xdr:row>127</xdr:row>
                <xdr:rowOff>14</xdr:rowOff>
              </xdr:to>
            </anchor>
          </commentPr>
        </mc:Choice>
        <mc:Fallback/>
      </mc:AlternateContent>
    </comment>
    <comment ref="F128" authorId="0">
      <text>
        <r>
          <rPr>
            <b val="true"/>
            <sz val="8"/>
            <color rgb="FF000000"/>
            <rFont val="Tahoma"/>
            <family val="2"/>
          </rPr>
          <t xml:space="preserve">Give brief on the source, experience, cost to meet out the proposed Accounting personnel.
</t>
        </r>
      </text>
      <mc:AlternateContent>
        <mc:Choice Requires="v2">
          <commentPr autoFill="true" autoScale="false" colHidden="false" locked="false" rowHidden="false" textHAlign="justify" textVAlign="top">
            <anchor moveWithCells="false" sizeWithCells="false">
              <xdr:from>
                <xdr:col>8</xdr:col>
                <xdr:colOff>31</xdr:colOff>
                <xdr:row>126</xdr:row>
                <xdr:rowOff>13</xdr:rowOff>
              </xdr:from>
              <xdr:to>
                <xdr:col>11</xdr:col>
                <xdr:colOff>0</xdr:colOff>
                <xdr:row>129</xdr:row>
                <xdr:rowOff>14</xdr:rowOff>
              </xdr:to>
            </anchor>
          </commentPr>
        </mc:Choice>
        <mc:Fallback/>
      </mc:AlternateContent>
    </comment>
    <comment ref="F133" authorId="0">
      <text>
        <r>
          <rPr>
            <b val="true"/>
            <sz val="8"/>
            <color rgb="FF000000"/>
            <rFont val="Tahoma"/>
            <family val="2"/>
          </rPr>
          <t xml:space="preserve">Indicate the Village/Town/ Dist./State where the land is located.
</t>
        </r>
      </text>
      <mc:AlternateContent>
        <mc:Choice Requires="v2">
          <commentPr autoFill="true" autoScale="false" colHidden="false" locked="false" rowHidden="false" textHAlign="justify" textVAlign="top">
            <anchor moveWithCells="false" sizeWithCells="false">
              <xdr:from>
                <xdr:col>7</xdr:col>
                <xdr:colOff>67</xdr:colOff>
                <xdr:row>131</xdr:row>
                <xdr:rowOff>13</xdr:rowOff>
              </xdr:from>
              <xdr:to>
                <xdr:col>9</xdr:col>
                <xdr:colOff>54</xdr:colOff>
                <xdr:row>134</xdr:row>
                <xdr:rowOff>10</xdr:rowOff>
              </xdr:to>
            </anchor>
          </commentPr>
        </mc:Choice>
        <mc:Fallback/>
      </mc:AlternateContent>
    </comment>
    <comment ref="F134" authorId="0">
      <text>
        <r>
          <rPr>
            <b val="true"/>
            <sz val="8"/>
            <color rgb="FF000000"/>
            <rFont val="Tahoma"/>
            <family val="2"/>
          </rPr>
          <t xml:space="preserve">Indicate the total area of the land in Sq.mt / Sq.ft.
</t>
        </r>
      </text>
      <mc:AlternateContent>
        <mc:Choice Requires="v2">
          <commentPr autoFill="true" autoScale="false" colHidden="false" locked="false" rowHidden="false" textHAlign="justify" textVAlign="top">
            <anchor moveWithCells="false" sizeWithCells="false">
              <xdr:from>
                <xdr:col>9</xdr:col>
                <xdr:colOff>0</xdr:colOff>
                <xdr:row>132</xdr:row>
                <xdr:rowOff>13</xdr:rowOff>
              </xdr:from>
              <xdr:to>
                <xdr:col>11</xdr:col>
                <xdr:colOff>0</xdr:colOff>
                <xdr:row>135</xdr:row>
                <xdr:rowOff>3</xdr:rowOff>
              </xdr:to>
            </anchor>
          </commentPr>
        </mc:Choice>
        <mc:Fallback/>
      </mc:AlternateContent>
    </comment>
    <comment ref="F135" authorId="0">
      <text>
        <r>
          <rPr>
            <sz val="8"/>
            <color rgb="FF000000"/>
            <rFont val="Tahoma"/>
            <family val="2"/>
          </rPr>
          <t xml:space="preserve">Enter here
</t>
        </r>
        <r>
          <rPr>
            <sz val="8"/>
            <color rgb="FF0000FF"/>
            <rFont val="Tahoma"/>
            <family val="2"/>
          </rPr>
          <t xml:space="preserve">Leased</t>
        </r>
        <r>
          <rPr>
            <sz val="8"/>
            <color rgb="FF000000"/>
            <rFont val="Tahoma"/>
            <family val="2"/>
          </rPr>
          <t xml:space="preserve">  or
</t>
        </r>
        <r>
          <rPr>
            <sz val="8"/>
            <color rgb="FF008080"/>
            <rFont val="Tahoma"/>
            <family val="2"/>
          </rPr>
          <t xml:space="preserve">Owned
</t>
        </r>
      </text>
      <mc:AlternateContent>
        <mc:Choice Requires="v2">
          <commentPr autoFill="true" autoScale="false" colHidden="false" locked="false" rowHidden="false" textHAlign="justify" textVAlign="top">
            <anchor moveWithCells="false" sizeWithCells="false">
              <xdr:from>
                <xdr:col>9</xdr:col>
                <xdr:colOff>0</xdr:colOff>
                <xdr:row>133</xdr:row>
                <xdr:rowOff>13</xdr:rowOff>
              </xdr:from>
              <xdr:to>
                <xdr:col>11</xdr:col>
                <xdr:colOff>0</xdr:colOff>
                <xdr:row>137</xdr:row>
                <xdr:rowOff>7</xdr:rowOff>
              </xdr:to>
            </anchor>
          </commentPr>
        </mc:Choice>
        <mc:Fallback/>
      </mc:AlternateContent>
    </comment>
    <comment ref="F136" authorId="0">
      <text>
        <r>
          <rPr>
            <sz val="8"/>
            <color rgb="FF000000"/>
            <rFont val="Tahoma"/>
            <family val="2"/>
          </rPr>
          <t xml:space="preserve">Enter here
</t>
        </r>
        <r>
          <rPr>
            <sz val="8"/>
            <color rgb="FF0000FF"/>
            <rFont val="Tahoma"/>
            <family val="2"/>
          </rPr>
          <t xml:space="preserve">Agricultural
</t>
        </r>
        <r>
          <rPr>
            <sz val="8"/>
            <color rgb="FF339966"/>
            <rFont val="Tahoma"/>
            <family val="2"/>
          </rPr>
          <t xml:space="preserve">Non-Agricultural
</t>
        </r>
      </text>
      <mc:AlternateContent>
        <mc:Choice Requires="v2">
          <commentPr autoFill="true" autoScale="false" colHidden="false" locked="false" rowHidden="false" textHAlign="justify" textVAlign="top">
            <anchor moveWithCells="false" sizeWithCells="false">
              <xdr:from>
                <xdr:col>9</xdr:col>
                <xdr:colOff>0</xdr:colOff>
                <xdr:row>134</xdr:row>
                <xdr:rowOff>13</xdr:rowOff>
              </xdr:from>
              <xdr:to>
                <xdr:col>11</xdr:col>
                <xdr:colOff>0</xdr:colOff>
                <xdr:row>138</xdr:row>
                <xdr:rowOff>7</xdr:rowOff>
              </xdr:to>
            </anchor>
          </commentPr>
        </mc:Choice>
        <mc:Fallback/>
      </mc:AlternateContent>
    </comment>
    <comment ref="F137" authorId="0">
      <text>
        <r>
          <rPr>
            <b val="true"/>
            <sz val="8"/>
            <color rgb="FF000000"/>
            <rFont val="Tahoma"/>
            <family val="2"/>
          </rPr>
          <t xml:space="preserve">Indicate here, availability and suitability of water for the proposed project.
</t>
        </r>
      </text>
      <mc:AlternateContent>
        <mc:Choice Requires="v2">
          <commentPr autoFill="true" autoScale="false" colHidden="false" locked="false" rowHidden="false" textHAlign="justify" textVAlign="top">
            <anchor moveWithCells="false" sizeWithCells="false">
              <xdr:from>
                <xdr:col>9</xdr:col>
                <xdr:colOff>0</xdr:colOff>
                <xdr:row>135</xdr:row>
                <xdr:rowOff>13</xdr:rowOff>
              </xdr:from>
              <xdr:to>
                <xdr:col>11</xdr:col>
                <xdr:colOff>0</xdr:colOff>
                <xdr:row>139</xdr:row>
                <xdr:rowOff>10</xdr:rowOff>
              </xdr:to>
            </anchor>
          </commentPr>
        </mc:Choice>
        <mc:Fallback/>
      </mc:AlternateContent>
    </comment>
    <comment ref="F161" authorId="0">
      <text>
        <r>
          <rPr>
            <sz val="8"/>
            <color rgb="FF000000"/>
            <rFont val="Tahoma"/>
            <family val="2"/>
          </rPr>
          <t xml:space="preserve">Enter the Quantity in terms of Nos./Kgs/Tons
</t>
        </r>
      </text>
      <mc:AlternateContent>
        <mc:Choice Requires="v2">
          <commentPr autoFill="true" autoScale="false" colHidden="false" locked="false" rowHidden="false" textHAlign="justify" textVAlign="top">
            <anchor moveWithCells="false" sizeWithCells="false">
              <xdr:from>
                <xdr:col>6</xdr:col>
                <xdr:colOff>83</xdr:colOff>
                <xdr:row>159</xdr:row>
                <xdr:rowOff>13</xdr:rowOff>
              </xdr:from>
              <xdr:to>
                <xdr:col>8</xdr:col>
                <xdr:colOff>45</xdr:colOff>
                <xdr:row>161</xdr:row>
                <xdr:rowOff>12</xdr:rowOff>
              </xdr:to>
            </anchor>
          </commentPr>
        </mc:Choice>
        <mc:Fallback/>
      </mc:AlternateContent>
    </comment>
    <comment ref="F173" authorId="0">
      <text>
        <r>
          <rPr>
            <b val="true"/>
            <sz val="8"/>
            <color rgb="FF000000"/>
            <rFont val="Tahoma"/>
            <family val="2"/>
          </rPr>
          <t xml:space="preserve">Enter total requirement of power in HP/KW/W
</t>
        </r>
      </text>
      <mc:AlternateContent>
        <mc:Choice Requires="v2">
          <commentPr autoFill="true" autoScale="false" colHidden="false" locked="false" rowHidden="false" textHAlign="justify" textVAlign="top">
            <anchor moveWithCells="false" sizeWithCells="false">
              <xdr:from>
                <xdr:col>6</xdr:col>
                <xdr:colOff>83</xdr:colOff>
                <xdr:row>171</xdr:row>
                <xdr:rowOff>12</xdr:rowOff>
              </xdr:from>
              <xdr:to>
                <xdr:col>8</xdr:col>
                <xdr:colOff>45</xdr:colOff>
                <xdr:row>173</xdr:row>
                <xdr:rowOff>17</xdr:rowOff>
              </xdr:to>
            </anchor>
          </commentPr>
        </mc:Choice>
        <mc:Fallback/>
      </mc:AlternateContent>
    </comment>
    <comment ref="F379" authorId="0">
      <text>
        <r>
          <rPr>
            <b val="true"/>
            <sz val="8"/>
            <color rgb="FF000000"/>
            <rFont val="Tahoma"/>
            <family val="2"/>
          </rPr>
          <t xml:space="preserve">Enter 
Name of Guarantor here
</t>
        </r>
      </text>
      <mc:AlternateContent>
        <mc:Choice Requires="v2">
          <commentPr autoFill="true" autoScale="false" colHidden="false" locked="false" rowHidden="false" textHAlign="justify" textVAlign="top">
            <anchor moveWithCells="false" sizeWithCells="false">
              <xdr:from>
                <xdr:col>9</xdr:col>
                <xdr:colOff>0</xdr:colOff>
                <xdr:row>377</xdr:row>
                <xdr:rowOff>7</xdr:rowOff>
              </xdr:from>
              <xdr:to>
                <xdr:col>11</xdr:col>
                <xdr:colOff>0</xdr:colOff>
                <xdr:row>379</xdr:row>
                <xdr:rowOff>11</xdr:rowOff>
              </xdr:to>
            </anchor>
          </commentPr>
        </mc:Choice>
        <mc:Fallback/>
      </mc:AlternateContent>
    </comment>
    <comment ref="F380" authorId="0">
      <text>
        <r>
          <rPr>
            <b val="true"/>
            <sz val="8"/>
            <color rgb="FF000000"/>
            <rFont val="Tahoma"/>
            <family val="2"/>
          </rPr>
          <t xml:space="preserve">Enter here
Full address of the guaranter
</t>
        </r>
      </text>
      <mc:AlternateContent>
        <mc:Choice Requires="v2">
          <commentPr autoFill="true" autoScale="false" colHidden="false" locked="false" rowHidden="false" textHAlign="justify" textVAlign="top">
            <anchor moveWithCells="false" sizeWithCells="false">
              <xdr:from>
                <xdr:col>9</xdr:col>
                <xdr:colOff>0</xdr:colOff>
                <xdr:row>378</xdr:row>
                <xdr:rowOff>7</xdr:rowOff>
              </xdr:from>
              <xdr:to>
                <xdr:col>11</xdr:col>
                <xdr:colOff>0</xdr:colOff>
                <xdr:row>380</xdr:row>
                <xdr:rowOff>19</xdr:rowOff>
              </xdr:to>
            </anchor>
          </commentPr>
        </mc:Choice>
        <mc:Fallback/>
      </mc:AlternateContent>
    </comment>
    <comment ref="F382" authorId="0">
      <text>
        <r>
          <rPr>
            <b val="true"/>
            <sz val="8"/>
            <color rgb="FF000000"/>
            <rFont val="Tahoma"/>
            <family val="2"/>
          </rPr>
          <t xml:space="preserve">Enter here
Occupation
</t>
        </r>
      </text>
      <mc:AlternateContent>
        <mc:Choice Requires="v2">
          <commentPr autoFill="true" autoScale="false" colHidden="false" locked="false" rowHidden="false" textHAlign="justify" textVAlign="top">
            <anchor moveWithCells="false" sizeWithCells="false">
              <xdr:from>
                <xdr:col>9</xdr:col>
                <xdr:colOff>26</xdr:colOff>
                <xdr:row>380</xdr:row>
                <xdr:rowOff>7</xdr:rowOff>
              </xdr:from>
              <xdr:to>
                <xdr:col>11</xdr:col>
                <xdr:colOff>0</xdr:colOff>
                <xdr:row>382</xdr:row>
                <xdr:rowOff>1</xdr:rowOff>
              </xdr:to>
            </anchor>
          </commentPr>
        </mc:Choice>
        <mc:Fallback/>
      </mc:AlternateContent>
    </comment>
    <comment ref="F383" authorId="0">
      <text>
        <r>
          <rPr>
            <b val="true"/>
            <sz val="8"/>
            <color rgb="FF000000"/>
            <rFont val="Tahoma"/>
            <family val="2"/>
          </rPr>
          <t xml:space="preserve">List here
Details of Movable / Immovable property owned by him/her/them
</t>
        </r>
      </text>
      <mc:AlternateContent>
        <mc:Choice Requires="v2">
          <commentPr autoFill="true" autoScale="false" colHidden="false" locked="false" rowHidden="false" textHAlign="justify" textVAlign="top">
            <anchor moveWithCells="false" sizeWithCells="false">
              <xdr:from>
                <xdr:col>9</xdr:col>
                <xdr:colOff>0</xdr:colOff>
                <xdr:row>381</xdr:row>
                <xdr:rowOff>7</xdr:rowOff>
              </xdr:from>
              <xdr:to>
                <xdr:col>11</xdr:col>
                <xdr:colOff>0</xdr:colOff>
                <xdr:row>385</xdr:row>
                <xdr:rowOff>3</xdr:rowOff>
              </xdr:to>
            </anchor>
          </commentPr>
        </mc:Choice>
        <mc:Fallback/>
      </mc:AlternateContent>
    </comment>
    <comment ref="F387" authorId="0">
      <text>
        <r>
          <rPr>
            <b val="true"/>
            <sz val="8"/>
            <color rgb="FF000000"/>
            <rFont val="Tahoma"/>
            <family val="2"/>
          </rPr>
          <t xml:space="preserve">Enter here
The property details and bank
</t>
        </r>
      </text>
      <mc:AlternateContent>
        <mc:Choice Requires="v2">
          <commentPr autoFill="true" autoScale="false" colHidden="false" locked="false" rowHidden="false" textHAlign="justify" textVAlign="top">
            <anchor moveWithCells="false" sizeWithCells="false">
              <xdr:from>
                <xdr:col>9</xdr:col>
                <xdr:colOff>0</xdr:colOff>
                <xdr:row>385</xdr:row>
                <xdr:rowOff>7</xdr:rowOff>
              </xdr:from>
              <xdr:to>
                <xdr:col>11</xdr:col>
                <xdr:colOff>0</xdr:colOff>
                <xdr:row>387</xdr:row>
                <xdr:rowOff>14</xdr:rowOff>
              </xdr:to>
            </anchor>
          </commentPr>
        </mc:Choice>
        <mc:Fallback/>
      </mc:AlternateContent>
    </comment>
    <comment ref="G27" authorId="0">
      <text>
        <r>
          <rPr>
            <sz val="8"/>
            <color rgb="FF000000"/>
            <rFont val="Tahoma"/>
            <family val="2"/>
          </rPr>
          <t xml:space="preserve">If the Proprietor / Institution runs any other existing activity which may be clearly indicated here.
</t>
        </r>
      </text>
      <mc:AlternateContent>
        <mc:Choice Requires="v2">
          <commentPr autoFill="true" autoScale="false" colHidden="false" locked="false" rowHidden="false" textHAlign="justify" textVAlign="top">
            <anchor moveWithCells="false" sizeWithCells="false">
              <xdr:from>
                <xdr:col>9</xdr:col>
                <xdr:colOff>0</xdr:colOff>
                <xdr:row>25</xdr:row>
                <xdr:rowOff>7</xdr:rowOff>
              </xdr:from>
              <xdr:to>
                <xdr:col>11</xdr:col>
                <xdr:colOff>0</xdr:colOff>
                <xdr:row>28</xdr:row>
                <xdr:rowOff>18</xdr:rowOff>
              </xdr:to>
            </anchor>
          </commentPr>
        </mc:Choice>
        <mc:Fallback/>
      </mc:AlternateContent>
    </comment>
    <comment ref="G31" authorId="0">
      <text>
        <r>
          <rPr>
            <sz val="8"/>
            <color rgb="FF000000"/>
            <rFont val="Tahoma"/>
            <family val="2"/>
          </rPr>
          <t xml:space="preserve">If any Company &amp; Unit exists in the name of Individual / Inst. the details as per table may be furnished
</t>
        </r>
      </text>
      <mc:AlternateContent>
        <mc:Choice Requires="v2">
          <commentPr autoFill="true" autoScale="false" colHidden="false" locked="false" rowHidden="false" textHAlign="justify" textVAlign="top">
            <anchor moveWithCells="false" sizeWithCells="false">
              <xdr:from>
                <xdr:col>9</xdr:col>
                <xdr:colOff>0</xdr:colOff>
                <xdr:row>29</xdr:row>
                <xdr:rowOff>18</xdr:rowOff>
              </xdr:from>
              <xdr:to>
                <xdr:col>11</xdr:col>
                <xdr:colOff>0</xdr:colOff>
                <xdr:row>34</xdr:row>
                <xdr:rowOff>1</xdr:rowOff>
              </xdr:to>
            </anchor>
          </commentPr>
        </mc:Choice>
        <mc:Fallback/>
      </mc:AlternateContent>
    </comment>
    <comment ref="G57" authorId="0">
      <text>
        <r>
          <rPr>
            <b val="true"/>
            <sz val="8"/>
            <color rgb="FF000000"/>
            <rFont val="Tahoma"/>
            <family val="2"/>
          </rPr>
          <t xml:space="preserve">Enter the present strength of manpower in the existing firm other than REGP
</t>
        </r>
      </text>
      <mc:AlternateContent>
        <mc:Choice Requires="v2">
          <commentPr autoFill="true" autoScale="false" colHidden="false" locked="false" rowHidden="false" textHAlign="justify" textVAlign="top">
            <anchor moveWithCells="false" sizeWithCells="false">
              <xdr:from>
                <xdr:col>7</xdr:col>
                <xdr:colOff>67</xdr:colOff>
                <xdr:row>55</xdr:row>
                <xdr:rowOff>14</xdr:rowOff>
              </xdr:from>
              <xdr:to>
                <xdr:col>9</xdr:col>
                <xdr:colOff>46</xdr:colOff>
                <xdr:row>59</xdr:row>
                <xdr:rowOff>9</xdr:rowOff>
              </xdr:to>
            </anchor>
          </commentPr>
        </mc:Choice>
        <mc:Fallback/>
      </mc:AlternateContent>
    </comment>
    <comment ref="G73" authorId="0">
      <text>
        <r>
          <rPr>
            <b val="true"/>
            <sz val="8"/>
            <color rgb="FF000000"/>
            <rFont val="Tahoma"/>
            <family val="2"/>
          </rPr>
          <t xml:space="preserve">Enter 'Yes' or 'No'
</t>
        </r>
      </text>
      <mc:AlternateContent>
        <mc:Choice Requires="v2">
          <commentPr autoFill="true" autoScale="false" colHidden="false" locked="false" rowHidden="false" textHAlign="justify" textVAlign="top">
            <anchor moveWithCells="false" sizeWithCells="false">
              <xdr:from>
                <xdr:col>9</xdr:col>
                <xdr:colOff>0</xdr:colOff>
                <xdr:row>71</xdr:row>
                <xdr:rowOff>5</xdr:rowOff>
              </xdr:from>
              <xdr:to>
                <xdr:col>11</xdr:col>
                <xdr:colOff>0</xdr:colOff>
                <xdr:row>72</xdr:row>
                <xdr:rowOff>-11</xdr:rowOff>
              </xdr:to>
            </anchor>
          </commentPr>
        </mc:Choice>
        <mc:Fallback/>
      </mc:AlternateContent>
    </comment>
    <comment ref="G77" authorId="0">
      <text>
        <r>
          <rPr>
            <b val="true"/>
            <sz val="8"/>
            <color rgb="FF000000"/>
            <rFont val="Tahoma"/>
            <family val="2"/>
          </rPr>
          <t xml:space="preserve">Enter any one of the following appropriate for the proposed activity.
</t>
        </r>
        <r>
          <rPr>
            <b val="true"/>
            <sz val="8"/>
            <color rgb="FF339966"/>
            <rFont val="Tahoma"/>
            <family val="2"/>
          </rPr>
          <t xml:space="preserve">Manufacturing
Processing
Servicing</t>
        </r>
      </text>
      <mc:AlternateContent>
        <mc:Choice Requires="v2">
          <commentPr autoFill="true" autoScale="false" colHidden="false" locked="false" rowHidden="false" textHAlign="justify" textVAlign="top">
            <anchor moveWithCells="false" sizeWithCells="false">
              <xdr:from>
                <xdr:col>8</xdr:col>
                <xdr:colOff>40</xdr:colOff>
                <xdr:row>75</xdr:row>
                <xdr:rowOff>12</xdr:rowOff>
              </xdr:from>
              <xdr:to>
                <xdr:col>11</xdr:col>
                <xdr:colOff>0</xdr:colOff>
                <xdr:row>79</xdr:row>
                <xdr:rowOff>16</xdr:rowOff>
              </xdr:to>
            </anchor>
          </commentPr>
        </mc:Choice>
        <mc:Fallback/>
      </mc:AlternateContent>
    </comment>
    <comment ref="G79" authorId="0">
      <text>
        <r>
          <rPr>
            <b val="true"/>
            <sz val="8"/>
            <color rgb="FF000000"/>
            <rFont val="Tahoma"/>
            <family val="2"/>
          </rPr>
          <t xml:space="preserve">Enter name of product here
</t>
        </r>
      </text>
      <mc:AlternateContent>
        <mc:Choice Requires="v2">
          <commentPr autoFill="true" autoScale="false" colHidden="false" locked="false" rowHidden="false" textHAlign="justify" textVAlign="top">
            <anchor moveWithCells="false" sizeWithCells="false">
              <xdr:from>
                <xdr:col>9</xdr:col>
                <xdr:colOff>0</xdr:colOff>
                <xdr:row>75</xdr:row>
                <xdr:rowOff>5</xdr:rowOff>
              </xdr:from>
              <xdr:to>
                <xdr:col>11</xdr:col>
                <xdr:colOff>0</xdr:colOff>
                <xdr:row>76</xdr:row>
                <xdr:rowOff>21</xdr:rowOff>
              </xdr:to>
            </anchor>
          </commentPr>
        </mc:Choice>
        <mc:Fallback/>
      </mc:AlternateContent>
    </comment>
    <comment ref="G105" authorId="0">
      <text>
        <r>
          <rPr>
            <b val="true"/>
            <sz val="8"/>
            <color rgb="FF000000"/>
            <rFont val="Tahoma"/>
            <family val="2"/>
          </rPr>
          <t xml:space="preserve">Indicate briefly on
</t>
        </r>
        <r>
          <rPr>
            <b val="true"/>
            <sz val="8"/>
            <color rgb="FF993300"/>
            <rFont val="Tahoma"/>
            <family val="2"/>
          </rPr>
          <t xml:space="preserve">Specific processing technique of                                            the product.
</t>
        </r>
        <r>
          <rPr>
            <b val="true"/>
            <sz val="8"/>
            <color rgb="FFFF6600"/>
            <rFont val="Tahoma"/>
            <family val="2"/>
          </rPr>
          <t xml:space="preserve">Suitability/adoptability of the process at the location.
</t>
        </r>
      </text>
      <mc:AlternateContent>
        <mc:Choice Requires="v2">
          <commentPr autoFill="true" autoScale="false" colHidden="false" locked="false" rowHidden="false" textHAlign="justify" textVAlign="top">
            <anchor moveWithCells="false" sizeWithCells="false">
              <xdr:from>
                <xdr:col>7</xdr:col>
                <xdr:colOff>60</xdr:colOff>
                <xdr:row>103</xdr:row>
                <xdr:rowOff>13</xdr:rowOff>
              </xdr:from>
              <xdr:to>
                <xdr:col>11</xdr:col>
                <xdr:colOff>0</xdr:colOff>
                <xdr:row>107</xdr:row>
                <xdr:rowOff>6</xdr:rowOff>
              </xdr:to>
            </anchor>
          </commentPr>
        </mc:Choice>
        <mc:Fallback/>
      </mc:AlternateContent>
    </comment>
    <comment ref="G355" authorId="0">
      <text>
        <r>
          <rPr>
            <sz val="12"/>
            <color rgb="FFFF0000"/>
            <rFont val="Tahoma"/>
            <family val="2"/>
          </rPr>
          <t xml:space="preserve">Warning
</t>
        </r>
        <r>
          <rPr>
            <sz val="8"/>
            <color rgb="FF0000FF"/>
            <rFont val="Tahoma"/>
            <family val="2"/>
          </rPr>
          <t xml:space="preserve">Do not enter any data here!</t>
        </r>
      </text>
      <mc:AlternateContent>
        <mc:Choice Requires="v2">
          <commentPr autoFill="true" autoScale="false" colHidden="false" locked="false" rowHidden="false" textHAlign="justify" textVAlign="top">
            <anchor moveWithCells="false" sizeWithCells="false">
              <xdr:from>
                <xdr:col>7</xdr:col>
                <xdr:colOff>67</xdr:colOff>
                <xdr:row>353</xdr:row>
                <xdr:rowOff>5</xdr:rowOff>
              </xdr:from>
              <xdr:to>
                <xdr:col>9</xdr:col>
                <xdr:colOff>46</xdr:colOff>
                <xdr:row>355</xdr:row>
                <xdr:rowOff>17</xdr:rowOff>
              </xdr:to>
            </anchor>
          </commentPr>
        </mc:Choice>
        <mc:Fallback/>
      </mc:AlternateContent>
    </comment>
    <comment ref="H86" authorId="0">
      <text>
        <r>
          <rPr>
            <b val="true"/>
            <sz val="8"/>
            <color rgb="FF000000"/>
            <rFont val="Tahoma"/>
            <family val="2"/>
          </rPr>
          <t xml:space="preserve">Enter installed capacity of proposed new unit as estimated in the project report
</t>
        </r>
      </text>
      <mc:AlternateContent>
        <mc:Choice Requires="v2">
          <commentPr autoFill="true" autoScale="false" colHidden="false" locked="false" rowHidden="false" textHAlign="justify" textVAlign="top">
            <anchor moveWithCells="false" sizeWithCells="false">
              <xdr:from>
                <xdr:col>8</xdr:col>
                <xdr:colOff>45</xdr:colOff>
                <xdr:row>84</xdr:row>
                <xdr:rowOff>13</xdr:rowOff>
              </xdr:from>
              <xdr:to>
                <xdr:col>10</xdr:col>
                <xdr:colOff>45</xdr:colOff>
                <xdr:row>88</xdr:row>
                <xdr:rowOff>14</xdr:rowOff>
              </xdr:to>
            </anchor>
          </commentPr>
        </mc:Choice>
        <mc:Fallback/>
      </mc:AlternateContent>
    </comment>
    <comment ref="H142"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7</xdr:col>
                <xdr:colOff>67</xdr:colOff>
                <xdr:row>140</xdr:row>
                <xdr:rowOff>13</xdr:rowOff>
              </xdr:from>
              <xdr:to>
                <xdr:col>9</xdr:col>
                <xdr:colOff>46</xdr:colOff>
                <xdr:row>144</xdr:row>
                <xdr:rowOff>7</xdr:rowOff>
              </xdr:to>
            </anchor>
          </commentPr>
        </mc:Choice>
        <mc:Fallback/>
      </mc:AlternateContent>
    </comment>
    <comment ref="H144"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7</xdr:col>
                <xdr:colOff>67</xdr:colOff>
                <xdr:row>142</xdr:row>
                <xdr:rowOff>13</xdr:rowOff>
              </xdr:from>
              <xdr:to>
                <xdr:col>9</xdr:col>
                <xdr:colOff>46</xdr:colOff>
                <xdr:row>146</xdr:row>
                <xdr:rowOff>7</xdr:rowOff>
              </xdr:to>
            </anchor>
          </commentPr>
        </mc:Choice>
        <mc:Fallback/>
      </mc:AlternateContent>
    </comment>
    <comment ref="H146"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7</xdr:col>
                <xdr:colOff>67</xdr:colOff>
                <xdr:row>144</xdr:row>
                <xdr:rowOff>13</xdr:rowOff>
              </xdr:from>
              <xdr:to>
                <xdr:col>9</xdr:col>
                <xdr:colOff>46</xdr:colOff>
                <xdr:row>148</xdr:row>
                <xdr:rowOff>7</xdr:rowOff>
              </xdr:to>
            </anchor>
          </commentPr>
        </mc:Choice>
        <mc:Fallback/>
      </mc:AlternateContent>
    </comment>
    <comment ref="H161" authorId="0">
      <text>
        <r>
          <rPr>
            <sz val="8"/>
            <color rgb="FF000000"/>
            <rFont val="Tahoma"/>
            <family val="2"/>
          </rPr>
          <t xml:space="preserve">Enter the rate per unit
</t>
        </r>
      </text>
      <mc:AlternateContent>
        <mc:Choice Requires="v2">
          <commentPr autoFill="true" autoScale="false" colHidden="false" locked="false" rowHidden="false" textHAlign="justify" textVAlign="top">
            <anchor moveWithCells="false" sizeWithCells="false">
              <xdr:from>
                <xdr:col>8</xdr:col>
                <xdr:colOff>45</xdr:colOff>
                <xdr:row>159</xdr:row>
                <xdr:rowOff>13</xdr:rowOff>
              </xdr:from>
              <xdr:to>
                <xdr:col>10</xdr:col>
                <xdr:colOff>45</xdr:colOff>
                <xdr:row>160</xdr:row>
                <xdr:rowOff>17</xdr:rowOff>
              </xdr:to>
            </anchor>
          </commentPr>
        </mc:Choice>
        <mc:Fallback/>
      </mc:AlternateContent>
    </comment>
    <comment ref="H173" authorId="0">
      <text>
        <r>
          <rPr>
            <b val="true"/>
            <sz val="8"/>
            <color rgb="FF000000"/>
            <rFont val="Tahoma"/>
            <family val="2"/>
          </rPr>
          <t xml:space="preserve">Enter connected power if any in HP/KW/W
</t>
        </r>
      </text>
      <mc:AlternateContent>
        <mc:Choice Requires="v2">
          <commentPr autoFill="true" autoScale="false" colHidden="false" locked="false" rowHidden="false" textHAlign="justify" textVAlign="top">
            <anchor moveWithCells="false" sizeWithCells="false">
              <xdr:from>
                <xdr:col>8</xdr:col>
                <xdr:colOff>45</xdr:colOff>
                <xdr:row>171</xdr:row>
                <xdr:rowOff>12</xdr:rowOff>
              </xdr:from>
              <xdr:to>
                <xdr:col>10</xdr:col>
                <xdr:colOff>45</xdr:colOff>
                <xdr:row>173</xdr:row>
                <xdr:rowOff>18</xdr:rowOff>
              </xdr:to>
            </anchor>
          </commentPr>
        </mc:Choice>
        <mc:Fallback/>
      </mc:AlternateContent>
    </comment>
    <comment ref="I83" authorId="0">
      <text>
        <r>
          <rPr>
            <b val="true"/>
            <sz val="8"/>
            <color rgb="FF000000"/>
            <rFont val="Tahoma"/>
            <family val="2"/>
          </rPr>
          <t xml:space="preserve">Enter no. of shift per day
</t>
        </r>
        <r>
          <rPr>
            <b val="true"/>
            <sz val="8"/>
            <color rgb="FF339966"/>
            <rFont val="Tahoma"/>
            <family val="2"/>
          </rPr>
          <t xml:space="preserve">Single
Two
Three
</t>
        </r>
      </text>
      <mc:AlternateContent>
        <mc:Choice Requires="v2">
          <commentPr autoFill="true" autoScale="false" colHidden="false" locked="false" rowHidden="false" textHAlign="justify" textVAlign="top">
            <anchor moveWithCells="false" sizeWithCells="false">
              <xdr:from>
                <xdr:col>8</xdr:col>
                <xdr:colOff>16</xdr:colOff>
                <xdr:row>81</xdr:row>
                <xdr:rowOff>11</xdr:rowOff>
              </xdr:from>
              <xdr:to>
                <xdr:col>10</xdr:col>
                <xdr:colOff>45</xdr:colOff>
                <xdr:row>84</xdr:row>
                <xdr:rowOff>19</xdr:rowOff>
              </xdr:to>
            </anchor>
          </commentPr>
        </mc:Choice>
        <mc:Fallback/>
      </mc:AlternateContent>
    </comment>
    <comment ref="I133" authorId="0">
      <text>
        <r>
          <rPr>
            <b val="true"/>
            <sz val="8"/>
            <color rgb="FF000000"/>
            <rFont val="Tahoma"/>
            <family val="2"/>
          </rPr>
          <t xml:space="preserve">Indicate the Village/Town/ Dist./State of the proposed land if it is not with the existing one.
</t>
        </r>
      </text>
      <mc:AlternateContent>
        <mc:Choice Requires="v2">
          <commentPr autoFill="true" autoScale="false" colHidden="false" locked="false" rowHidden="false" textHAlign="justify" textVAlign="top">
            <anchor moveWithCells="false" sizeWithCells="false">
              <xdr:from>
                <xdr:col>8</xdr:col>
                <xdr:colOff>59</xdr:colOff>
                <xdr:row>131</xdr:row>
                <xdr:rowOff>8</xdr:rowOff>
              </xdr:from>
              <xdr:to>
                <xdr:col>11</xdr:col>
                <xdr:colOff>0</xdr:colOff>
                <xdr:row>136</xdr:row>
                <xdr:rowOff>1</xdr:rowOff>
              </xdr:to>
            </anchor>
          </commentPr>
        </mc:Choice>
        <mc:Fallback/>
      </mc:AlternateContent>
    </comment>
    <comment ref="I134" authorId="0">
      <text>
        <r>
          <rPr>
            <b val="true"/>
            <sz val="8"/>
            <color rgb="FF000000"/>
            <rFont val="Tahoma"/>
            <family val="2"/>
          </rPr>
          <t xml:space="preserve">Indicate the total area of the proposed land in Sq.mt / Sq.ft.
</t>
        </r>
      </text>
      <mc:AlternateContent>
        <mc:Choice Requires="v2">
          <commentPr autoFill="true" autoScale="false" colHidden="false" locked="false" rowHidden="false" textHAlign="justify" textVAlign="top">
            <anchor moveWithCells="false" sizeWithCells="false">
              <xdr:from>
                <xdr:col>9</xdr:col>
                <xdr:colOff>0</xdr:colOff>
                <xdr:row>132</xdr:row>
                <xdr:rowOff>13</xdr:rowOff>
              </xdr:from>
              <xdr:to>
                <xdr:col>11</xdr:col>
                <xdr:colOff>0</xdr:colOff>
                <xdr:row>135</xdr:row>
                <xdr:rowOff>3</xdr:rowOff>
              </xdr:to>
            </anchor>
          </commentPr>
        </mc:Choice>
        <mc:Fallback/>
      </mc:AlternateContent>
    </comment>
    <comment ref="I135" authorId="0">
      <text>
        <r>
          <rPr>
            <sz val="8"/>
            <color rgb="FF000000"/>
            <rFont val="Tahoma"/>
            <family val="2"/>
          </rPr>
          <t xml:space="preserve">Enter here
</t>
        </r>
        <r>
          <rPr>
            <sz val="8"/>
            <color rgb="FF0000FF"/>
            <rFont val="Tahoma"/>
            <family val="2"/>
          </rPr>
          <t xml:space="preserve">Leased</t>
        </r>
        <r>
          <rPr>
            <sz val="8"/>
            <color rgb="FF000000"/>
            <rFont val="Tahoma"/>
            <family val="2"/>
          </rPr>
          <t xml:space="preserve">  or
</t>
        </r>
        <r>
          <rPr>
            <sz val="8"/>
            <color rgb="FF008080"/>
            <rFont val="Tahoma"/>
            <family val="2"/>
          </rPr>
          <t xml:space="preserve">Owned
</t>
        </r>
      </text>
      <mc:AlternateContent>
        <mc:Choice Requires="v2">
          <commentPr autoFill="true" autoScale="false" colHidden="false" locked="false" rowHidden="false" textHAlign="justify" textVAlign="top">
            <anchor moveWithCells="false" sizeWithCells="false">
              <xdr:from>
                <xdr:col>9</xdr:col>
                <xdr:colOff>0</xdr:colOff>
                <xdr:row>133</xdr:row>
                <xdr:rowOff>13</xdr:rowOff>
              </xdr:from>
              <xdr:to>
                <xdr:col>11</xdr:col>
                <xdr:colOff>0</xdr:colOff>
                <xdr:row>137</xdr:row>
                <xdr:rowOff>7</xdr:rowOff>
              </xdr:to>
            </anchor>
          </commentPr>
        </mc:Choice>
        <mc:Fallback/>
      </mc:AlternateContent>
    </comment>
    <comment ref="I136" authorId="0">
      <text>
        <r>
          <rPr>
            <sz val="8"/>
            <color rgb="FF000000"/>
            <rFont val="Tahoma"/>
            <family val="2"/>
          </rPr>
          <t xml:space="preserve">Enter here
</t>
        </r>
        <r>
          <rPr>
            <sz val="8"/>
            <color rgb="FF0000FF"/>
            <rFont val="Tahoma"/>
            <family val="2"/>
          </rPr>
          <t xml:space="preserve">Agricultural
</t>
        </r>
        <r>
          <rPr>
            <sz val="8"/>
            <color rgb="FF339966"/>
            <rFont val="Tahoma"/>
            <family val="2"/>
          </rPr>
          <t xml:space="preserve">Non-Agricultural
</t>
        </r>
      </text>
      <mc:AlternateContent>
        <mc:Choice Requires="v2">
          <commentPr autoFill="true" autoScale="false" colHidden="false" locked="false" rowHidden="false" textHAlign="justify" textVAlign="top">
            <anchor moveWithCells="false" sizeWithCells="false">
              <xdr:from>
                <xdr:col>9</xdr:col>
                <xdr:colOff>0</xdr:colOff>
                <xdr:row>134</xdr:row>
                <xdr:rowOff>13</xdr:rowOff>
              </xdr:from>
              <xdr:to>
                <xdr:col>11</xdr:col>
                <xdr:colOff>0</xdr:colOff>
                <xdr:row>138</xdr:row>
                <xdr:rowOff>7</xdr:rowOff>
              </xdr:to>
            </anchor>
          </commentPr>
        </mc:Choice>
        <mc:Fallback/>
      </mc:AlternateContent>
    </comment>
    <comment ref="I137" authorId="0">
      <text>
        <r>
          <rPr>
            <b val="true"/>
            <sz val="8"/>
            <color rgb="FF000000"/>
            <rFont val="Tahoma"/>
            <family val="2"/>
          </rPr>
          <t xml:space="preserve">Indicate here, availability and suitability of water for the proposed project.
</t>
        </r>
      </text>
      <mc:AlternateContent>
        <mc:Choice Requires="v2">
          <commentPr autoFill="true" autoScale="false" colHidden="false" locked="false" rowHidden="false" textHAlign="justify" textVAlign="top">
            <anchor moveWithCells="false" sizeWithCells="false">
              <xdr:from>
                <xdr:col>9</xdr:col>
                <xdr:colOff>0</xdr:colOff>
                <xdr:row>135</xdr:row>
                <xdr:rowOff>13</xdr:rowOff>
              </xdr:from>
              <xdr:to>
                <xdr:col>11</xdr:col>
                <xdr:colOff>0</xdr:colOff>
                <xdr:row>139</xdr:row>
                <xdr:rowOff>10</xdr:rowOff>
              </xdr:to>
            </anchor>
          </commentPr>
        </mc:Choice>
        <mc:Fallback/>
      </mc:AlternateContent>
    </comment>
    <comment ref="J86" authorId="0">
      <text>
        <r>
          <rPr>
            <b val="true"/>
            <sz val="8"/>
            <color rgb="FF000000"/>
            <rFont val="Tahoma"/>
            <family val="2"/>
          </rPr>
          <t xml:space="preserve">Enter the value of proposed production under new unit as per project report
</t>
        </r>
      </text>
      <mc:AlternateContent>
        <mc:Choice Requires="v2">
          <commentPr autoFill="true" autoScale="false" colHidden="false" locked="false" rowHidden="false" textHAlign="justify" textVAlign="top">
            <anchor moveWithCells="false" sizeWithCells="false">
              <xdr:from>
                <xdr:col>9</xdr:col>
                <xdr:colOff>0</xdr:colOff>
                <xdr:row>84</xdr:row>
                <xdr:rowOff>13</xdr:rowOff>
              </xdr:from>
              <xdr:to>
                <xdr:col>11</xdr:col>
                <xdr:colOff>0</xdr:colOff>
                <xdr:row>88</xdr:row>
                <xdr:rowOff>1</xdr:rowOff>
              </xdr:to>
            </anchor>
          </commentPr>
        </mc:Choice>
        <mc:Fallback/>
      </mc:AlternateContent>
    </comment>
    <comment ref="J161" authorId="0">
      <text>
        <r>
          <rPr>
            <sz val="8"/>
            <color rgb="FF000000"/>
            <rFont val="Tahoma"/>
            <family val="2"/>
          </rPr>
          <t xml:space="preserve">Enter Total Value
</t>
        </r>
      </text>
      <mc:AlternateContent>
        <mc:Choice Requires="v2">
          <commentPr autoFill="true" autoScale="false" colHidden="false" locked="false" rowHidden="false" textHAlign="justify" textVAlign="top">
            <anchor moveWithCells="false" sizeWithCells="false">
              <xdr:from>
                <xdr:col>9</xdr:col>
                <xdr:colOff>0</xdr:colOff>
                <xdr:row>159</xdr:row>
                <xdr:rowOff>13</xdr:rowOff>
              </xdr:from>
              <xdr:to>
                <xdr:col>11</xdr:col>
                <xdr:colOff>0</xdr:colOff>
                <xdr:row>160</xdr:row>
                <xdr:rowOff>12</xdr:rowOff>
              </xdr:to>
            </anchor>
          </commentPr>
        </mc:Choice>
        <mc:Fallback/>
      </mc:AlternateContent>
    </comment>
    <comment ref="J173" authorId="0">
      <text>
        <r>
          <rPr>
            <b val="true"/>
            <sz val="8"/>
            <color rgb="FF000000"/>
            <rFont val="Tahoma"/>
            <family val="2"/>
          </rPr>
          <t xml:space="preserve">Enter further power connection if any in HP/KW/W
</t>
        </r>
      </text>
      <mc:AlternateContent>
        <mc:Choice Requires="v2">
          <commentPr autoFill="true" autoScale="false" colHidden="false" locked="false" rowHidden="false" textHAlign="justify" textVAlign="top">
            <anchor moveWithCells="false" sizeWithCells="false">
              <xdr:from>
                <xdr:col>9</xdr:col>
                <xdr:colOff>0</xdr:colOff>
                <xdr:row>171</xdr:row>
                <xdr:rowOff>12</xdr:rowOff>
              </xdr:from>
              <xdr:to>
                <xdr:col>11</xdr:col>
                <xdr:colOff>0</xdr:colOff>
                <xdr:row>173</xdr:row>
                <xdr:rowOff>19</xdr:rowOff>
              </xdr:to>
            </anchor>
          </commentPr>
        </mc:Choice>
        <mc:Fallback/>
      </mc:AlternateContent>
    </comment>
    <comment ref="K142"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9</xdr:col>
                <xdr:colOff>0</xdr:colOff>
                <xdr:row>140</xdr:row>
                <xdr:rowOff>13</xdr:rowOff>
              </xdr:from>
              <xdr:to>
                <xdr:col>11</xdr:col>
                <xdr:colOff>0</xdr:colOff>
                <xdr:row>144</xdr:row>
                <xdr:rowOff>7</xdr:rowOff>
              </xdr:to>
            </anchor>
          </commentPr>
        </mc:Choice>
        <mc:Fallback/>
      </mc:AlternateContent>
    </comment>
    <comment ref="K144"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9</xdr:col>
                <xdr:colOff>0</xdr:colOff>
                <xdr:row>142</xdr:row>
                <xdr:rowOff>13</xdr:rowOff>
              </xdr:from>
              <xdr:to>
                <xdr:col>11</xdr:col>
                <xdr:colOff>0</xdr:colOff>
                <xdr:row>146</xdr:row>
                <xdr:rowOff>7</xdr:rowOff>
              </xdr:to>
            </anchor>
          </commentPr>
        </mc:Choice>
        <mc:Fallback/>
      </mc:AlternateContent>
    </comment>
    <comment ref="K146" authorId="0">
      <text>
        <r>
          <rPr>
            <sz val="8"/>
            <color rgb="FF000000"/>
            <rFont val="Tahoma"/>
            <family val="2"/>
          </rPr>
          <t xml:space="preserve">Indicate the status of building
</t>
        </r>
        <r>
          <rPr>
            <sz val="8"/>
            <color rgb="FF339966"/>
            <rFont val="Tahoma"/>
            <family val="2"/>
          </rPr>
          <t xml:space="preserve">Leased
</t>
        </r>
        <r>
          <rPr>
            <sz val="8"/>
            <color rgb="FF993300"/>
            <rFont val="Tahoma"/>
            <family val="2"/>
          </rPr>
          <t xml:space="preserve">Owned
</t>
        </r>
      </text>
      <mc:AlternateContent>
        <mc:Choice Requires="v2">
          <commentPr autoFill="true" autoScale="false" colHidden="false" locked="false" rowHidden="false" textHAlign="justify" textVAlign="top">
            <anchor moveWithCells="false" sizeWithCells="false">
              <xdr:from>
                <xdr:col>9</xdr:col>
                <xdr:colOff>0</xdr:colOff>
                <xdr:row>144</xdr:row>
                <xdr:rowOff>13</xdr:rowOff>
              </xdr:from>
              <xdr:to>
                <xdr:col>11</xdr:col>
                <xdr:colOff>0</xdr:colOff>
                <xdr:row>148</xdr:row>
                <xdr:rowOff>7</xdr:rowOff>
              </xdr:to>
            </anchor>
          </commentPr>
        </mc:Choice>
        <mc:Fallback/>
      </mc:AlternateContent>
    </comment>
  </commentList>
</comments>
</file>

<file path=xl/sharedStrings.xml><?xml version="1.0" encoding="utf-8"?>
<sst xmlns="http://schemas.openxmlformats.org/spreadsheetml/2006/main" count="800" uniqueCount="566">
  <si>
    <t xml:space="preserve">Application ID:</t>
  </si>
  <si>
    <t xml:space="preserve">(For office use)</t>
  </si>
  <si>
    <t xml:space="preserve">APPLICATION FORM FOR FINANCIAL ASSISTANCE UNDER PRIME MINISTERS 
EMPLOYMENT GENERATION PROGRAMME (PMEGP)</t>
  </si>
  <si>
    <t xml:space="preserve">Khadi &amp; V.I. Commission</t>
  </si>
  <si>
    <t xml:space="preserve">Khadi &amp; V.I.Board</t>
  </si>
  <si>
    <t xml:space="preserve">District Industries Center</t>
  </si>
  <si>
    <t xml:space="preserve">Name of the project / business activity proposed :</t>
  </si>
  <si>
    <t xml:space="preserve">Amount of loan required (in Rs.)</t>
  </si>
  <si>
    <t xml:space="preserve">Building Type</t>
  </si>
  <si>
    <t xml:space="preserve">Capital Expenditure Loan</t>
  </si>
  <si>
    <t xml:space="preserve">Workshed
Building etc.</t>
  </si>
  <si>
    <t xml:space="preserve">Machinery/ 
Equipment/Furniture</t>
  </si>
  <si>
    <t xml:space="preserve">Pre
 Operative
Cost</t>
  </si>
  <si>
    <t xml:space="preserve">Working 
Capital /
 Cash Credit
 Limit</t>
  </si>
  <si>
    <t xml:space="preserve">Total</t>
  </si>
  <si>
    <t xml:space="preserve">Details of earlier or current Loan/Grant and subsidy availed from Central/State Govt. Scheme/ or any other Similar Scheme.</t>
  </si>
  <si>
    <t xml:space="preserve">Activity of the Project with Address</t>
  </si>
  <si>
    <t xml:space="preserve">Amount</t>
  </si>
  <si>
    <t xml:space="preserve">Year of Sanction</t>
  </si>
  <si>
    <t xml:space="preserve">I certify that all information furnished by me is true; and that I and any of my dependent have not borrowed any money under subsidy linked scheme from any Central / State Government or bank for establishing any such project</t>
  </si>
  <si>
    <t xml:space="preserve">Place:</t>
  </si>
  <si>
    <t xml:space="preserve">Date:</t>
  </si>
  <si>
    <t xml:space="preserve">Signature of the Applicant</t>
  </si>
  <si>
    <t xml:space="preserve">For Official Use only:</t>
  </si>
  <si>
    <t xml:space="preserve">(Rejected / to be placed before District Task force Committee)</t>
  </si>
  <si>
    <t xml:space="preserve">Reason (if Rejected):</t>
  </si>
  <si>
    <t xml:space="preserve">Signature, Name &amp; Designation of Officer</t>
  </si>
  <si>
    <t xml:space="preserve">NOTE</t>
  </si>
  <si>
    <t xml:space="preserve">• Own contribution must be invested 5% for SC/ST/OBC/PHC/woman/ Ex-serviceman/ North East Reason/Hill Boarder Area and 10% for General 
• Total Project Cost should not exceed 25 lakhs for Manufacturing unit and 10 lakhs for service unit.
• Applicant will not be entitled  for additional  Margin Money(Subsidy) in case of Own Contribution  over and above the prescribed limit.
• VIIIth  pass for Manufacturing Unit above Rs.10 lakhs project cost and under Service Sector above  Rs.5 lakhs 
• Application should be submitted complete in all respect along with attested  copies of the following documents:
1. Certificate of qualification-academic and technical (if  project cost above 5 lakhs under service industry  or above 10 lakhs under Manufacturing industry)
2. Relevant Certificate for SC/ST/OBC/Minority/Ex-Servicemen/PHC
3. if Entrepreneur Development programme(EDP) training undergone (at least for two weeks) then submit photocopy of the certificate
</t>
  </si>
  <si>
    <t xml:space="preserve">DATA INPUT SHEET</t>
  </si>
  <si>
    <t xml:space="preserve">Preference for sponsoring agency of the project :</t>
  </si>
  <si>
    <t xml:space="preserve">(mark √ )</t>
  </si>
  <si>
    <t xml:space="preserve"> Unit Location (As per revenue record) :</t>
  </si>
  <si>
    <t xml:space="preserve">KVIC</t>
  </si>
  <si>
    <t xml:space="preserve">KVIB</t>
  </si>
  <si>
    <t xml:space="preserve">DIC</t>
  </si>
  <si>
    <t xml:space="preserve">  COIR Board</t>
  </si>
  <si>
    <t xml:space="preserve">Name of the Applicant/Institution</t>
  </si>
  <si>
    <t xml:space="preserve">Gender</t>
  </si>
  <si>
    <t xml:space="preserve">Male</t>
  </si>
  <si>
    <t xml:space="preserve">Female</t>
  </si>
  <si>
    <t xml:space="preserve">Transgender</t>
  </si>
  <si>
    <t xml:space="preserve">Address of the Proposed location of Unit:</t>
  </si>
  <si>
    <t xml:space="preserve">Rural</t>
  </si>
  <si>
    <t xml:space="preserve">Urban</t>
  </si>
  <si>
    <t xml:space="preserve">Taluk/Block:</t>
  </si>
  <si>
    <t xml:space="preserve">District:</t>
  </si>
  <si>
    <t xml:space="preserve">Pin:</t>
  </si>
  <si>
    <t xml:space="preserve">State:</t>
  </si>
  <si>
    <t xml:space="preserve">Email:</t>
  </si>
  <si>
    <t xml:space="preserve">Mobile:</t>
  </si>
  <si>
    <t xml:space="preserve">Qualification</t>
  </si>
  <si>
    <t xml:space="preserve">Academic</t>
  </si>
  <si>
    <t xml:space="preserve">Technical</t>
  </si>
  <si>
    <t xml:space="preserve">Whether the applicant belongs to (mark √)</t>
  </si>
  <si>
    <t xml:space="preserve">SC</t>
  </si>
  <si>
    <t xml:space="preserve">ST </t>
  </si>
  <si>
    <t xml:space="preserve">OBC</t>
  </si>
  <si>
    <t xml:space="preserve">PHC</t>
  </si>
  <si>
    <t xml:space="preserve">Ex- Service man</t>
  </si>
  <si>
    <t xml:space="preserve">Minority</t>
  </si>
  <si>
    <t xml:space="preserve">Hill Border Area</t>
  </si>
  <si>
    <t xml:space="preserve">Aspirational Districts</t>
  </si>
  <si>
    <t xml:space="preserve">General</t>
  </si>
  <si>
    <t xml:space="preserve">Whether the project (mark √)</t>
  </si>
  <si>
    <t xml:space="preserve">Manufacturing Unit</t>
  </si>
  <si>
    <t xml:space="preserve">Service Unit</t>
  </si>
  <si>
    <t xml:space="preserve">Legal Status:</t>
  </si>
  <si>
    <t xml:space="preserve">Land</t>
  </si>
  <si>
    <t xml:space="preserve">BUILDING DETAILS</t>
  </si>
  <si>
    <t xml:space="preserve">Particulars</t>
  </si>
  <si>
    <t xml:space="preserve">Area</t>
  </si>
  <si>
    <t xml:space="preserve">Rate/Sq.ft</t>
  </si>
  <si>
    <t xml:space="preserve">Amount in Rs.</t>
  </si>
  <si>
    <t xml:space="preserve">2 Floor Building</t>
  </si>
  <si>
    <t xml:space="preserve"> </t>
  </si>
  <si>
    <t xml:space="preserve">MACHINERY DETAILS</t>
  </si>
  <si>
    <t xml:space="preserve">Qty.</t>
  </si>
  <si>
    <t xml:space="preserve">Rate</t>
  </si>
  <si>
    <t xml:space="preserve">CNC</t>
  </si>
  <si>
    <t xml:space="preserve">COIR Board</t>
  </si>
  <si>
    <t xml:space="preserve">No</t>
  </si>
  <si>
    <t xml:space="preserve">Yes</t>
  </si>
  <si>
    <t xml:space="preserve">d.  Preliminary &amp; Pre-operative Cost :</t>
  </si>
  <si>
    <t xml:space="preserve">ST</t>
  </si>
  <si>
    <t xml:space="preserve">e.  Furniture &amp; Fixtures                         :</t>
  </si>
  <si>
    <t xml:space="preserve">f.   Contingency/Others/Miscellaneous                                    :</t>
  </si>
  <si>
    <t xml:space="preserve">Ex- Serviceman</t>
  </si>
  <si>
    <t xml:space="preserve">Working Capital                                :</t>
  </si>
  <si>
    <t xml:space="preserve">Hill Boarder Area</t>
  </si>
  <si>
    <t xml:space="preserve">Manufacturing </t>
  </si>
  <si>
    <t xml:space="preserve">Service</t>
  </si>
  <si>
    <t xml:space="preserve">Means of Financing</t>
  </si>
  <si>
    <t xml:space="preserve">Under 8th</t>
  </si>
  <si>
    <t xml:space="preserve">8th Pass</t>
  </si>
  <si>
    <t xml:space="preserve">Own Contribution                                :</t>
  </si>
  <si>
    <t xml:space="preserve">10th Pass</t>
  </si>
  <si>
    <t xml:space="preserve">Bank Finance                                    : </t>
  </si>
  <si>
    <t xml:space="preserve">12th Pass</t>
  </si>
  <si>
    <t xml:space="preserve">Margin Money (Govt. Subsidy)                   :</t>
  </si>
  <si>
    <t xml:space="preserve">Graduate</t>
  </si>
  <si>
    <t xml:space="preserve">Post Graduate</t>
  </si>
  <si>
    <t xml:space="preserve">PhD</t>
  </si>
  <si>
    <t xml:space="preserve">DETAILS OF SALES</t>
  </si>
  <si>
    <t xml:space="preserve">Own</t>
  </si>
  <si>
    <t xml:space="preserve">Particulars of Products</t>
  </si>
  <si>
    <t xml:space="preserve">Rate/</t>
  </si>
  <si>
    <t xml:space="preserve">Qantity</t>
  </si>
  <si>
    <t xml:space="preserve">Rented</t>
  </si>
  <si>
    <t xml:space="preserve">Unit</t>
  </si>
  <si>
    <t xml:space="preserve">Leased</t>
  </si>
  <si>
    <t xml:space="preserve">RAW MATERIALS</t>
  </si>
  <si>
    <t xml:space="preserve">Rate/Unit</t>
  </si>
  <si>
    <t xml:space="preserve">Reqd. Unit</t>
  </si>
  <si>
    <t xml:space="preserve">Amount In Rs.</t>
  </si>
  <si>
    <t xml:space="preserve">WAGES</t>
  </si>
  <si>
    <t xml:space="preserve">No. of</t>
  </si>
  <si>
    <t xml:space="preserve">Wages Per Month</t>
  </si>
  <si>
    <t xml:space="preserve">Worker</t>
  </si>
  <si>
    <t xml:space="preserve">Total Month</t>
  </si>
  <si>
    <t xml:space="preserve">Labor</t>
  </si>
  <si>
    <t xml:space="preserve">SALARY DETAILS</t>
  </si>
  <si>
    <t xml:space="preserve">No. of </t>
  </si>
  <si>
    <t xml:space="preserve">Staff</t>
  </si>
  <si>
    <t xml:space="preserve">WORKING CAPITAL ESTIMATE</t>
  </si>
  <si>
    <t xml:space="preserve">Element of Working Capital</t>
  </si>
  <si>
    <t xml:space="preserve">No. of Days</t>
  </si>
  <si>
    <t xml:space="preserve">Stock in process</t>
  </si>
  <si>
    <t xml:space="preserve">Finished goods</t>
  </si>
  <si>
    <t xml:space="preserve">Receivable by</t>
  </si>
  <si>
    <t xml:space="preserve">POWER  ESTIMATE</t>
  </si>
  <si>
    <t xml:space="preserve">Power Requirement</t>
  </si>
  <si>
    <t xml:space="preserve">Repair and Maintanance</t>
  </si>
  <si>
    <t xml:space="preserve">Rs.</t>
  </si>
  <si>
    <t xml:space="preserve">Power and Fuel</t>
  </si>
  <si>
    <t xml:space="preserve">Other Overhead Expenses</t>
  </si>
  <si>
    <t xml:space="preserve">Telephone Expenses</t>
  </si>
  <si>
    <t xml:space="preserve">Stationery &amp; Postage</t>
  </si>
  <si>
    <t xml:space="preserve">Advertisement &amp; Publicity</t>
  </si>
  <si>
    <t xml:space="preserve">Building Rent</t>
  </si>
  <si>
    <t xml:space="preserve">Other Miscelleneous Expenditure</t>
  </si>
  <si>
    <t xml:space="preserve">Rate of Interest</t>
  </si>
  <si>
    <t xml:space="preserve">Depreciation</t>
  </si>
  <si>
    <t xml:space="preserve">On Building</t>
  </si>
  <si>
    <t xml:space="preserve">On Machinery</t>
  </si>
  <si>
    <t xml:space="preserve">Pay back period</t>
  </si>
  <si>
    <t xml:space="preserve">Project Implementation Period</t>
  </si>
  <si>
    <t xml:space="preserve">INTRODUCTION</t>
  </si>
  <si>
    <t xml:space="preserve">ABOUT THE PROMOTER</t>
  </si>
  <si>
    <t xml:space="preserve">Office Address:</t>
  </si>
  <si>
    <t xml:space="preserve">Name &amp; Signature Incharge</t>
  </si>
  <si>
    <t xml:space="preserve">with round seal</t>
  </si>
  <si>
    <t xml:space="preserve">ABOUT THE BENEFICIARY</t>
  </si>
  <si>
    <t xml:space="preserve">PROJECT AT A GLANCE - TOP SHEET</t>
  </si>
  <si>
    <t xml:space="preserve">Mobile</t>
  </si>
  <si>
    <t xml:space="preserve">Product and By Product</t>
  </si>
  <si>
    <t xml:space="preserve">Cost of Project</t>
  </si>
  <si>
    <t xml:space="preserve">:</t>
  </si>
  <si>
    <t xml:space="preserve">Means of Finance                             </t>
  </si>
  <si>
    <t xml:space="preserve">Term Loan</t>
  </si>
  <si>
    <t xml:space="preserve">KVIC Margin Money</t>
  </si>
  <si>
    <t xml:space="preserve">Own Capital</t>
  </si>
  <si>
    <t xml:space="preserve">Debt Service Coverage Ratio                 </t>
  </si>
  <si>
    <t xml:space="preserve">Pay Back Period</t>
  </si>
  <si>
    <t xml:space="preserve">Years</t>
  </si>
  <si>
    <t xml:space="preserve">Months</t>
  </si>
  <si>
    <t xml:space="preserve">Break Even Point</t>
  </si>
  <si>
    <t xml:space="preserve">Employment</t>
  </si>
  <si>
    <t xml:space="preserve">Major Raw materials</t>
  </si>
  <si>
    <t xml:space="preserve">Estimated Annual Sales Turnover           </t>
  </si>
  <si>
    <t xml:space="preserve">DETAILED PROJECT REPORT</t>
  </si>
  <si>
    <t xml:space="preserve">INTRODUCTION                :</t>
  </si>
  <si>
    <t xml:space="preserve">ABOUT THE BENEFICIARY                :</t>
  </si>
  <si>
    <t xml:space="preserve">COST OF PROJECT                     </t>
  </si>
  <si>
    <t xml:space="preserve">A.   Fixed Capital Investment       </t>
  </si>
  <si>
    <t xml:space="preserve">a.    Land                                             :</t>
  </si>
  <si>
    <t xml:space="preserve">b.    Workshed </t>
  </si>
  <si>
    <t xml:space="preserve">Area Sq.ft</t>
  </si>
  <si>
    <t xml:space="preserve">Rate in Rs.</t>
  </si>
  <si>
    <t xml:space="preserve">Amt. In Rs.</t>
  </si>
  <si>
    <t xml:space="preserve">       Total</t>
  </si>
  <si>
    <t xml:space="preserve">C.   Machinery</t>
  </si>
  <si>
    <t xml:space="preserve">Total Capital Expenditure               :</t>
  </si>
  <si>
    <t xml:space="preserve">Total Cost Project                              :</t>
  </si>
  <si>
    <t xml:space="preserve">Means of Financing                        :</t>
  </si>
  <si>
    <t xml:space="preserve">Own Contribution</t>
  </si>
  <si>
    <t xml:space="preserve">Bank Finance                                      : </t>
  </si>
  <si>
    <t xml:space="preserve">Working Capital</t>
  </si>
  <si>
    <t xml:space="preserve">     Total</t>
  </si>
  <si>
    <t xml:space="preserve">Margin Money (Govt. Subsidy) From KVIC</t>
  </si>
  <si>
    <t xml:space="preserve">Margin Money Subsidy received From KVIC will be kept in term deposit as per norms of </t>
  </si>
  <si>
    <t xml:space="preserve">PMEGP in the name of Beneficiary for three years in the financing branch.</t>
  </si>
  <si>
    <t xml:space="preserve">STATEMENT SHOWING THE REPAYMENT OF TERM LOAN  &amp; WORKING CAPITAL :</t>
  </si>
  <si>
    <t xml:space="preserve">TERM LOAN</t>
  </si>
  <si>
    <t xml:space="preserve">Year</t>
  </si>
  <si>
    <t xml:space="preserve">Opening Balance</t>
  </si>
  <si>
    <t xml:space="preserve">Installment</t>
  </si>
  <si>
    <t xml:space="preserve">Closing Balance</t>
  </si>
  <si>
    <t xml:space="preserve">Interest @</t>
  </si>
  <si>
    <t xml:space="preserve">1st</t>
  </si>
  <si>
    <t xml:space="preserve">2nd</t>
  </si>
  <si>
    <t xml:space="preserve">3rd</t>
  </si>
  <si>
    <t xml:space="preserve">4th</t>
  </si>
  <si>
    <t xml:space="preserve">5th</t>
  </si>
  <si>
    <t xml:space="preserve">6th</t>
  </si>
  <si>
    <t xml:space="preserve">7th</t>
  </si>
  <si>
    <t xml:space="preserve">8th</t>
  </si>
  <si>
    <t xml:space="preserve">WORKING CAPITAL</t>
  </si>
  <si>
    <t xml:space="preserve">STATEMENT SHOWING THE DEPRECIATION ON FIXED ASSETS:</t>
  </si>
  <si>
    <t xml:space="preserve">WORKSHED </t>
  </si>
  <si>
    <t xml:space="preserve">@</t>
  </si>
  <si>
    <t xml:space="preserve">1st Year</t>
  </si>
  <si>
    <t xml:space="preserve">2nd Year</t>
  </si>
  <si>
    <t xml:space="preserve">3rd Year</t>
  </si>
  <si>
    <t xml:space="preserve">4th Year</t>
  </si>
  <si>
    <t xml:space="preserve">5th Year</t>
  </si>
  <si>
    <t xml:space="preserve">MACHINERY </t>
  </si>
  <si>
    <t xml:space="preserve">TOTAL DEPRECIATION</t>
  </si>
  <si>
    <t xml:space="preserve">Workshed</t>
  </si>
  <si>
    <t xml:space="preserve">Machinery</t>
  </si>
  <si>
    <t xml:space="preserve">Schedule of Sales Realization    :</t>
  </si>
  <si>
    <t xml:space="preserve">Details of Sales</t>
  </si>
  <si>
    <t xml:space="preserve">Particulars of Product</t>
  </si>
  <si>
    <t xml:space="preserve">Pair/Unit</t>
  </si>
  <si>
    <t xml:space="preserve">Capacity Utilization of Sales</t>
  </si>
  <si>
    <t xml:space="preserve">Capacity Utilization</t>
  </si>
  <si>
    <t xml:space="preserve">Sales / Receipts </t>
  </si>
  <si>
    <t xml:space="preserve">Rawmaterials                    :</t>
  </si>
  <si>
    <t xml:space="preserve">Rate/unit</t>
  </si>
  <si>
    <t xml:space="preserve">Reqd.Unit</t>
  </si>
  <si>
    <t xml:space="preserve">Wages                                :</t>
  </si>
  <si>
    <t xml:space="preserve">Wages</t>
  </si>
  <si>
    <t xml:space="preserve">Per Month</t>
  </si>
  <si>
    <t xml:space="preserve">(Per Annum)</t>
  </si>
  <si>
    <t xml:space="preserve">Repairs and Maintenance                  :</t>
  </si>
  <si>
    <t xml:space="preserve">Power and Fuel                                 :</t>
  </si>
  <si>
    <t xml:space="preserve">Other Overhead Expenses               :</t>
  </si>
  <si>
    <t xml:space="preserve">Administrative Expenses                  :</t>
  </si>
  <si>
    <t xml:space="preserve">Salary</t>
  </si>
  <si>
    <t xml:space="preserve">Workshed Rent</t>
  </si>
  <si>
    <t xml:space="preserve">Other Miscellaneous Expenses</t>
  </si>
  <si>
    <t xml:space="preserve">Capacity Utilization of Manufacturing &amp; Administrative Expenses  :</t>
  </si>
  <si>
    <t xml:space="preserve">Capacity Utilization </t>
  </si>
  <si>
    <t xml:space="preserve">Manufacturing Expenses</t>
  </si>
  <si>
    <t xml:space="preserve">  Raw materials</t>
  </si>
  <si>
    <t xml:space="preserve">  Wages</t>
  </si>
  <si>
    <t xml:space="preserve">  Repairs &amp; Maintenance</t>
  </si>
  <si>
    <t xml:space="preserve">  Power &amp; Fuel</t>
  </si>
  <si>
    <t xml:space="preserve">  Other Overhead Expenses</t>
  </si>
  <si>
    <t xml:space="preserve">Administrative Expenses</t>
  </si>
  <si>
    <t xml:space="preserve">  Salary</t>
  </si>
  <si>
    <t xml:space="preserve">  Postage Telephone Expenses</t>
  </si>
  <si>
    <t xml:space="preserve">  Stationery &amp; Postage</t>
  </si>
  <si>
    <t xml:space="preserve">  Advertisement &amp; Publicity</t>
  </si>
  <si>
    <t xml:space="preserve">  Workshed Rent</t>
  </si>
  <si>
    <t xml:space="preserve">  Other Miscellaneous Expenses</t>
  </si>
  <si>
    <t xml:space="preserve">Total:</t>
  </si>
  <si>
    <t xml:space="preserve">Assessment of Working Capital        :</t>
  </si>
  <si>
    <t xml:space="preserve">Sale</t>
  </si>
  <si>
    <t xml:space="preserve">Raw Material</t>
  </si>
  <si>
    <t xml:space="preserve">Repair &amp; Maintenance</t>
  </si>
  <si>
    <t xml:space="preserve">Power &amp; Fuel</t>
  </si>
  <si>
    <t xml:space="preserve">Production Cost</t>
  </si>
  <si>
    <t xml:space="preserve">Administrative Cost</t>
  </si>
  <si>
    <t xml:space="preserve">Manufacturing Cost</t>
  </si>
  <si>
    <t xml:space="preserve">Working Capital Estimate              :</t>
  </si>
  <si>
    <t xml:space="preserve">No of Days</t>
  </si>
  <si>
    <t xml:space="preserve">Basis</t>
  </si>
  <si>
    <t xml:space="preserve">Material Cost</t>
  </si>
  <si>
    <t xml:space="preserve">Total Working Capital Requirement</t>
  </si>
  <si>
    <t xml:space="preserve">Per Cycle</t>
  </si>
  <si>
    <t xml:space="preserve">Financial Analysis                             </t>
  </si>
  <si>
    <t xml:space="preserve">Projected Profit &amp; Loss Account   :</t>
  </si>
  <si>
    <t xml:space="preserve">0 Year</t>
  </si>
  <si>
    <t xml:space="preserve">  Depreciation</t>
  </si>
  <si>
    <t xml:space="preserve">Working Capital Loan</t>
  </si>
  <si>
    <t xml:space="preserve">Cost of Sale</t>
  </si>
  <si>
    <t xml:space="preserve">Net Profit Before Tax</t>
  </si>
  <si>
    <t xml:space="preserve">Less Tax</t>
  </si>
  <si>
    <t xml:space="preserve">Net Profit</t>
  </si>
  <si>
    <t xml:space="preserve">CALCULATION OF DEBT SERVICE CREDIT RATIO (D.S.C.R)  :</t>
  </si>
  <si>
    <t xml:space="preserve">Add :</t>
  </si>
  <si>
    <t xml:space="preserve">TOTAL - A</t>
  </si>
  <si>
    <t xml:space="preserve">Payments  :</t>
  </si>
  <si>
    <t xml:space="preserve">On Term Loan  :</t>
  </si>
  <si>
    <t xml:space="preserve">Interest</t>
  </si>
  <si>
    <t xml:space="preserve">On Working Capital</t>
  </si>
  <si>
    <t xml:space="preserve">TOTAL  - B</t>
  </si>
  <si>
    <t xml:space="preserve">D.S.C.R  = A/B               </t>
  </si>
  <si>
    <t xml:space="preserve">Average D.S.C.R</t>
  </si>
  <si>
    <t xml:space="preserve">PROJECTED BALANCE SHEET    :</t>
  </si>
  <si>
    <t xml:space="preserve">LIABILITIES  :</t>
  </si>
  <si>
    <t xml:space="preserve">Beneficiary's Capital</t>
  </si>
  <si>
    <t xml:space="preserve">Profit</t>
  </si>
  <si>
    <t xml:space="preserve">Current Liabilities</t>
  </si>
  <si>
    <t xml:space="preserve">Sundry Creditors</t>
  </si>
  <si>
    <t xml:space="preserve">ASSETS  :</t>
  </si>
  <si>
    <t xml:space="preserve">Gross Fixed Assets  : </t>
  </si>
  <si>
    <t xml:space="preserve">Less : Depreciation</t>
  </si>
  <si>
    <t xml:space="preserve">Net Fixed Assets</t>
  </si>
  <si>
    <t xml:space="preserve">Preliminary &amp; Pre-Op. Expenses</t>
  </si>
  <si>
    <t xml:space="preserve">Current Assets</t>
  </si>
  <si>
    <t xml:space="preserve">Cash in Bank/Hand</t>
  </si>
  <si>
    <t xml:space="preserve">CASH FLOW STATEMENT       :</t>
  </si>
  <si>
    <t xml:space="preserve">Add : Depreciation</t>
  </si>
  <si>
    <t xml:space="preserve">Term Loan </t>
  </si>
  <si>
    <t xml:space="preserve">Working Capital Loan </t>
  </si>
  <si>
    <t xml:space="preserve">Total Fixed Capital Invested</t>
  </si>
  <si>
    <t xml:space="preserve">Repayment of Term Loan</t>
  </si>
  <si>
    <t xml:space="preserve">Repayment of WC Loan</t>
  </si>
  <si>
    <t xml:space="preserve">Surplus</t>
  </si>
  <si>
    <t xml:space="preserve">BREAK EVEN POINT AND RATIO ANALYSIS  :</t>
  </si>
  <si>
    <t xml:space="preserve">Fixed Cost</t>
  </si>
  <si>
    <t xml:space="preserve">Variable Cost</t>
  </si>
  <si>
    <t xml:space="preserve">Total Cost</t>
  </si>
  <si>
    <t xml:space="preserve">Sales</t>
  </si>
  <si>
    <t xml:space="preserve">Contribution (Sales-VC)</t>
  </si>
  <si>
    <t xml:space="preserve">B.E.P in %</t>
  </si>
  <si>
    <t xml:space="preserve">Break Even Sales in Rs.</t>
  </si>
  <si>
    <t xml:space="preserve">Break Even Units</t>
  </si>
  <si>
    <t xml:space="preserve">Current Ratio</t>
  </si>
  <si>
    <t xml:space="preserve">Net Profit Ratio</t>
  </si>
  <si>
    <t xml:space="preserve">This Project Report has been prepared based on the data furnished by the beneficiary whose details are given in the application.</t>
  </si>
  <si>
    <t xml:space="preserve">Place  :</t>
  </si>
  <si>
    <t xml:space="preserve">Prepared by       :</t>
  </si>
  <si>
    <t xml:space="preserve">Full Name :</t>
  </si>
  <si>
    <t xml:space="preserve">Signature of the Beneficiary</t>
  </si>
  <si>
    <t xml:space="preserve">PROJECT REPORT FOR</t>
  </si>
  <si>
    <t xml:space="preserve">Affix latest</t>
  </si>
  <si>
    <t xml:space="preserve">attested</t>
  </si>
  <si>
    <t xml:space="preserve">Photograph</t>
  </si>
  <si>
    <t xml:space="preserve">Individual</t>
  </si>
  <si>
    <t xml:space="preserve">Constitution (legal Status)                                         :</t>
  </si>
  <si>
    <t xml:space="preserve"> Unit  Address                        :</t>
  </si>
  <si>
    <t xml:space="preserve">District :</t>
  </si>
  <si>
    <t xml:space="preserve">Phone                  :</t>
  </si>
  <si>
    <t xml:space="preserve">E-Mail                  :</t>
  </si>
  <si>
    <t xml:space="preserve">Background of the Proprietor/Partners/Directors  :</t>
  </si>
  <si>
    <t xml:space="preserve">Furnished detailed information in the DPR</t>
  </si>
  <si>
    <t xml:space="preserve">Name of Business House/Group if any :</t>
  </si>
  <si>
    <t xml:space="preserve">Details Other Companies/Units in the group     :</t>
  </si>
  <si>
    <t xml:space="preserve">Other Companies / Units in the Group</t>
  </si>
  <si>
    <t xml:space="preserve">(Rs. in Lakhs)</t>
  </si>
  <si>
    <t xml:space="preserve">Name &amp; Address</t>
  </si>
  <si>
    <t xml:space="preserve">Business</t>
  </si>
  <si>
    <t xml:space="preserve">Equity</t>
  </si>
  <si>
    <t xml:space="preserve">Reserves</t>
  </si>
  <si>
    <t xml:space="preserve">Loans</t>
  </si>
  <si>
    <t xml:space="preserve">Turnover</t>
  </si>
  <si>
    <t xml:space="preserve">*P.B.T</t>
  </si>
  <si>
    <t xml:space="preserve">**P.A.T</t>
  </si>
  <si>
    <t xml:space="preserve">of Company / Unit</t>
  </si>
  <si>
    <t xml:space="preserve">* Profit Before Tax</t>
  </si>
  <si>
    <t xml:space="preserve">** Profit After Tax</t>
  </si>
  <si>
    <t xml:space="preserve"> ` </t>
  </si>
  <si>
    <t xml:space="preserve">How the activity was financed so far :</t>
  </si>
  <si>
    <t xml:space="preserve">( To be filled up in case of existining unit Only )</t>
  </si>
  <si>
    <t xml:space="preserve">*Source of Funds</t>
  </si>
  <si>
    <t xml:space="preserve">Security</t>
  </si>
  <si>
    <t xml:space="preserve">Rate of </t>
  </si>
  <si>
    <t xml:space="preserve">Repayment per</t>
  </si>
  <si>
    <t xml:space="preserve">Present O/s</t>
  </si>
  <si>
    <t xml:space="preserve">Amount of Default</t>
  </si>
  <si>
    <t xml:space="preserve">Month</t>
  </si>
  <si>
    <t xml:space="preserve">( Rs. in '000 )</t>
  </si>
  <si>
    <t xml:space="preserve">(if any)</t>
  </si>
  <si>
    <t xml:space="preserve">If the Unit is an ancillary one, undertaking to</t>
  </si>
  <si>
    <t xml:space="preserve">which it is catering and its address           :</t>
  </si>
  <si>
    <t xml:space="preserve">Employment                                           :</t>
  </si>
  <si>
    <t xml:space="preserve">Present</t>
  </si>
  <si>
    <t xml:space="preserve">Proposed</t>
  </si>
  <si>
    <t xml:space="preserve">Project Details for Proposed New Unit             :</t>
  </si>
  <si>
    <t xml:space="preserve">Copy of detailed project report is enclosed.</t>
  </si>
  <si>
    <t xml:space="preserve">a</t>
  </si>
  <si>
    <t xml:space="preserve">Expansion / Mordenisation                :</t>
  </si>
  <si>
    <t xml:space="preserve">b</t>
  </si>
  <si>
    <t xml:space="preserve">Setting up of New unit                         :</t>
  </si>
  <si>
    <t xml:space="preserve">c</t>
  </si>
  <si>
    <t xml:space="preserve">Activity for proposed new unit            :                                        </t>
  </si>
  <si>
    <t xml:space="preserve">d</t>
  </si>
  <si>
    <t xml:space="preserve">Product / Item proposed to undertake   :</t>
  </si>
  <si>
    <r>
      <rPr>
        <sz val="12"/>
        <rFont val="Arial"/>
        <family val="2"/>
      </rPr>
      <t xml:space="preserve">Capacity </t>
    </r>
    <r>
      <rPr>
        <sz val="10"/>
        <rFont val="Arial"/>
        <family val="2"/>
      </rPr>
      <t xml:space="preserve">(Furnish the details of Installed capacity &amp; production :</t>
    </r>
  </si>
  <si>
    <t xml:space="preserve">(No. in Units/ Qty. in Kg./Volume in liter per annum)</t>
  </si>
  <si>
    <t xml:space="preserve">Capacity is arrived at on the basis of</t>
  </si>
  <si>
    <t xml:space="preserve">Days working on</t>
  </si>
  <si>
    <t xml:space="preserve">shift basis</t>
  </si>
  <si>
    <t xml:space="preserve">Product &amp;</t>
  </si>
  <si>
    <t xml:space="preserve">Present Installed</t>
  </si>
  <si>
    <t xml:space="preserve">Maximum Prod.</t>
  </si>
  <si>
    <t xml:space="preserve">Proposed Installed</t>
  </si>
  <si>
    <t xml:space="preserve">By-product if any</t>
  </si>
  <si>
    <t xml:space="preserve">Capacity</t>
  </si>
  <si>
    <t xml:space="preserve">Achieved</t>
  </si>
  <si>
    <t xml:space="preserve">Capacity of 1st Year</t>
  </si>
  <si>
    <t xml:space="preserve">envisaged </t>
  </si>
  <si>
    <t xml:space="preserve">State the manufacturing process in brief     :</t>
  </si>
  <si>
    <t xml:space="preserve">Has the proposed process ever been tried in the  </t>
  </si>
  <si>
    <t xml:space="preserve">country or newly adopted?                                     :</t>
  </si>
  <si>
    <t xml:space="preserve">Technical Arrangements                        :</t>
  </si>
  <si>
    <t xml:space="preserve">Describe arrangement for Key Official </t>
  </si>
  <si>
    <t xml:space="preserve">for managing the proposed unit             :</t>
  </si>
  <si>
    <t xml:space="preserve">Technical Manpower</t>
  </si>
  <si>
    <t xml:space="preserve">Administrative Manpower</t>
  </si>
  <si>
    <t xml:space="preserve">Accounting personnel</t>
  </si>
  <si>
    <t xml:space="preserve">Particulars of Land                              </t>
  </si>
  <si>
    <t xml:space="preserve">Existing</t>
  </si>
  <si>
    <t xml:space="preserve">Location of the Land                            :</t>
  </si>
  <si>
    <t xml:space="preserve">Area of Land                                         :</t>
  </si>
  <si>
    <t xml:space="preserve">Status of the Land                                :</t>
  </si>
  <si>
    <t xml:space="preserve">Nature of Land                                      :</t>
  </si>
  <si>
    <t xml:space="preserve">Availability of Water                             :</t>
  </si>
  <si>
    <t xml:space="preserve">Particulars of Building                                     </t>
  </si>
  <si>
    <t xml:space="preserve">(Enclose the plan &amp; Estimation for the proposed Building)</t>
  </si>
  <si>
    <t xml:space="preserve">Area </t>
  </si>
  <si>
    <t xml:space="preserve">Value in Rs.</t>
  </si>
  <si>
    <t xml:space="preserve">Status</t>
  </si>
  <si>
    <t xml:space="preserve">Value</t>
  </si>
  <si>
    <t xml:space="preserve">Factory Building                                   :</t>
  </si>
  <si>
    <t xml:space="preserve">Ancillary Building                                  :</t>
  </si>
  <si>
    <t xml:space="preserve">Storage                                                 :</t>
  </si>
  <si>
    <t xml:space="preserve">Total                                                       :</t>
  </si>
  <si>
    <t xml:space="preserve">Plant and Machinery                            </t>
  </si>
  <si>
    <t xml:space="preserve">Existing (Value in Rs.)</t>
  </si>
  <si>
    <t xml:space="preserve">Proposed (Value in Rs.)</t>
  </si>
  <si>
    <t xml:space="preserve">Indigenous</t>
  </si>
  <si>
    <t xml:space="preserve">Imported</t>
  </si>
  <si>
    <t xml:space="preserve">(Enclose the plan layout of the existing plant and machinery )</t>
  </si>
  <si>
    <t xml:space="preserve">Rawmaterials / Components</t>
  </si>
  <si>
    <t xml:space="preserve">Req. of Raw material/Components/Chemicals</t>
  </si>
  <si>
    <t xml:space="preserve">Qty. in Nos./Kgs./Ton</t>
  </si>
  <si>
    <t xml:space="preserve">Rate/Nos./Kgs/Tons</t>
  </si>
  <si>
    <r>
      <rPr>
        <sz val="12"/>
        <rFont val="Arial"/>
        <family val="2"/>
      </rPr>
      <t xml:space="preserve">Utilities  (</t>
    </r>
    <r>
      <rPr>
        <sz val="9"/>
        <rFont val="Arial"/>
        <family val="2"/>
      </rPr>
      <t xml:space="preserve">Furnish details on requirement, availability, adequacy, qualitative aspects etc..)</t>
    </r>
    <r>
      <rPr>
        <sz val="12"/>
        <rFont val="Arial"/>
        <family val="2"/>
      </rPr>
      <t xml:space="preserve">   </t>
    </r>
  </si>
  <si>
    <t xml:space="preserve">Particulars of Utilities</t>
  </si>
  <si>
    <t xml:space="preserve">Contracted Load</t>
  </si>
  <si>
    <t xml:space="preserve">Connected Load</t>
  </si>
  <si>
    <t xml:space="preserve">Further requirement</t>
  </si>
  <si>
    <t xml:space="preserve">in HP/KW/W</t>
  </si>
  <si>
    <t xml:space="preserve">Power</t>
  </si>
  <si>
    <t xml:space="preserve">Water</t>
  </si>
  <si>
    <t xml:space="preserve">Fuel</t>
  </si>
  <si>
    <t xml:space="preserve">Others (Specify)</t>
  </si>
  <si>
    <t xml:space="preserve">Environment Aspect of the Project    :</t>
  </si>
  <si>
    <t xml:space="preserve">Requirement of Manpower for the Project        :</t>
  </si>
  <si>
    <t xml:space="preserve">Particulars of Manpower</t>
  </si>
  <si>
    <t xml:space="preserve">Total Requirement</t>
  </si>
  <si>
    <t xml:space="preserve">Salary/Wages per month</t>
  </si>
  <si>
    <t xml:space="preserve">Cost per Annum</t>
  </si>
  <si>
    <t xml:space="preserve">Schedule of Implementation               :</t>
  </si>
  <si>
    <t xml:space="preserve">B A R    C H A R T</t>
  </si>
  <si>
    <t xml:space="preserve">Activities</t>
  </si>
  <si>
    <t xml:space="preserve">Date of Commencement</t>
  </si>
  <si>
    <t xml:space="preserve">Expected Date of Completion</t>
  </si>
  <si>
    <t xml:space="preserve">a.  Acquisition of Land</t>
  </si>
  <si>
    <t xml:space="preserve">b.  Development of Land</t>
  </si>
  <si>
    <t xml:space="preserve">c.  Civil Works for Factory / Building</t>
  </si>
  <si>
    <t xml:space="preserve">     Machinery / Foundation etc..</t>
  </si>
  <si>
    <t xml:space="preserve">d.  Plant &amp; Machinery</t>
  </si>
  <si>
    <t xml:space="preserve">     Imported</t>
  </si>
  <si>
    <t xml:space="preserve">     Indigenous</t>
  </si>
  <si>
    <t xml:space="preserve">e.  Arrangement for power</t>
  </si>
  <si>
    <t xml:space="preserve">f.   Arrangement for water</t>
  </si>
  <si>
    <t xml:space="preserve">g.  Errection of equipment</t>
  </si>
  <si>
    <t xml:space="preserve">h.  Commissioning</t>
  </si>
  <si>
    <t xml:space="preserve">I.    Procurement of Raw materials/Chemicals</t>
  </si>
  <si>
    <t xml:space="preserve">j.   Trail Runs</t>
  </si>
  <si>
    <t xml:space="preserve">k.  Commercial Production</t>
  </si>
  <si>
    <t xml:space="preserve">Cost of Project                                     :</t>
  </si>
  <si>
    <t xml:space="preserve">(Rs. in '000)</t>
  </si>
  <si>
    <t xml:space="preserve">Sr.No.</t>
  </si>
  <si>
    <t xml:space="preserve">Already Incurred</t>
  </si>
  <si>
    <t xml:space="preserve">To be Incurred</t>
  </si>
  <si>
    <t xml:space="preserve">A</t>
  </si>
  <si>
    <t xml:space="preserve">Land including Development</t>
  </si>
  <si>
    <t xml:space="preserve">B</t>
  </si>
  <si>
    <t xml:space="preserve">Building &amp; Other Civil Works</t>
  </si>
  <si>
    <t xml:space="preserve">C</t>
  </si>
  <si>
    <t xml:space="preserve">Plant and Machinery</t>
  </si>
  <si>
    <t xml:space="preserve">1.  Indigenous</t>
  </si>
  <si>
    <t xml:space="preserve">2.  Imported</t>
  </si>
  <si>
    <t xml:space="preserve">D</t>
  </si>
  <si>
    <t xml:space="preserve">Furniture &amp; Fixture</t>
  </si>
  <si>
    <t xml:space="preserve">E</t>
  </si>
  <si>
    <t xml:space="preserve">Testing equipment</t>
  </si>
  <si>
    <t xml:space="preserve">F</t>
  </si>
  <si>
    <t xml:space="preserve">Miscellaneous Fixed Assets</t>
  </si>
  <si>
    <t xml:space="preserve">G</t>
  </si>
  <si>
    <t xml:space="preserve">Errection &amp; Installation Charges</t>
  </si>
  <si>
    <t xml:space="preserve">H</t>
  </si>
  <si>
    <t xml:space="preserve">Contingency</t>
  </si>
  <si>
    <t xml:space="preserve">I</t>
  </si>
  <si>
    <t xml:space="preserve">Preliminary &amp; Pre-Op. Cost</t>
  </si>
  <si>
    <t xml:space="preserve">J</t>
  </si>
  <si>
    <t xml:space="preserve">Provision for</t>
  </si>
  <si>
    <t xml:space="preserve">1.  Buildings</t>
  </si>
  <si>
    <t xml:space="preserve">2.  Plant &amp; Machinery</t>
  </si>
  <si>
    <t xml:space="preserve">3.  Other Fixed Assets</t>
  </si>
  <si>
    <t xml:space="preserve">K</t>
  </si>
  <si>
    <t xml:space="preserve">Working Capital for one </t>
  </si>
  <si>
    <t xml:space="preserve">Operating Cycle</t>
  </si>
  <si>
    <t xml:space="preserve">L</t>
  </si>
  <si>
    <t xml:space="preserve">Total </t>
  </si>
  <si>
    <t xml:space="preserve">Amount already</t>
  </si>
  <si>
    <t xml:space="preserve">Amount Proposed</t>
  </si>
  <si>
    <t xml:space="preserve">Raised</t>
  </si>
  <si>
    <t xml:space="preserve">to be Raised</t>
  </si>
  <si>
    <t xml:space="preserve">Equity / Promoters Contribution</t>
  </si>
  <si>
    <t xml:space="preserve">Term Loans</t>
  </si>
  <si>
    <t xml:space="preserve">Unsecured Loans and Deposits</t>
  </si>
  <si>
    <t xml:space="preserve">(Indicate sources, roi, repayment etc)</t>
  </si>
  <si>
    <t xml:space="preserve">Deferred Payment</t>
  </si>
  <si>
    <t xml:space="preserve">Arrangements including Suppliers credit</t>
  </si>
  <si>
    <t xml:space="preserve">Subsidy</t>
  </si>
  <si>
    <t xml:space="preserve">Central Government</t>
  </si>
  <si>
    <t xml:space="preserve">State Government</t>
  </si>
  <si>
    <t xml:space="preserve">Seed Capital</t>
  </si>
  <si>
    <t xml:space="preserve">Internal Cash Accruals</t>
  </si>
  <si>
    <t xml:space="preserve">Other Sources (Specify)</t>
  </si>
  <si>
    <t xml:space="preserve">In case internal accruals are taken as</t>
  </si>
  <si>
    <t xml:space="preserve">source of finance explain the basis of </t>
  </si>
  <si>
    <t xml:space="preserve">estimation of internal accruals            :</t>
  </si>
  <si>
    <t xml:space="preserve">Indicate source from which expenditure</t>
  </si>
  <si>
    <t xml:space="preserve">already incurred has been financed       :</t>
  </si>
  <si>
    <t xml:space="preserve">% of Promoters contribution of the     :</t>
  </si>
  <si>
    <t xml:space="preserve">total cost of project</t>
  </si>
  <si>
    <t xml:space="preserve">Marketing  &amp; Selling Arrangements of the Product          :</t>
  </si>
  <si>
    <t xml:space="preserve">Projected Profitability                          :</t>
  </si>
  <si>
    <t xml:space="preserve">Projected Profitability Statement given in the</t>
  </si>
  <si>
    <t xml:space="preserve">Detailed Project Report.</t>
  </si>
  <si>
    <t xml:space="preserve">Projected Cash flow Statement          :</t>
  </si>
  <si>
    <t xml:space="preserve">Projected Cash flow Statement given in the </t>
  </si>
  <si>
    <t xml:space="preserve">% of Cash Sales in Total Sales         :</t>
  </si>
  <si>
    <t xml:space="preserve">Period in which payment is received</t>
  </si>
  <si>
    <t xml:space="preserve">Days</t>
  </si>
  <si>
    <t xml:space="preserve">in respect of Credit Sales</t>
  </si>
  <si>
    <t xml:space="preserve">Average Credit Available on Purchase   :</t>
  </si>
  <si>
    <t xml:space="preserve">Working Capital Required for the      :</t>
  </si>
  <si>
    <t xml:space="preserve">anticipated turnover</t>
  </si>
  <si>
    <t xml:space="preserve">Repayment Programme                      :</t>
  </si>
  <si>
    <t xml:space="preserve">Detailed Repayment programme for Term loan and </t>
  </si>
  <si>
    <t xml:space="preserve">Working capital loan have been given in the DPR.</t>
  </si>
  <si>
    <t xml:space="preserve">Details of Securities to be Offered    :</t>
  </si>
  <si>
    <r>
      <rPr>
        <sz val="12"/>
        <rFont val="Arial"/>
        <family val="2"/>
      </rPr>
      <t xml:space="preserve">Primary ( </t>
    </r>
    <r>
      <rPr>
        <sz val="9"/>
        <rFont val="Arial"/>
        <family val="2"/>
      </rPr>
      <t xml:space="preserve">Furnish details for term loan and   :</t>
    </r>
    <r>
      <rPr>
        <sz val="12"/>
        <rFont val="Arial"/>
        <family val="2"/>
      </rPr>
      <t xml:space="preserve">                                        :</t>
    </r>
  </si>
  <si>
    <t xml:space="preserve">working capital loan separately )</t>
  </si>
  <si>
    <t xml:space="preserve">Collateral, if any (Details)                    :</t>
  </si>
  <si>
    <t xml:space="preserve">Details of Guarantor(s)                        :</t>
  </si>
  <si>
    <t xml:space="preserve">1.  Name                                               :</t>
  </si>
  <si>
    <t xml:space="preserve">2.  Residential Address                      :</t>
  </si>
  <si>
    <t xml:space="preserve">3.  Occupation                                     :</t>
  </si>
  <si>
    <t xml:space="preserve">4.  Details of movable &amp; immovable </t>
  </si>
  <si>
    <t xml:space="preserve">     properties owned by him /her/other</t>
  </si>
  <si>
    <t xml:space="preserve">    family members</t>
  </si>
  <si>
    <t xml:space="preserve">5  Details of any other similar guarantees:</t>
  </si>
  <si>
    <t xml:space="preserve">    if any, given to other institutions</t>
  </si>
  <si>
    <t xml:space="preserve">Government Consents                        :</t>
  </si>
  <si>
    <t xml:space="preserve">(Give deatails of various licenses / consents required to be obtained from various authorities for the proposed project) </t>
  </si>
  <si>
    <t xml:space="preserve">DECLARATION</t>
  </si>
  <si>
    <t xml:space="preserve">               I / We hereby declare that the information given herein before and the statements and other papers enclosed are, to the best of our knowledge and belief, true and correct in all particulars</t>
  </si>
  <si>
    <t xml:space="preserve">Date    :</t>
  </si>
  <si>
    <t xml:space="preserve">Signature of the Borrower</t>
  </si>
  <si>
    <t xml:space="preserve">Place   :</t>
  </si>
  <si>
    <r>
      <rPr>
        <sz val="12"/>
        <rFont val="Arial"/>
        <family val="2"/>
      </rPr>
      <t xml:space="preserve">Name &amp; Designation </t>
    </r>
    <r>
      <rPr>
        <sz val="9"/>
        <rFont val="Arial"/>
        <family val="2"/>
      </rPr>
      <t xml:space="preserve">(In case of Regd. Inst.)</t>
    </r>
  </si>
  <si>
    <t xml:space="preserve">Project Report on</t>
  </si>
  <si>
    <t xml:space="preserve">Prepared By:</t>
  </si>
  <si>
    <t xml:space="preserve">e-Mail:</t>
  </si>
  <si>
    <t xml:space="preserve">Ph. No.:</t>
  </si>
  <si>
    <t xml:space="preserve">Fax:</t>
  </si>
</sst>
</file>

<file path=xl/styles.xml><?xml version="1.0" encoding="utf-8"?>
<styleSheet xmlns="http://schemas.openxmlformats.org/spreadsheetml/2006/main">
  <numFmts count="15">
    <numFmt numFmtId="164" formatCode="General"/>
    <numFmt numFmtId="165" formatCode="0"/>
    <numFmt numFmtId="166" formatCode="d\ mmm\ yy"/>
    <numFmt numFmtId="167" formatCode="dd/mm/yy\ hh:mm"/>
    <numFmt numFmtId="168" formatCode="dd/mm/yyyy"/>
    <numFmt numFmtId="169" formatCode="@"/>
    <numFmt numFmtId="170" formatCode="0.00"/>
    <numFmt numFmtId="171" formatCode="0%"/>
    <numFmt numFmtId="172" formatCode="0.00%"/>
    <numFmt numFmtId="173" formatCode="_(* #,##0.00_);_(* \(#,##0.00\);_(* \-??_);_(@_)"/>
    <numFmt numFmtId="174" formatCode="[&gt;=10000000]#\,##\,##\,##0;[&gt;=100000]#\,##\,##0;##,##0"/>
    <numFmt numFmtId="175" formatCode="[&gt;=10000000]#\,##\,##\,##0.00;[&gt;=100000]#\,##\,##0.00;##,##0.0"/>
    <numFmt numFmtId="176" formatCode="[&gt;=10000000]##\,##\,##\,##0.00;[&gt;=100000]##\,##\,##0.00;##,##0.00"/>
    <numFmt numFmtId="177" formatCode="[$-409]d\-mmm\-yy;@"/>
    <numFmt numFmtId="178" formatCode="0.0"/>
  </numFmts>
  <fonts count="72">
    <font>
      <sz val="10"/>
      <name val="Arial"/>
      <family val="0"/>
    </font>
    <font>
      <sz val="10"/>
      <name val="Arial"/>
      <family val="0"/>
    </font>
    <font>
      <sz val="10"/>
      <name val="Arial"/>
      <family val="0"/>
    </font>
    <font>
      <sz val="10"/>
      <name val="Arial"/>
      <family val="0"/>
    </font>
    <font>
      <sz val="12"/>
      <name val="Arial"/>
      <family val="2"/>
    </font>
    <font>
      <b val="true"/>
      <sz val="12"/>
      <name val="Arial"/>
      <family val="2"/>
    </font>
    <font>
      <b val="true"/>
      <sz val="11"/>
      <name val="Arial"/>
      <family val="2"/>
    </font>
    <font>
      <b val="true"/>
      <sz val="10"/>
      <name val="Arial"/>
      <family val="2"/>
    </font>
    <font>
      <sz val="10"/>
      <name val="Arial"/>
      <family val="2"/>
    </font>
    <font>
      <b val="true"/>
      <sz val="8"/>
      <name val="Arial"/>
      <family val="2"/>
    </font>
    <font>
      <sz val="11"/>
      <name val="Arial"/>
      <family val="2"/>
    </font>
    <font>
      <b val="true"/>
      <u val="single"/>
      <sz val="14"/>
      <name val="Arial"/>
      <family val="2"/>
    </font>
    <font>
      <sz val="14"/>
      <name val="Arial"/>
      <family val="2"/>
    </font>
    <font>
      <b val="true"/>
      <sz val="14"/>
      <color rgb="FF000000"/>
      <name val="Arial Black"/>
      <family val="2"/>
    </font>
    <font>
      <b val="true"/>
      <sz val="14"/>
      <name val="Arial Black"/>
      <family val="2"/>
    </font>
    <font>
      <sz val="8"/>
      <name val="Arial"/>
      <family val="2"/>
    </font>
    <font>
      <u val="single"/>
      <sz val="10"/>
      <color rgb="FF0000FF"/>
      <name val="Arial"/>
      <family val="2"/>
    </font>
    <font>
      <b val="true"/>
      <sz val="12"/>
      <name val="Arial Black"/>
      <family val="2"/>
    </font>
    <font>
      <b val="true"/>
      <sz val="16"/>
      <name val="Arial Black"/>
      <family val="2"/>
    </font>
    <font>
      <sz val="20"/>
      <name val="Arial"/>
      <family val="2"/>
    </font>
    <font>
      <b val="true"/>
      <sz val="7"/>
      <name val="Arial"/>
      <family val="2"/>
    </font>
    <font>
      <b val="true"/>
      <sz val="10"/>
      <color rgb="FF333300"/>
      <name val="Arial"/>
      <family val="2"/>
    </font>
    <font>
      <sz val="8"/>
      <color rgb="FF000000"/>
      <name val="Tahoma"/>
      <family val="2"/>
    </font>
    <font>
      <b val="true"/>
      <sz val="8"/>
      <color rgb="FF000000"/>
      <name val="Tahoma"/>
      <family val="2"/>
    </font>
    <font>
      <b val="true"/>
      <sz val="8"/>
      <color rgb="FFFF6600"/>
      <name val="Tahoma"/>
      <family val="2"/>
    </font>
    <font>
      <b val="true"/>
      <sz val="10"/>
      <color rgb="FF993300"/>
      <name val="Tahoma"/>
      <family val="2"/>
    </font>
    <font>
      <b val="true"/>
      <sz val="10"/>
      <color rgb="FF000000"/>
      <name val="Tahoma"/>
      <family val="2"/>
    </font>
    <font>
      <b val="true"/>
      <u val="single"/>
      <sz val="12"/>
      <color rgb="FFFF9900"/>
      <name val="Tahoma"/>
      <family val="2"/>
    </font>
    <font>
      <b val="true"/>
      <u val="single"/>
      <sz val="12"/>
      <color rgb="FF0000FF"/>
      <name val="Tahoma"/>
      <family val="2"/>
    </font>
    <font>
      <b val="true"/>
      <sz val="12"/>
      <name val="Tahoma"/>
      <family val="2"/>
    </font>
    <font>
      <sz val="12"/>
      <name val="Tahoma"/>
      <family val="2"/>
    </font>
    <font>
      <sz val="10"/>
      <name val="Tahoma"/>
      <family val="2"/>
    </font>
    <font>
      <b val="true"/>
      <u val="single"/>
      <sz val="12"/>
      <name val="Tahoma"/>
      <family val="2"/>
    </font>
    <font>
      <u val="single"/>
      <sz val="12"/>
      <color rgb="FF0000FF"/>
      <name val="Arial"/>
      <family val="2"/>
    </font>
    <font>
      <b val="true"/>
      <u val="single"/>
      <sz val="12"/>
      <color rgb="FF333399"/>
      <name val="Tahoma"/>
      <family val="2"/>
    </font>
    <font>
      <b val="true"/>
      <sz val="12"/>
      <color rgb="FF333399"/>
      <name val="Tahoma"/>
      <family val="2"/>
    </font>
    <font>
      <b val="true"/>
      <sz val="12"/>
      <color rgb="FF333399"/>
      <name val="Arial"/>
      <family val="2"/>
    </font>
    <font>
      <sz val="12"/>
      <color rgb="FF000080"/>
      <name val="Arial"/>
      <family val="2"/>
    </font>
    <font>
      <b val="true"/>
      <sz val="12"/>
      <color rgb="FF000000"/>
      <name val="Arial"/>
      <family val="2"/>
    </font>
    <font>
      <sz val="16"/>
      <name val="Times New Roman"/>
      <family val="1"/>
    </font>
    <font>
      <sz val="12"/>
      <name val="Times New Roman"/>
      <family val="1"/>
    </font>
    <font>
      <b val="true"/>
      <u val="single"/>
      <sz val="12"/>
      <color rgb="FF333399"/>
      <name val="Arial"/>
      <family val="2"/>
    </font>
    <font>
      <b val="true"/>
      <sz val="12"/>
      <color rgb="FF0000FF"/>
      <name val="Arial"/>
      <family val="2"/>
    </font>
    <font>
      <b val="true"/>
      <sz val="12"/>
      <color rgb="FF333333"/>
      <name val="Arial"/>
      <family val="2"/>
    </font>
    <font>
      <b val="true"/>
      <i val="true"/>
      <sz val="12"/>
      <name val="Arial"/>
      <family val="2"/>
    </font>
    <font>
      <b val="true"/>
      <i val="true"/>
      <sz val="12"/>
      <color rgb="FF0000FF"/>
      <name val="Arial"/>
      <family val="2"/>
    </font>
    <font>
      <b val="true"/>
      <i val="true"/>
      <sz val="12"/>
      <color rgb="FF333399"/>
      <name val="Arial"/>
      <family val="2"/>
    </font>
    <font>
      <b val="true"/>
      <sz val="9"/>
      <name val="Arial"/>
      <family val="2"/>
    </font>
    <font>
      <sz val="12"/>
      <name val="AkrutiOfficeDeepa"/>
      <family val="0"/>
    </font>
    <font>
      <b val="true"/>
      <sz val="10"/>
      <name val="Tahoma"/>
      <family val="2"/>
    </font>
    <font>
      <b val="true"/>
      <u val="single"/>
      <sz val="12"/>
      <name val="Arial"/>
      <family val="2"/>
    </font>
    <font>
      <sz val="12"/>
      <color rgb="FFFFFFFF"/>
      <name val="Arial"/>
      <family val="2"/>
    </font>
    <font>
      <sz val="12"/>
      <color rgb="FF808080"/>
      <name val="Arial"/>
      <family val="2"/>
    </font>
    <font>
      <sz val="10"/>
      <color rgb="FF808080"/>
      <name val="Arial"/>
      <family val="2"/>
    </font>
    <font>
      <sz val="7"/>
      <name val="Arial"/>
      <family val="2"/>
    </font>
    <font>
      <sz val="9"/>
      <name val="Arial"/>
      <family val="2"/>
    </font>
    <font>
      <sz val="12"/>
      <color rgb="FF333333"/>
      <name val="Arial"/>
      <family val="2"/>
    </font>
    <font>
      <b val="true"/>
      <sz val="8"/>
      <color rgb="FF993300"/>
      <name val="Tahoma"/>
      <family val="2"/>
    </font>
    <font>
      <b val="true"/>
      <sz val="8"/>
      <color rgb="FFFF9900"/>
      <name val="Tahoma"/>
      <family val="2"/>
    </font>
    <font>
      <b val="true"/>
      <sz val="8"/>
      <color rgb="FF0000FF"/>
      <name val="Tahoma"/>
      <family val="2"/>
    </font>
    <font>
      <b val="true"/>
      <sz val="8"/>
      <color rgb="FF993366"/>
      <name val="Tahoma"/>
      <family val="2"/>
    </font>
    <font>
      <sz val="8"/>
      <color rgb="FF993300"/>
      <name val="Tahoma"/>
      <family val="2"/>
    </font>
    <font>
      <sz val="8"/>
      <color rgb="FFFF6600"/>
      <name val="Tahoma"/>
      <family val="2"/>
    </font>
    <font>
      <sz val="8"/>
      <color rgb="FF339966"/>
      <name val="Tahoma"/>
      <family val="2"/>
    </font>
    <font>
      <sz val="8"/>
      <color rgb="FF0000FF"/>
      <name val="Tahoma"/>
      <family val="2"/>
    </font>
    <font>
      <sz val="8"/>
      <color rgb="FF008080"/>
      <name val="Tahoma"/>
      <family val="2"/>
    </font>
    <font>
      <b val="true"/>
      <sz val="8"/>
      <color rgb="FF339966"/>
      <name val="Tahoma"/>
      <family val="2"/>
    </font>
    <font>
      <sz val="12"/>
      <color rgb="FFFF0000"/>
      <name val="Tahoma"/>
      <family val="2"/>
    </font>
    <font>
      <b val="true"/>
      <sz val="16"/>
      <name val="Arial"/>
      <family val="2"/>
    </font>
    <font>
      <b val="true"/>
      <u val="single"/>
      <sz val="16"/>
      <name val="Arial"/>
      <family val="2"/>
    </font>
    <font>
      <b val="true"/>
      <sz val="14"/>
      <name val="Arial"/>
      <family val="2"/>
    </font>
    <font>
      <u val="single"/>
      <sz val="14"/>
      <color rgb="FF0000FF"/>
      <name val="Arial"/>
      <family val="2"/>
    </font>
  </fonts>
  <fills count="9">
    <fill>
      <patternFill patternType="none"/>
    </fill>
    <fill>
      <patternFill patternType="gray125"/>
    </fill>
    <fill>
      <patternFill patternType="solid">
        <fgColor rgb="FFCCFFCC"/>
        <bgColor rgb="FFCCFFFF"/>
      </patternFill>
    </fill>
    <fill>
      <patternFill patternType="solid">
        <fgColor rgb="FFFF9900"/>
        <bgColor rgb="FFFFCC00"/>
      </patternFill>
    </fill>
    <fill>
      <patternFill patternType="solid">
        <fgColor rgb="FFFFFFFF"/>
        <bgColor rgb="FFFFFFCC"/>
      </patternFill>
    </fill>
    <fill>
      <patternFill patternType="solid">
        <fgColor rgb="FFFFCC99"/>
        <bgColor rgb="FFC0C0C0"/>
      </patternFill>
    </fill>
    <fill>
      <patternFill patternType="solid">
        <fgColor rgb="FFCCFFFF"/>
        <bgColor rgb="FFCCFFFF"/>
      </patternFill>
    </fill>
    <fill>
      <patternFill patternType="solid">
        <fgColor rgb="FFCC99FF"/>
        <bgColor rgb="FF9999FF"/>
      </patternFill>
    </fill>
    <fill>
      <patternFill patternType="solid">
        <fgColor rgb="FF800080"/>
        <bgColor rgb="FF800080"/>
      </patternFill>
    </fill>
  </fills>
  <borders count="54">
    <border diagonalUp="false" diagonalDown="false">
      <left/>
      <right/>
      <top/>
      <bottom/>
      <diagonal/>
    </border>
    <border diagonalUp="false" diagonalDown="false">
      <left/>
      <right style="thin"/>
      <top/>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top/>
      <bottom style="thin"/>
      <diagonal/>
    </border>
    <border diagonalUp="false" diagonalDown="false">
      <left/>
      <right/>
      <top style="thin"/>
      <bottom style="thin"/>
      <diagonal/>
    </border>
    <border diagonalUp="false" diagonalDown="false">
      <left style="thin"/>
      <right style="thin"/>
      <top style="thin"/>
      <bottom/>
      <diagonal/>
    </border>
    <border diagonalUp="false" diagonalDown="false">
      <left style="medium"/>
      <right style="medium"/>
      <top style="medium"/>
      <bottom/>
      <diagonal/>
    </border>
    <border diagonalUp="false" diagonalDown="false">
      <left style="medium"/>
      <right style="thin"/>
      <top style="thin"/>
      <bottom style="thin"/>
      <diagonal/>
    </border>
    <border diagonalUp="false" diagonalDown="false">
      <left style="thin"/>
      <right style="medium"/>
      <top style="thin"/>
      <bottom/>
      <diagonal/>
    </border>
    <border diagonalUp="false" diagonalDown="false">
      <left style="thin"/>
      <right style="medium"/>
      <top style="thin"/>
      <bottom style="thin"/>
      <diagonal/>
    </border>
    <border diagonalUp="false" diagonalDown="false">
      <left style="thin"/>
      <right style="thin"/>
      <top/>
      <bottom/>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bottom style="medium"/>
      <diagonal/>
    </border>
    <border diagonalUp="false" diagonalDown="false">
      <left/>
      <right style="thin"/>
      <top/>
      <bottom style="medium"/>
      <diagonal/>
    </border>
    <border diagonalUp="false" diagonalDown="false">
      <left style="thin"/>
      <right style="medium"/>
      <top/>
      <bottom style="medium"/>
      <diagonal/>
    </border>
    <border diagonalUp="false" diagonalDown="false">
      <left style="medium"/>
      <right style="medium"/>
      <top style="medium"/>
      <bottom style="thin"/>
      <diagonal/>
    </border>
    <border diagonalUp="false" diagonalDown="false">
      <left style="thin"/>
      <right style="thin"/>
      <top/>
      <bottom style="thin"/>
      <diagonal/>
    </border>
    <border diagonalUp="false" diagonalDown="false">
      <left/>
      <right/>
      <top style="thin"/>
      <bottom style="medium"/>
      <diagonal/>
    </border>
    <border diagonalUp="false" diagonalDown="false">
      <left/>
      <right style="medium"/>
      <top style="thin"/>
      <bottom style="medium"/>
      <diagonal/>
    </border>
    <border diagonalUp="false" diagonalDown="false">
      <left style="medium"/>
      <right style="thin"/>
      <top style="medium"/>
      <bottom style="thin"/>
      <diagonal/>
    </border>
    <border diagonalUp="false" diagonalDown="false">
      <left/>
      <right/>
      <top style="medium"/>
      <bottom/>
      <diagonal/>
    </border>
    <border diagonalUp="false" diagonalDown="false">
      <left style="thin"/>
      <right style="medium"/>
      <top style="medium"/>
      <bottom style="thin"/>
      <diagonal/>
    </border>
    <border diagonalUp="false" diagonalDown="false">
      <left style="medium"/>
      <right/>
      <top/>
      <bottom/>
      <diagonal/>
    </border>
    <border diagonalUp="false" diagonalDown="false">
      <left style="thin"/>
      <right style="medium"/>
      <top/>
      <bottom/>
      <diagonal/>
    </border>
    <border diagonalUp="false" diagonalDown="false">
      <left style="medium"/>
      <right style="thin"/>
      <top/>
      <bottom/>
      <diagonal/>
    </border>
    <border diagonalUp="false" diagonalDown="false">
      <left style="medium"/>
      <right style="thin"/>
      <top style="thin"/>
      <bottom/>
      <diagonal/>
    </border>
    <border diagonalUp="false" diagonalDown="false">
      <left style="medium"/>
      <right style="thin"/>
      <top/>
      <bottom style="medium"/>
      <diagonal/>
    </border>
    <border diagonalUp="false" diagonalDown="false">
      <left/>
      <right style="medium"/>
      <top/>
      <bottom/>
      <diagonal/>
    </border>
    <border diagonalUp="false" diagonalDown="false">
      <left style="thin"/>
      <right/>
      <top/>
      <bottom style="thin"/>
      <diagonal/>
    </border>
    <border diagonalUp="false" diagonalDown="false">
      <left/>
      <right style="medium"/>
      <top/>
      <bottom style="thin"/>
      <diagonal/>
    </border>
    <border diagonalUp="false" diagonalDown="false">
      <left style="thin"/>
      <right style="medium"/>
      <top style="thin"/>
      <bottom style="medium"/>
      <diagonal/>
    </border>
    <border diagonalUp="false" diagonalDown="false">
      <left/>
      <right style="medium"/>
      <top style="thin"/>
      <bottom/>
      <diagonal/>
    </border>
    <border diagonalUp="false" diagonalDown="false">
      <left/>
      <right style="thin"/>
      <top/>
      <bottom style="thin"/>
      <diagonal/>
    </border>
    <border diagonalUp="false" diagonalDown="false">
      <left style="medium"/>
      <right/>
      <top style="thin"/>
      <bottom style="medium"/>
      <diagonal/>
    </border>
    <border diagonalUp="false" diagonalDown="false">
      <left style="medium"/>
      <right/>
      <top style="thin"/>
      <bottom style="thin"/>
      <diagonal/>
    </border>
    <border diagonalUp="false" diagonalDown="false">
      <left style="medium"/>
      <right/>
      <top style="thin"/>
      <bottom/>
      <diagonal/>
    </border>
    <border diagonalUp="false" diagonalDown="false">
      <left style="medium"/>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right style="medium"/>
      <top style="thin"/>
      <bottom style="thin"/>
      <diagonal/>
    </border>
    <border diagonalUp="false" diagonalDown="false">
      <left style="thin"/>
      <right style="thin"/>
      <top style="medium"/>
      <bottom style="thin"/>
      <diagonal/>
    </border>
    <border diagonalUp="false" diagonalDown="false">
      <left/>
      <right style="medium"/>
      <top style="medium"/>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style="medium"/>
      <top/>
      <bottom/>
      <diagonal/>
    </border>
    <border diagonalUp="false" diagonalDown="false">
      <left style="medium"/>
      <right/>
      <top style="medium"/>
      <bottom/>
      <diagonal/>
    </border>
    <border diagonalUp="false" diagonalDown="false">
      <left/>
      <right style="medium"/>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3" fontId="0"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false" applyAlignment="false" applyProtection="false"/>
  </cellStyleXfs>
  <cellXfs count="70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true">
      <alignment horizontal="general" vertical="bottom"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false" hidden="true"/>
    </xf>
    <xf numFmtId="164" fontId="5" fillId="0" borderId="1" xfId="0" applyFont="true" applyBorder="true" applyAlignment="true" applyProtection="true">
      <alignment horizontal="right" vertical="bottom" textRotation="0" wrapText="false" indent="0" shrinkToFit="false"/>
      <protection locked="true" hidden="true"/>
    </xf>
    <xf numFmtId="164" fontId="4" fillId="0" borderId="2" xfId="0" applyFont="true" applyBorder="true" applyAlignment="true" applyProtection="true">
      <alignment horizontal="center" vertical="bottom" textRotation="0" wrapText="false" indent="0" shrinkToFit="false"/>
      <protection locked="true" hidden="true"/>
    </xf>
    <xf numFmtId="164" fontId="5" fillId="0" borderId="3" xfId="0" applyFont="true" applyBorder="true" applyAlignment="true" applyProtection="true">
      <alignment horizontal="left" vertical="bottom" textRotation="0" wrapText="false" indent="0" shrinkToFit="false"/>
      <protection locked="true" hidden="true"/>
    </xf>
    <xf numFmtId="164" fontId="6" fillId="0" borderId="2" xfId="0" applyFont="true" applyBorder="true" applyAlignment="true" applyProtection="true">
      <alignment horizontal="center" vertical="bottom" textRotation="0" wrapText="true" indent="0" shrinkToFit="false"/>
      <protection locked="true" hidden="true"/>
    </xf>
    <xf numFmtId="164" fontId="4" fillId="0" borderId="0" xfId="0" applyFont="true" applyBorder="false" applyAlignment="true" applyProtection="true">
      <alignment horizontal="center" vertical="bottom" textRotation="0" wrapText="false" indent="0" shrinkToFit="false"/>
      <protection locked="true" hidden="true"/>
    </xf>
    <xf numFmtId="164" fontId="4" fillId="0" borderId="0" xfId="0" applyFont="true" applyBorder="false" applyAlignment="true" applyProtection="true">
      <alignment horizontal="left" vertical="center" textRotation="0" wrapText="false" indent="0" shrinkToFit="false"/>
      <protection locked="true" hidden="true"/>
    </xf>
    <xf numFmtId="164" fontId="5" fillId="0" borderId="0" xfId="0" applyFont="true" applyBorder="false" applyAlignment="false" applyProtection="true">
      <alignment horizontal="general" vertical="bottom" textRotation="0" wrapText="false" indent="0" shrinkToFit="false"/>
      <protection locked="true" hidden="true"/>
    </xf>
    <xf numFmtId="164" fontId="7" fillId="0" borderId="0" xfId="0" applyFont="true" applyBorder="true" applyAlignment="true" applyProtection="true">
      <alignment horizontal="left" vertical="bottom" textRotation="0" wrapText="false" indent="0" shrinkToFit="false"/>
      <protection locked="true" hidden="true"/>
    </xf>
    <xf numFmtId="164" fontId="4" fillId="2" borderId="0" xfId="0" applyFont="true" applyBorder="true" applyAlignment="true" applyProtection="true">
      <alignment horizontal="left" vertical="bottom" textRotation="0" wrapText="false" indent="0" shrinkToFit="false"/>
      <protection locked="false" hidden="true"/>
    </xf>
    <xf numFmtId="164" fontId="5" fillId="0" borderId="0" xfId="0" applyFont="true" applyBorder="true" applyAlignment="true" applyProtection="true">
      <alignment horizontal="left" vertical="bottom" textRotation="0" wrapText="false" indent="0" shrinkToFit="false"/>
      <protection locked="true" hidden="true"/>
    </xf>
    <xf numFmtId="164" fontId="7" fillId="0" borderId="2" xfId="0" applyFont="true" applyBorder="true" applyAlignment="true" applyProtection="true">
      <alignment horizontal="center" vertical="center" textRotation="0" wrapText="false" indent="0" shrinkToFit="false"/>
      <protection locked="true" hidden="true"/>
    </xf>
    <xf numFmtId="164" fontId="7" fillId="0" borderId="2" xfId="0" applyFont="true" applyBorder="true" applyAlignment="true" applyProtection="true">
      <alignment horizontal="center" vertical="bottom" textRotation="0" wrapText="false" indent="0" shrinkToFit="false"/>
      <protection locked="true" hidden="true"/>
    </xf>
    <xf numFmtId="164" fontId="7" fillId="0" borderId="2" xfId="0" applyFont="true" applyBorder="true" applyAlignment="false" applyProtection="true">
      <alignment horizontal="general" vertical="bottom" textRotation="0" wrapText="false" indent="0" shrinkToFit="false"/>
      <protection locked="true" hidden="true"/>
    </xf>
    <xf numFmtId="164" fontId="8" fillId="0" borderId="0" xfId="0" applyFont="true" applyBorder="false" applyAlignment="false" applyProtection="true">
      <alignment horizontal="general" vertical="bottom" textRotation="0" wrapText="false" indent="0" shrinkToFit="false"/>
      <protection locked="true" hidden="true"/>
    </xf>
    <xf numFmtId="164" fontId="7" fillId="0" borderId="2" xfId="0" applyFont="true" applyBorder="true" applyAlignment="true" applyProtection="true">
      <alignment horizontal="center" vertical="center" textRotation="0" wrapText="tru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4" fontId="8" fillId="0" borderId="0" xfId="0" applyFont="true" applyBorder="false" applyAlignment="true" applyProtection="true">
      <alignment horizontal="center" vertical="center" textRotation="0" wrapText="false" indent="0" shrinkToFit="false"/>
      <protection locked="true" hidden="true"/>
    </xf>
    <xf numFmtId="164" fontId="4" fillId="0" borderId="2" xfId="0" applyFont="true" applyBorder="true" applyAlignment="true" applyProtection="true">
      <alignment horizontal="left" vertical="bottom" textRotation="0" wrapText="false" indent="0" shrinkToFit="false"/>
      <protection locked="true" hidden="true"/>
    </xf>
    <xf numFmtId="165" fontId="5" fillId="0" borderId="2" xfId="0" applyFont="true" applyBorder="true" applyAlignment="false" applyProtection="true">
      <alignment horizontal="general" vertical="bottom" textRotation="0" wrapText="false" indent="0" shrinkToFit="false"/>
      <protection locked="true" hidden="true"/>
    </xf>
    <xf numFmtId="164" fontId="5" fillId="0" borderId="2" xfId="0" applyFont="true" applyBorder="true" applyAlignment="false" applyProtection="true">
      <alignment horizontal="general" vertical="bottom" textRotation="0" wrapText="false" indent="0" shrinkToFit="false"/>
      <protection locked="true" hidden="true"/>
    </xf>
    <xf numFmtId="164" fontId="6" fillId="0" borderId="4" xfId="0" applyFont="true" applyBorder="true" applyAlignment="true" applyProtection="true">
      <alignment horizontal="left" vertical="bottom" textRotation="0" wrapText="true" indent="0" shrinkToFit="false"/>
      <protection locked="true" hidden="true"/>
    </xf>
    <xf numFmtId="164" fontId="4" fillId="0" borderId="0" xfId="0" applyFont="true" applyBorder="false" applyAlignment="true" applyProtection="true">
      <alignment horizontal="left" vertical="bottom" textRotation="0" wrapText="false" indent="0" shrinkToFit="false"/>
      <protection locked="true" hidden="true"/>
    </xf>
    <xf numFmtId="164" fontId="7" fillId="0" borderId="5" xfId="0" applyFont="true" applyBorder="true" applyAlignment="true" applyProtection="true">
      <alignment horizontal="center" vertical="bottom" textRotation="0" wrapText="true" indent="0" shrinkToFit="false"/>
      <protection locked="true" hidden="true"/>
    </xf>
    <xf numFmtId="164" fontId="7" fillId="0" borderId="6" xfId="0" applyFont="true" applyBorder="true" applyAlignment="true" applyProtection="true">
      <alignment horizontal="general" vertical="bottom" textRotation="0" wrapText="true" indent="0" shrinkToFit="false"/>
      <protection locked="true" hidden="true"/>
    </xf>
    <xf numFmtId="164" fontId="7" fillId="0" borderId="2" xfId="0" applyFont="true" applyBorder="true" applyAlignment="true" applyProtection="true">
      <alignment horizontal="center" vertical="bottom" textRotation="0" wrapText="true" indent="0" shrinkToFit="false"/>
      <protection locked="true" hidden="true"/>
    </xf>
    <xf numFmtId="164" fontId="9" fillId="2" borderId="2" xfId="0" applyFont="true" applyBorder="true" applyAlignment="true" applyProtection="true">
      <alignment horizontal="center" vertical="bottom" textRotation="0" wrapText="true" indent="0" shrinkToFit="false"/>
      <protection locked="false" hidden="true"/>
    </xf>
    <xf numFmtId="164" fontId="9" fillId="2" borderId="2" xfId="0" applyFont="true" applyBorder="true" applyAlignment="true" applyProtection="true">
      <alignment horizontal="general" vertical="bottom" textRotation="0" wrapText="true" indent="0" shrinkToFit="false"/>
      <protection locked="false" hidden="true"/>
    </xf>
    <xf numFmtId="164" fontId="10" fillId="0" borderId="0" xfId="0" applyFont="true" applyBorder="true" applyAlignment="true" applyProtection="true">
      <alignment horizontal="left" vertical="bottom" textRotation="0" wrapText="true" indent="0" shrinkToFit="false"/>
      <protection locked="true" hidden="true"/>
    </xf>
    <xf numFmtId="164" fontId="4" fillId="0" borderId="0" xfId="0" applyFont="true" applyBorder="false" applyAlignment="true" applyProtection="true">
      <alignment horizontal="right" vertical="bottom" textRotation="0" wrapText="false" indent="0" shrinkToFit="false"/>
      <protection locked="true" hidden="true"/>
    </xf>
    <xf numFmtId="166" fontId="4" fillId="2" borderId="0" xfId="0" applyFont="true" applyBorder="true" applyAlignment="true" applyProtection="true">
      <alignment horizontal="left" vertical="bottom" textRotation="0" wrapText="false" indent="0" shrinkToFit="false"/>
      <protection locked="false" hidden="true"/>
    </xf>
    <xf numFmtId="164" fontId="5" fillId="0" borderId="0" xfId="0" applyFont="true" applyBorder="true" applyAlignment="true" applyProtection="true">
      <alignment horizontal="center" vertical="bottom" textRotation="0" wrapText="false" indent="0" shrinkToFit="false"/>
      <protection locked="true" hidden="true"/>
    </xf>
    <xf numFmtId="164" fontId="4" fillId="0" borderId="0" xfId="0" applyFont="true" applyBorder="true" applyAlignment="true" applyProtection="true">
      <alignment horizontal="center" vertical="bottom" textRotation="0" wrapText="false" indent="0" shrinkToFit="false"/>
      <protection locked="true" hidden="true"/>
    </xf>
    <xf numFmtId="164" fontId="4" fillId="0" borderId="0" xfId="0" applyFont="true" applyBorder="true" applyAlignment="true" applyProtection="true">
      <alignment horizontal="right" vertical="bottom" textRotation="0" wrapText="false" indent="0" shrinkToFit="false"/>
      <protection locked="true" hidden="true"/>
    </xf>
    <xf numFmtId="164" fontId="5" fillId="0" borderId="0" xfId="0" applyFont="true" applyBorder="false" applyAlignment="true" applyProtection="true">
      <alignment horizontal="right" vertical="bottom" textRotation="0" wrapText="false" indent="0" shrinkToFit="false"/>
      <protection locked="true" hidden="true"/>
    </xf>
    <xf numFmtId="164" fontId="10" fillId="0" borderId="0" xfId="0" applyFont="true" applyBorder="true" applyAlignment="true" applyProtection="true">
      <alignment horizontal="center" vertical="bottom" textRotation="0" wrapText="false" indent="0" shrinkToFit="false"/>
      <protection locked="true" hidden="true"/>
    </xf>
    <xf numFmtId="164" fontId="5" fillId="0" borderId="7" xfId="0" applyFont="true" applyBorder="true" applyAlignment="true" applyProtection="true">
      <alignment horizontal="center" vertical="bottom" textRotation="0" wrapText="false" indent="0" shrinkToFit="false"/>
      <protection locked="true" hidden="true"/>
    </xf>
    <xf numFmtId="164" fontId="4" fillId="0" borderId="8" xfId="0" applyFont="true" applyBorder="true" applyAlignment="true" applyProtection="true">
      <alignment horizontal="left" vertical="bottom" textRotation="0" wrapText="true" indent="0" shrinkToFit="false"/>
      <protection locked="true" hidden="true"/>
    </xf>
    <xf numFmtId="164" fontId="4" fillId="0" borderId="0" xfId="0" applyFont="true" applyBorder="false" applyAlignment="true" applyProtection="true">
      <alignment horizontal="general" vertical="bottom" textRotation="0" wrapText="true" indent="0" shrinkToFit="false"/>
      <protection locked="true" hidden="true"/>
    </xf>
    <xf numFmtId="164" fontId="0" fillId="0" borderId="0" xfId="0" applyFont="false" applyBorder="false" applyAlignment="false" applyProtection="true">
      <alignment horizontal="general" vertical="bottom" textRotation="0" wrapText="false" indent="0" shrinkToFit="false"/>
      <protection locked="false" hidden="false"/>
    </xf>
    <xf numFmtId="164" fontId="11" fillId="3" borderId="0" xfId="0" applyFont="true" applyBorder="true" applyAlignment="true" applyProtection="true">
      <alignment horizontal="center" vertical="bottom" textRotation="0" wrapText="false" indent="0" shrinkToFit="false"/>
      <protection locked="true" hidden="false"/>
    </xf>
    <xf numFmtId="164" fontId="11" fillId="3"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false" applyProtection="true">
      <alignment horizontal="general" vertical="bottom" textRotation="0" wrapText="false" indent="0" shrinkToFit="false"/>
      <protection locked="false" hidden="false"/>
    </xf>
    <xf numFmtId="164" fontId="11"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 fillId="0" borderId="9" xfId="0" applyFont="true" applyBorder="true" applyAlignment="true" applyProtection="true">
      <alignment horizontal="right" vertical="bottom" textRotation="0" wrapText="true" indent="0" shrinkToFit="false"/>
      <protection locked="true" hidden="true"/>
    </xf>
    <xf numFmtId="164" fontId="4" fillId="2" borderId="10" xfId="0" applyFont="true" applyBorder="true" applyAlignment="true" applyProtection="true">
      <alignment horizontal="left" vertical="bottom" textRotation="0" wrapText="false" indent="0" shrinkToFit="false"/>
      <protection locked="true" hidden="true"/>
    </xf>
    <xf numFmtId="164" fontId="5" fillId="0" borderId="2" xfId="0" applyFont="true" applyBorder="true" applyAlignment="true" applyProtection="true">
      <alignment horizontal="right" vertical="bottom" textRotation="0" wrapText="false" indent="0" shrinkToFit="false"/>
      <protection locked="true" hidden="true"/>
    </xf>
    <xf numFmtId="164" fontId="13" fillId="0" borderId="2" xfId="0"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true" applyProtection="true">
      <alignment horizontal="center" vertical="bottom" textRotation="0" wrapText="false" indent="0" shrinkToFit="false"/>
      <protection locked="true" hidden="true"/>
    </xf>
    <xf numFmtId="164" fontId="14" fillId="0" borderId="2" xfId="0" applyFont="true" applyBorder="true" applyAlignment="true" applyProtection="true">
      <alignment horizontal="center" vertical="bottom" textRotation="0" wrapText="false" indent="0" shrinkToFit="false"/>
      <protection locked="true" hidden="true"/>
    </xf>
    <xf numFmtId="164" fontId="5" fillId="0" borderId="0" xfId="0" applyFont="true" applyBorder="false" applyAlignment="true" applyProtection="true">
      <alignment horizontal="center" vertical="bottom" textRotation="0" wrapText="false" indent="0" shrinkToFit="false"/>
      <protection locked="true" hidden="true"/>
    </xf>
    <xf numFmtId="167" fontId="15" fillId="0" borderId="0" xfId="0" applyFont="true" applyBorder="false" applyAlignment="false" applyProtection="true">
      <alignment horizontal="general" vertical="bottom" textRotation="0" wrapText="false" indent="0" shrinkToFit="false"/>
      <protection locked="true" hidden="true"/>
    </xf>
    <xf numFmtId="168" fontId="15" fillId="0" borderId="0" xfId="0" applyFont="true" applyBorder="false" applyAlignment="false" applyProtection="true">
      <alignment horizontal="general" vertical="bottom" textRotation="0" wrapText="false" indent="0" shrinkToFit="false"/>
      <protection locked="true" hidden="true"/>
    </xf>
    <xf numFmtId="164" fontId="4" fillId="2" borderId="3" xfId="0" applyFont="true" applyBorder="true" applyAlignment="true" applyProtection="true">
      <alignment horizontal="center" vertical="bottom" textRotation="0" wrapText="false" indent="0" shrinkToFit="false"/>
      <protection locked="false" hidden="true"/>
    </xf>
    <xf numFmtId="164" fontId="4" fillId="0" borderId="0" xfId="0" applyFont="true" applyBorder="false" applyAlignment="false" applyProtection="true">
      <alignment horizontal="general" vertical="bottom" textRotation="0" wrapText="false" indent="0" shrinkToFit="false"/>
      <protection locked="false" hidden="false"/>
    </xf>
    <xf numFmtId="164" fontId="9" fillId="0" borderId="0" xfId="0" applyFont="true" applyBorder="true" applyAlignment="true" applyProtection="true">
      <alignment horizontal="center" vertical="bottom" textRotation="0" wrapText="tru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false"/>
    </xf>
    <xf numFmtId="164" fontId="7" fillId="0" borderId="6" xfId="0" applyFont="true" applyBorder="true" applyAlignment="true" applyProtection="true">
      <alignment horizontal="left" vertical="bottom" textRotation="0" wrapText="false" indent="0" shrinkToFit="false"/>
      <protection locked="true" hidden="true"/>
    </xf>
    <xf numFmtId="164" fontId="4" fillId="2" borderId="2" xfId="0" applyFont="true" applyBorder="true" applyAlignment="true" applyProtection="true">
      <alignment horizontal="left" vertical="bottom" textRotation="0" wrapText="false" indent="0" shrinkToFit="false"/>
      <protection locked="false" hidden="true"/>
    </xf>
    <xf numFmtId="164" fontId="4" fillId="0" borderId="2" xfId="0" applyFont="true" applyBorder="true" applyAlignment="true" applyProtection="true">
      <alignment horizontal="right" vertical="bottom" textRotation="0" wrapText="false" indent="0" shrinkToFit="false"/>
      <protection locked="true" hidden="true"/>
    </xf>
    <xf numFmtId="164" fontId="4" fillId="2" borderId="5" xfId="0" applyFont="true" applyBorder="true" applyAlignment="true" applyProtection="true">
      <alignment horizontal="left" vertical="bottom" textRotation="0" wrapText="false" indent="0" shrinkToFit="false"/>
      <protection locked="false" hidden="true"/>
    </xf>
    <xf numFmtId="164" fontId="4" fillId="0" borderId="10" xfId="0" applyFont="true" applyBorder="true" applyAlignment="true" applyProtection="true">
      <alignment horizontal="right" vertical="bottom" textRotation="0" wrapText="false" indent="0" shrinkToFit="false"/>
      <protection locked="true" hidden="true"/>
    </xf>
    <xf numFmtId="164" fontId="4" fillId="2" borderId="6" xfId="0" applyFont="true" applyBorder="true" applyAlignment="true" applyProtection="true">
      <alignment horizontal="left" vertical="bottom" textRotation="0" wrapText="false" indent="0" shrinkToFit="false"/>
      <protection locked="false" hidden="true"/>
    </xf>
    <xf numFmtId="164" fontId="7" fillId="0" borderId="0" xfId="0" applyFont="true" applyBorder="true" applyAlignment="true" applyProtection="true">
      <alignment horizontal="right" vertical="bottom" textRotation="0" wrapText="false" indent="0" shrinkToFit="false"/>
      <protection locked="true" hidden="true"/>
    </xf>
    <xf numFmtId="169" fontId="16" fillId="2" borderId="4" xfId="20" applyFont="true" applyBorder="true" applyAlignment="true" applyProtection="true">
      <alignment horizontal="left" vertical="bottom" textRotation="0" wrapText="false" indent="0" shrinkToFit="false"/>
      <protection locked="false" hidden="true"/>
    </xf>
    <xf numFmtId="164" fontId="4" fillId="2" borderId="0" xfId="0" applyFont="true" applyBorder="true" applyAlignment="true" applyProtection="true">
      <alignment horizontal="center" vertical="bottom" textRotation="0" wrapText="false" indent="0" shrinkToFit="false"/>
      <protection locked="false" hidden="true"/>
    </xf>
    <xf numFmtId="164" fontId="7" fillId="0" borderId="2" xfId="0" applyFont="true" applyBorder="true" applyAlignment="true" applyProtection="true">
      <alignment horizontal="right" vertical="bottom" textRotation="0" wrapText="false" indent="0" shrinkToFit="false"/>
      <protection locked="true" hidden="true"/>
    </xf>
    <xf numFmtId="169" fontId="16" fillId="2" borderId="2" xfId="20" applyFont="true" applyBorder="true" applyAlignment="true" applyProtection="true">
      <alignment horizontal="left" vertical="bottom" textRotation="0" wrapText="false" indent="0" shrinkToFit="false"/>
      <protection locked="false" hidden="true"/>
    </xf>
    <xf numFmtId="164" fontId="7" fillId="0" borderId="11" xfId="0" applyFont="true" applyBorder="true" applyAlignment="true" applyProtection="true">
      <alignment horizontal="right" vertical="bottom" textRotation="0" wrapText="false" indent="0" shrinkToFit="false"/>
      <protection locked="true" hidden="true"/>
    </xf>
    <xf numFmtId="164" fontId="4" fillId="2" borderId="2" xfId="0" applyFont="true" applyBorder="true" applyAlignment="true" applyProtection="true">
      <alignment horizontal="center" vertical="bottom" textRotation="0" wrapText="false" indent="0" shrinkToFit="false"/>
      <protection locked="false" hidden="true"/>
    </xf>
    <xf numFmtId="164" fontId="5" fillId="0" borderId="9" xfId="0" applyFont="true" applyBorder="true" applyAlignment="true" applyProtection="true">
      <alignment horizontal="center" vertical="bottom" textRotation="0" wrapText="false" indent="0" shrinkToFit="false"/>
      <protection locked="true" hidden="true"/>
    </xf>
    <xf numFmtId="164" fontId="4" fillId="0" borderId="2" xfId="0" applyFont="true" applyBorder="true" applyAlignment="true" applyProtection="true">
      <alignment horizontal="center" vertical="bottom" textRotation="0" wrapText="false" indent="0" shrinkToFit="false"/>
      <protection locked="true" hidden="true"/>
    </xf>
    <xf numFmtId="164" fontId="0" fillId="4" borderId="0" xfId="0" applyFont="false" applyBorder="false" applyAlignment="false" applyProtection="true">
      <alignment horizontal="general" vertical="bottom" textRotation="0" wrapText="false" indent="0" shrinkToFit="false"/>
      <protection locked="false" hidden="false"/>
    </xf>
    <xf numFmtId="164" fontId="4" fillId="0" borderId="0" xfId="0" applyFont="true" applyBorder="true" applyAlignment="true" applyProtection="true">
      <alignment horizontal="center" vertical="bottom" textRotation="0" wrapText="false" indent="0" shrinkToFit="false"/>
      <protection locked="true" hidden="true"/>
    </xf>
    <xf numFmtId="164" fontId="17" fillId="0" borderId="2" xfId="0" applyFont="true" applyBorder="true" applyAlignment="true" applyProtection="true">
      <alignment horizontal="center" vertical="bottom" textRotation="0" wrapText="false" indent="0" shrinkToFit="false"/>
      <protection locked="true" hidden="true"/>
    </xf>
    <xf numFmtId="164" fontId="5" fillId="0" borderId="0" xfId="0" applyFont="true" applyBorder="false" applyAlignment="true" applyProtection="true">
      <alignment horizontal="center" vertical="center" textRotation="0" wrapText="false" indent="0" shrinkToFit="false"/>
      <protection locked="true" hidden="true"/>
    </xf>
    <xf numFmtId="164" fontId="5" fillId="0" borderId="0" xfId="0" applyFont="true" applyBorder="true" applyAlignment="true" applyProtection="true">
      <alignment horizontal="left" vertical="center" textRotation="0" wrapText="true" indent="0" shrinkToFit="false"/>
      <protection locked="true" hidden="true"/>
    </xf>
    <xf numFmtId="164" fontId="4" fillId="0" borderId="0" xfId="0" applyFont="true" applyBorder="true" applyAlignment="true" applyProtection="true">
      <alignment horizontal="center" vertical="center" textRotation="0" wrapText="false" indent="0" shrinkToFit="false"/>
      <protection locked="true" hidden="true"/>
    </xf>
    <xf numFmtId="164" fontId="7" fillId="0" borderId="2" xfId="0" applyFont="true" applyBorder="true" applyAlignment="true" applyProtection="true">
      <alignment horizontal="left" vertical="center" textRotation="0" wrapText="true" indent="0" shrinkToFit="false"/>
      <protection locked="true" hidden="true"/>
    </xf>
    <xf numFmtId="164" fontId="18" fillId="0" borderId="2" xfId="0" applyFont="true" applyBorder="true" applyAlignment="true" applyProtection="true">
      <alignment horizontal="center" vertical="center" textRotation="0" wrapText="true" indent="0" shrinkToFit="false"/>
      <protection locked="true" hidden="true"/>
    </xf>
    <xf numFmtId="164" fontId="18" fillId="0" borderId="2" xfId="0" applyFont="true" applyBorder="true" applyAlignment="true" applyProtection="true">
      <alignment horizontal="left" vertical="center" textRotation="0" wrapText="true" indent="0" shrinkToFit="false"/>
      <protection locked="true" hidden="true"/>
    </xf>
    <xf numFmtId="164" fontId="4" fillId="4"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center" vertical="bottom" textRotation="0" wrapText="false" indent="0" shrinkToFit="false"/>
      <protection locked="false" hidden="false"/>
    </xf>
    <xf numFmtId="164" fontId="5" fillId="3" borderId="12" xfId="0" applyFont="true" applyBorder="true" applyAlignment="true" applyProtection="true">
      <alignment horizontal="center" vertical="bottom" textRotation="0" wrapText="false" indent="0" shrinkToFit="false"/>
      <protection locked="true" hidden="false"/>
    </xf>
    <xf numFmtId="164" fontId="0" fillId="5" borderId="13" xfId="0" applyFont="true" applyBorder="true" applyAlignment="true" applyProtection="true">
      <alignment horizontal="center" vertical="bottom" textRotation="0" wrapText="false" indent="0" shrinkToFit="false"/>
      <protection locked="true" hidden="false"/>
    </xf>
    <xf numFmtId="164" fontId="0" fillId="5" borderId="11" xfId="0" applyFont="true" applyBorder="true" applyAlignment="true" applyProtection="true">
      <alignment horizontal="center" vertical="bottom" textRotation="0" wrapText="false" indent="0" shrinkToFit="false"/>
      <protection locked="true" hidden="false"/>
    </xf>
    <xf numFmtId="164" fontId="0" fillId="5" borderId="14" xfId="0" applyFont="true" applyBorder="true" applyAlignment="true" applyProtection="true">
      <alignment horizontal="center" vertical="bottom" textRotation="0" wrapText="false" indent="0" shrinkToFit="false"/>
      <protection locked="true" hidden="false"/>
    </xf>
    <xf numFmtId="164" fontId="4" fillId="0" borderId="13" xfId="0" applyFont="true" applyBorder="true" applyAlignment="true" applyProtection="true">
      <alignment horizontal="left" vertical="bottom" textRotation="0" wrapText="false" indent="0" shrinkToFit="false"/>
      <protection locked="false" hidden="false"/>
    </xf>
    <xf numFmtId="164" fontId="4" fillId="2" borderId="2" xfId="0" applyFont="true" applyBorder="true" applyAlignment="true" applyProtection="true">
      <alignment horizontal="center" vertical="bottom" textRotation="0" wrapText="false" indent="0" shrinkToFit="false"/>
      <protection locked="false" hidden="false"/>
    </xf>
    <xf numFmtId="170" fontId="4" fillId="2" borderId="2" xfId="0" applyFont="true" applyBorder="true" applyAlignment="true" applyProtection="true">
      <alignment horizontal="center" vertical="bottom" textRotation="0" wrapText="false" indent="0" shrinkToFit="false"/>
      <protection locked="false" hidden="false"/>
    </xf>
    <xf numFmtId="170" fontId="4" fillId="6" borderId="15" xfId="0" applyFont="true" applyBorder="true" applyAlignment="true" applyProtection="true">
      <alignment horizontal="center" vertical="bottom" textRotation="0" wrapText="false" indent="0" shrinkToFit="false"/>
      <protection locked="true" hidden="true"/>
    </xf>
    <xf numFmtId="169" fontId="4" fillId="2" borderId="2" xfId="0" applyFont="true" applyBorder="true" applyAlignment="true" applyProtection="true">
      <alignment horizontal="center" vertical="bottom" textRotation="0" wrapText="false" indent="0" shrinkToFit="false"/>
      <protection locked="false" hidden="false"/>
    </xf>
    <xf numFmtId="169" fontId="4" fillId="2" borderId="16" xfId="0" applyFont="true" applyBorder="true" applyAlignment="true" applyProtection="true">
      <alignment horizontal="center" vertical="bottom" textRotation="0" wrapText="false" indent="0" shrinkToFit="false"/>
      <protection locked="false" hidden="false"/>
    </xf>
    <xf numFmtId="170" fontId="4" fillId="2" borderId="16" xfId="0" applyFont="true" applyBorder="true" applyAlignment="true" applyProtection="true">
      <alignment horizontal="center" vertical="bottom" textRotation="0" wrapText="false" indent="0" shrinkToFit="false"/>
      <protection locked="false" hidden="false"/>
    </xf>
    <xf numFmtId="164" fontId="0" fillId="4" borderId="0" xfId="0" applyFont="false" applyBorder="false" applyAlignment="false" applyProtection="true">
      <alignment horizontal="general" vertical="bottom" textRotation="0" wrapText="false" indent="0" shrinkToFit="false"/>
      <protection locked="true" hidden="false"/>
    </xf>
    <xf numFmtId="164" fontId="4" fillId="0" borderId="17" xfId="0" applyFont="true" applyBorder="true" applyAlignment="true" applyProtection="true">
      <alignment horizontal="left" vertical="bottom" textRotation="0" wrapText="false" indent="0" shrinkToFit="false"/>
      <protection locked="false" hidden="false"/>
    </xf>
    <xf numFmtId="169" fontId="4" fillId="2" borderId="18" xfId="0" applyFont="true" applyBorder="true" applyAlignment="true" applyProtection="true">
      <alignment horizontal="center" vertical="bottom" textRotation="0" wrapText="false" indent="0" shrinkToFit="false"/>
      <protection locked="false" hidden="false"/>
    </xf>
    <xf numFmtId="170" fontId="4" fillId="2" borderId="18" xfId="0" applyFont="true" applyBorder="true" applyAlignment="true" applyProtection="true">
      <alignment horizontal="center" vertical="bottom" textRotation="0" wrapText="false" indent="0" shrinkToFit="false"/>
      <protection locked="false" hidden="false"/>
    </xf>
    <xf numFmtId="164" fontId="9" fillId="0" borderId="19" xfId="0" applyFont="true" applyBorder="true" applyAlignment="true" applyProtection="true">
      <alignment horizontal="center" vertical="bottom" textRotation="0" wrapText="false" indent="0" shrinkToFit="false"/>
      <protection locked="true" hidden="false"/>
    </xf>
    <xf numFmtId="164" fontId="9" fillId="0" borderId="7" xfId="0" applyFont="true" applyBorder="true" applyAlignment="true" applyProtection="true">
      <alignment horizontal="center" vertical="bottom" textRotation="0" wrapText="false" indent="0" shrinkToFit="false"/>
      <protection locked="true" hidden="false"/>
    </xf>
    <xf numFmtId="164" fontId="9" fillId="0" borderId="20" xfId="0" applyFont="true" applyBorder="true" applyAlignment="true" applyProtection="true">
      <alignment horizontal="center" vertical="bottom" textRotation="0" wrapText="false" indent="0" shrinkToFit="false"/>
      <protection locked="true" hidden="false"/>
    </xf>
    <xf numFmtId="170" fontId="5" fillId="6" borderId="21" xfId="0" applyFont="true" applyBorder="true" applyAlignment="true" applyProtection="true">
      <alignment horizontal="center" vertical="bottom" textRotation="0" wrapText="false" indent="0" shrinkToFit="false"/>
      <protection locked="true" hidden="true"/>
    </xf>
    <xf numFmtId="164" fontId="8" fillId="0" borderId="0" xfId="0" applyFont="true" applyBorder="true" applyAlignment="true" applyProtection="true">
      <alignment horizontal="center" vertical="bottom" textRotation="0" wrapText="false" indent="0" shrinkToFit="false"/>
      <protection locked="false" hidden="false"/>
    </xf>
    <xf numFmtId="169" fontId="4" fillId="0" borderId="0" xfId="0" applyFont="true" applyBorder="false" applyAlignment="false" applyProtection="true">
      <alignment horizontal="general" vertical="bottom" textRotation="0" wrapText="false" indent="0" shrinkToFit="false"/>
      <protection locked="true" hidden="false"/>
    </xf>
    <xf numFmtId="170" fontId="4" fillId="0" borderId="0" xfId="0" applyFont="true" applyBorder="false" applyAlignment="false" applyProtection="true">
      <alignment horizontal="general" vertical="bottom" textRotation="0" wrapText="false" indent="0" shrinkToFit="false"/>
      <protection locked="true" hidden="false"/>
    </xf>
    <xf numFmtId="164" fontId="5" fillId="3" borderId="22" xfId="0" applyFont="true" applyBorder="true" applyAlignment="true" applyProtection="true">
      <alignment horizontal="center" vertical="bottom" textRotation="0" wrapText="false" indent="0" shrinkToFit="false"/>
      <protection locked="true" hidden="false"/>
    </xf>
    <xf numFmtId="164" fontId="5" fillId="5" borderId="2" xfId="0" applyFont="true" applyBorder="true" applyAlignment="true" applyProtection="true">
      <alignment horizontal="center" vertical="bottom" textRotation="0" wrapText="false" indent="0" shrinkToFit="false"/>
      <protection locked="true" hidden="false"/>
    </xf>
    <xf numFmtId="170" fontId="5" fillId="5" borderId="2" xfId="0" applyFont="true" applyBorder="true" applyAlignment="true" applyProtection="true">
      <alignment horizontal="center" vertical="bottom" textRotation="0" wrapText="false" indent="0" shrinkToFit="false"/>
      <protection locked="true" hidden="false"/>
    </xf>
    <xf numFmtId="164" fontId="4" fillId="0" borderId="2" xfId="0" applyFont="true" applyBorder="true" applyAlignment="true" applyProtection="true">
      <alignment horizontal="left" vertical="bottom" textRotation="0" wrapText="false" indent="0" shrinkToFit="false"/>
      <protection locked="false" hidden="false"/>
    </xf>
    <xf numFmtId="164" fontId="4" fillId="2" borderId="23" xfId="0" applyFont="true" applyBorder="true" applyAlignment="true" applyProtection="true">
      <alignment horizontal="center" vertical="bottom" textRotation="0" wrapText="false" indent="0" shrinkToFit="false"/>
      <protection locked="false" hidden="false"/>
    </xf>
    <xf numFmtId="170" fontId="10" fillId="2" borderId="23" xfId="0" applyFont="true" applyBorder="true" applyAlignment="true" applyProtection="true">
      <alignment horizontal="center" vertical="bottom" textRotation="0" wrapText="false" indent="0" shrinkToFit="false"/>
      <protection locked="false" hidden="false"/>
    </xf>
    <xf numFmtId="170" fontId="4" fillId="6" borderId="2" xfId="0" applyFont="true" applyBorder="true" applyAlignment="true" applyProtection="true">
      <alignment horizontal="center" vertical="bottom" textRotation="0" wrapText="false" indent="0" shrinkToFit="false"/>
      <protection locked="true" hidden="true"/>
    </xf>
    <xf numFmtId="165" fontId="4" fillId="2" borderId="2" xfId="0" applyFont="true" applyBorder="true" applyAlignment="true" applyProtection="true">
      <alignment horizontal="center" vertical="bottom" textRotation="0" wrapText="false" indent="0" shrinkToFit="false"/>
      <protection locked="false" hidden="false"/>
    </xf>
    <xf numFmtId="164" fontId="19" fillId="0" borderId="0" xfId="0" applyFont="true" applyBorder="false" applyAlignment="false" applyProtection="true">
      <alignment horizontal="general" vertical="bottom" textRotation="0" wrapText="false" indent="0" shrinkToFit="false"/>
      <protection locked="fals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7" fillId="0" borderId="17" xfId="0" applyFont="true" applyBorder="true" applyAlignment="true" applyProtection="true">
      <alignment horizontal="center" vertical="bottom" textRotation="0" wrapText="false" indent="0" shrinkToFit="false"/>
      <protection locked="true" hidden="false"/>
    </xf>
    <xf numFmtId="164" fontId="0" fillId="0" borderId="24" xfId="0" applyFont="false" applyBorder="true" applyAlignment="false" applyProtection="true">
      <alignment horizontal="general" vertical="bottom" textRotation="0" wrapText="false" indent="0" shrinkToFit="false"/>
      <protection locked="false" hidden="false"/>
    </xf>
    <xf numFmtId="164" fontId="0" fillId="0" borderId="18" xfId="0" applyFont="false" applyBorder="true" applyAlignment="false" applyProtection="true">
      <alignment horizontal="general" vertical="bottom" textRotation="0" wrapText="false" indent="0" shrinkToFit="false"/>
      <protection locked="false" hidden="false"/>
    </xf>
    <xf numFmtId="170" fontId="5" fillId="6" borderId="25" xfId="0" applyFont="true" applyBorder="true" applyAlignment="true" applyProtection="true">
      <alignment horizontal="center" vertical="bottom" textRotation="0" wrapText="false" indent="0" shrinkToFit="false"/>
      <protection locked="true" hidden="true"/>
    </xf>
    <xf numFmtId="164" fontId="10" fillId="0" borderId="0" xfId="0" applyFont="true" applyBorder="false" applyAlignment="false" applyProtection="true">
      <alignment horizontal="general" vertical="bottom" textRotation="0" wrapText="false" indent="0" shrinkToFit="false"/>
      <protection locked="false" hidden="false"/>
    </xf>
    <xf numFmtId="164" fontId="10" fillId="0" borderId="26" xfId="0" applyFont="true" applyBorder="true" applyAlignment="true" applyProtection="true">
      <alignment horizontal="left" vertical="bottom" textRotation="0" wrapText="false" indent="0" shrinkToFit="false"/>
      <protection locked="true" hidden="false"/>
    </xf>
    <xf numFmtId="164" fontId="10" fillId="0" borderId="27" xfId="0" applyFont="true" applyBorder="true" applyAlignment="false" applyProtection="true">
      <alignment horizontal="general" vertical="bottom" textRotation="0" wrapText="false" indent="0" shrinkToFit="false"/>
      <protection locked="false" hidden="false"/>
    </xf>
    <xf numFmtId="170" fontId="10" fillId="2" borderId="28" xfId="0" applyFont="true" applyBorder="true" applyAlignment="true" applyProtection="true">
      <alignment horizontal="center" vertical="bottom" textRotation="0" wrapText="false" indent="0" shrinkToFit="false"/>
      <protection locked="false" hidden="false"/>
    </xf>
    <xf numFmtId="164" fontId="0" fillId="0" borderId="29" xfId="0" applyFont="false" applyBorder="true" applyAlignment="false" applyProtection="true">
      <alignment horizontal="general" vertical="bottom" textRotation="0" wrapText="false" indent="0" shrinkToFit="false"/>
      <protection locked="false" hidden="false"/>
    </xf>
    <xf numFmtId="164" fontId="0" fillId="0" borderId="0" xfId="0" applyFont="false" applyBorder="true" applyAlignment="false" applyProtection="true">
      <alignment horizontal="general" vertical="bottom" textRotation="0" wrapText="false" indent="0" shrinkToFit="false"/>
      <protection locked="false" hidden="false"/>
    </xf>
    <xf numFmtId="164" fontId="0" fillId="0" borderId="1" xfId="0" applyFont="false" applyBorder="true" applyAlignment="false" applyProtection="true">
      <alignment horizontal="general" vertical="bottom" textRotation="0" wrapText="false" indent="0" shrinkToFit="false"/>
      <protection locked="false" hidden="false"/>
    </xf>
    <xf numFmtId="170" fontId="10" fillId="0" borderId="30" xfId="0" applyFont="true" applyBorder="true" applyAlignment="true" applyProtection="true">
      <alignment horizontal="center" vertical="bottom" textRotation="0" wrapText="false" indent="0" shrinkToFit="false"/>
      <protection locked="false" hidden="false"/>
    </xf>
    <xf numFmtId="164" fontId="10" fillId="0" borderId="13" xfId="0" applyFont="true" applyBorder="true" applyAlignment="true" applyProtection="true">
      <alignment horizontal="left" vertical="bottom" textRotation="0" wrapText="false" indent="0" shrinkToFit="false"/>
      <protection locked="true" hidden="false"/>
    </xf>
    <xf numFmtId="170" fontId="10" fillId="2" borderId="15" xfId="0" applyFont="true" applyBorder="true" applyAlignment="true" applyProtection="true">
      <alignment horizontal="center" vertical="bottom" textRotation="0" wrapText="false" indent="0" shrinkToFit="false"/>
      <protection locked="false" hidden="false"/>
    </xf>
    <xf numFmtId="164" fontId="10" fillId="0" borderId="31" xfId="0" applyFont="true" applyBorder="true" applyAlignment="true" applyProtection="true">
      <alignment horizontal="left" vertical="bottom" textRotation="0" wrapText="false" indent="0" shrinkToFit="false"/>
      <protection locked="false" hidden="false"/>
    </xf>
    <xf numFmtId="164" fontId="6" fillId="0" borderId="13" xfId="0" applyFont="true" applyBorder="true" applyAlignment="true" applyProtection="true">
      <alignment horizontal="left" vertical="bottom" textRotation="0" wrapText="false" indent="0" shrinkToFit="false"/>
      <protection locked="true" hidden="false"/>
    </xf>
    <xf numFmtId="170" fontId="6" fillId="6" borderId="15" xfId="0" applyFont="true" applyBorder="true" applyAlignment="true" applyProtection="true">
      <alignment horizontal="center" vertical="bottom" textRotation="0" wrapText="false" indent="0" shrinkToFit="false"/>
      <protection locked="true" hidden="true"/>
    </xf>
    <xf numFmtId="164" fontId="6" fillId="0" borderId="32" xfId="0" applyFont="true" applyBorder="true" applyAlignment="true" applyProtection="true">
      <alignment horizontal="center" vertical="bottom" textRotation="0" wrapText="false" indent="0" shrinkToFit="false"/>
      <protection locked="true" hidden="false"/>
    </xf>
    <xf numFmtId="170" fontId="6" fillId="0" borderId="14" xfId="0" applyFont="true" applyBorder="true" applyAlignment="true" applyProtection="true">
      <alignment horizontal="center" vertical="bottom" textRotation="0" wrapText="false" indent="0" shrinkToFit="false"/>
      <protection locked="true" hidden="true"/>
    </xf>
    <xf numFmtId="164" fontId="10" fillId="0" borderId="33" xfId="0" applyFont="true" applyBorder="true" applyAlignment="true" applyProtection="true">
      <alignment horizontal="left" vertical="bottom" textRotation="0" wrapText="false" indent="0" shrinkToFit="false"/>
      <protection locked="false" hidden="false"/>
    </xf>
    <xf numFmtId="164" fontId="0" fillId="0" borderId="7" xfId="0" applyFont="false" applyBorder="true" applyAlignment="false" applyProtection="true">
      <alignment horizontal="general" vertical="bottom" textRotation="0" wrapText="false" indent="0" shrinkToFit="false"/>
      <protection locked="false" hidden="false"/>
    </xf>
    <xf numFmtId="170" fontId="10" fillId="0" borderId="21" xfId="0" applyFont="true" applyBorder="true" applyAlignment="true" applyProtection="true">
      <alignment horizontal="center" vertical="bottom" textRotation="0" wrapText="false" indent="0" shrinkToFit="false"/>
      <protection locked="false" hidden="false"/>
    </xf>
    <xf numFmtId="164" fontId="10" fillId="0" borderId="0" xfId="0" applyFont="true" applyBorder="true" applyAlignment="true" applyProtection="true">
      <alignment horizontal="left" vertical="bottom" textRotation="0" wrapText="false" indent="0" shrinkToFit="false"/>
      <protection locked="true" hidden="false"/>
    </xf>
    <xf numFmtId="170" fontId="4" fillId="0" borderId="0" xfId="0" applyFont="true" applyBorder="true" applyAlignment="true" applyProtection="true">
      <alignment horizontal="center" vertical="bottom" textRotation="0" wrapText="false" indent="0" shrinkToFit="false"/>
      <protection locked="false" hidden="false"/>
    </xf>
    <xf numFmtId="164" fontId="10" fillId="0" borderId="29" xfId="0" applyFont="true" applyBorder="true" applyAlignment="true" applyProtection="true">
      <alignment horizontal="left" vertical="bottom" textRotation="0" wrapText="false" indent="0" shrinkToFit="false"/>
      <protection locked="false" hidden="false"/>
    </xf>
    <xf numFmtId="164" fontId="0" fillId="0" borderId="34" xfId="0" applyFont="false" applyBorder="true" applyAlignment="false" applyProtection="true">
      <alignment horizontal="general" vertical="bottom" textRotation="0" wrapText="false" indent="0" shrinkToFit="false"/>
      <protection locked="false" hidden="false"/>
    </xf>
    <xf numFmtId="164" fontId="0" fillId="0" borderId="10" xfId="0" applyFont="false" applyBorder="true" applyAlignment="false" applyProtection="true">
      <alignment horizontal="general" vertical="bottom" textRotation="0" wrapText="false" indent="0" shrinkToFit="false"/>
      <protection locked="false" hidden="false"/>
    </xf>
    <xf numFmtId="171" fontId="0" fillId="6" borderId="15" xfId="0" applyFont="false" applyBorder="true" applyAlignment="true" applyProtection="true">
      <alignment horizontal="center" vertical="bottom" textRotation="0" wrapText="false" indent="0" shrinkToFit="false"/>
      <protection locked="true" hidden="false"/>
    </xf>
    <xf numFmtId="165" fontId="4" fillId="0" borderId="0" xfId="0" applyFont="true" applyBorder="true" applyAlignment="true" applyProtection="true">
      <alignment horizontal="center" vertical="bottom" textRotation="0" wrapText="false" indent="0" shrinkToFit="false"/>
      <protection locked="false" hidden="false"/>
    </xf>
    <xf numFmtId="164" fontId="4" fillId="0" borderId="5" xfId="0" applyFont="true" applyBorder="true" applyAlignment="true" applyProtection="true">
      <alignment horizontal="left" vertical="bottom" textRotation="0" wrapText="false" indent="0" shrinkToFit="false"/>
      <protection locked="true" hidden="false"/>
    </xf>
    <xf numFmtId="164" fontId="10" fillId="0" borderId="19" xfId="0" applyFont="true" applyBorder="true" applyAlignment="true" applyProtection="true">
      <alignment horizontal="left" vertical="bottom" textRotation="0" wrapText="false" indent="0" shrinkToFit="false"/>
      <protection locked="false" hidden="false"/>
    </xf>
    <xf numFmtId="170" fontId="4" fillId="0" borderId="0" xfId="0" applyFont="true" applyBorder="true" applyAlignment="true" applyProtection="true">
      <alignment horizontal="center" vertical="bottom" textRotation="0" wrapText="false" indent="0" shrinkToFit="false"/>
      <protection locked="true" hidden="false"/>
    </xf>
    <xf numFmtId="164" fontId="6" fillId="5" borderId="13" xfId="0" applyFont="true" applyBorder="true" applyAlignment="true" applyProtection="true">
      <alignment horizontal="center" vertical="center" textRotation="0" wrapText="true" indent="0" shrinkToFit="true"/>
      <protection locked="true" hidden="false"/>
    </xf>
    <xf numFmtId="164" fontId="7" fillId="5" borderId="11" xfId="0" applyFont="true" applyBorder="true" applyAlignment="true" applyProtection="true">
      <alignment horizontal="center" vertical="bottom" textRotation="0" wrapText="false" indent="0" shrinkToFit="false"/>
      <protection locked="true" hidden="false"/>
    </xf>
    <xf numFmtId="164" fontId="7" fillId="5" borderId="4" xfId="0" applyFont="true" applyBorder="true" applyAlignment="true" applyProtection="true">
      <alignment horizontal="center" vertical="bottom" textRotation="0" wrapText="false" indent="0" shrinkToFit="false"/>
      <protection locked="true" hidden="false"/>
    </xf>
    <xf numFmtId="164" fontId="7" fillId="5" borderId="14"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left" vertical="center" textRotation="0" wrapText="false" indent="0" shrinkToFit="false"/>
      <protection locked="false" hidden="true"/>
    </xf>
    <xf numFmtId="164" fontId="7" fillId="5" borderId="23" xfId="0" applyFont="true" applyBorder="true" applyAlignment="true" applyProtection="true">
      <alignment horizontal="center" vertical="bottom" textRotation="0" wrapText="false" indent="0" shrinkToFit="false"/>
      <protection locked="true" hidden="false"/>
    </xf>
    <xf numFmtId="164" fontId="7" fillId="5" borderId="9" xfId="0" applyFont="true" applyBorder="true" applyAlignment="true" applyProtection="true">
      <alignment horizontal="center" vertical="bottom" textRotation="0" wrapText="false" indent="0" shrinkToFit="false"/>
      <protection locked="true" hidden="false"/>
    </xf>
    <xf numFmtId="164" fontId="7" fillId="5" borderId="35" xfId="0" applyFont="true" applyBorder="true" applyAlignment="false" applyProtection="true">
      <alignment horizontal="general" vertical="bottom" textRotation="0" wrapText="false" indent="0" shrinkToFit="false"/>
      <protection locked="true" hidden="false"/>
    </xf>
    <xf numFmtId="164" fontId="7" fillId="5" borderId="36" xfId="0" applyFont="true" applyBorder="true" applyAlignment="false" applyProtection="true">
      <alignment horizontal="general" vertical="bottom" textRotation="0" wrapText="false" indent="0" shrinkToFit="false"/>
      <protection locked="true" hidden="false"/>
    </xf>
    <xf numFmtId="164" fontId="10" fillId="0" borderId="2" xfId="0" applyFont="true" applyBorder="true" applyAlignment="true" applyProtection="true">
      <alignment horizontal="left" vertical="bottom" textRotation="0" wrapText="false" indent="0" shrinkToFit="false"/>
      <protection locked="false" hidden="false"/>
    </xf>
    <xf numFmtId="170" fontId="0" fillId="2" borderId="2" xfId="0" applyFont="false" applyBorder="true" applyAlignment="true" applyProtection="true">
      <alignment horizontal="center" vertical="bottom" textRotation="0" wrapText="false" indent="0" shrinkToFit="false"/>
      <protection locked="false" hidden="false"/>
    </xf>
    <xf numFmtId="164" fontId="0" fillId="2" borderId="2" xfId="0" applyFont="false" applyBorder="true" applyAlignment="true" applyProtection="true">
      <alignment horizontal="center" vertical="bottom" textRotation="0" wrapText="false" indent="0" shrinkToFit="false"/>
      <protection locked="false" hidden="false"/>
    </xf>
    <xf numFmtId="170" fontId="0" fillId="6" borderId="2" xfId="0" applyFont="false" applyBorder="true" applyAlignment="true" applyProtection="true">
      <alignment horizontal="center" vertical="bottom" textRotation="0" wrapText="false" indent="0" shrinkToFit="false"/>
      <protection locked="true" hidden="true"/>
    </xf>
    <xf numFmtId="164" fontId="6" fillId="0" borderId="17" xfId="0" applyFont="true" applyBorder="true" applyAlignment="true" applyProtection="true">
      <alignment horizontal="center" vertical="bottom" textRotation="0" wrapText="false" indent="0" shrinkToFit="false"/>
      <protection locked="true" hidden="false"/>
    </xf>
    <xf numFmtId="170" fontId="0" fillId="0" borderId="18" xfId="0" applyFont="false" applyBorder="true" applyAlignment="true" applyProtection="true">
      <alignment horizontal="center" vertical="bottom" textRotation="0" wrapText="false" indent="0" shrinkToFit="false"/>
      <protection locked="false" hidden="false"/>
    </xf>
    <xf numFmtId="164" fontId="0" fillId="0" borderId="24" xfId="0" applyFont="false" applyBorder="true" applyAlignment="true" applyProtection="true">
      <alignment horizontal="center" vertical="bottom" textRotation="0" wrapText="false" indent="0" shrinkToFit="false"/>
      <protection locked="false" hidden="false"/>
    </xf>
    <xf numFmtId="170" fontId="7" fillId="6" borderId="37" xfId="0" applyFont="true" applyBorder="true" applyAlignment="true" applyProtection="true">
      <alignment horizontal="center" vertical="bottom" textRotation="0" wrapText="false" indent="0" shrinkToFit="false"/>
      <protection locked="true" hidden="true"/>
    </xf>
    <xf numFmtId="164" fontId="6" fillId="3" borderId="22" xfId="0" applyFont="true" applyBorder="true" applyAlignment="true" applyProtection="true">
      <alignment horizontal="center" vertical="bottom" textRotation="0" wrapText="false" indent="0" shrinkToFit="false"/>
      <protection locked="true" hidden="false"/>
    </xf>
    <xf numFmtId="164" fontId="6" fillId="5" borderId="2" xfId="0" applyFont="true" applyBorder="true" applyAlignment="true" applyProtection="true">
      <alignment horizontal="center" vertical="bottom" textRotation="0" wrapText="false" indent="0" shrinkToFit="false"/>
      <protection locked="true" hidden="false"/>
    </xf>
    <xf numFmtId="164" fontId="7" fillId="5" borderId="2" xfId="0" applyFont="true" applyBorder="true" applyAlignment="true" applyProtection="true">
      <alignment horizontal="center" vertical="bottom" textRotation="0" wrapText="false" indent="0" shrinkToFit="false"/>
      <protection locked="true" hidden="false"/>
    </xf>
    <xf numFmtId="169" fontId="10" fillId="0" borderId="2" xfId="0" applyFont="true" applyBorder="true" applyAlignment="true" applyProtection="true">
      <alignment horizontal="center" vertical="bottom" textRotation="0" wrapText="false" indent="0" shrinkToFit="false"/>
      <protection locked="false" hidden="false"/>
    </xf>
    <xf numFmtId="165" fontId="0" fillId="2" borderId="2" xfId="0" applyFont="false" applyBorder="true" applyAlignment="true" applyProtection="true">
      <alignment horizontal="center" vertical="bottom" textRotation="0" wrapText="false" indent="0" shrinkToFit="false"/>
      <protection locked="false" hidden="false"/>
    </xf>
    <xf numFmtId="164" fontId="6" fillId="0" borderId="2" xfId="0" applyFont="true" applyBorder="true" applyAlignment="true" applyProtection="true">
      <alignment horizontal="left" vertical="bottom" textRotation="0" wrapText="false" indent="0" shrinkToFit="false"/>
      <protection locked="true" hidden="false"/>
    </xf>
    <xf numFmtId="170" fontId="0" fillId="0" borderId="2" xfId="0" applyFont="false" applyBorder="true" applyAlignment="true" applyProtection="true">
      <alignment horizontal="center" vertical="bottom" textRotation="0" wrapText="false" indent="0" shrinkToFit="false"/>
      <protection locked="false" hidden="false"/>
    </xf>
    <xf numFmtId="165" fontId="0" fillId="0" borderId="2" xfId="0" applyFont="false" applyBorder="true" applyAlignment="true" applyProtection="true">
      <alignment horizontal="center" vertical="bottom" textRotation="0" wrapText="false" indent="0" shrinkToFit="false"/>
      <protection locked="false" hidden="false"/>
    </xf>
    <xf numFmtId="170" fontId="7" fillId="6" borderId="2" xfId="0" applyFont="true" applyBorder="true" applyAlignment="true" applyProtection="true">
      <alignment horizontal="center" vertical="bottom" textRotation="0" wrapText="false" indent="0" shrinkToFit="false"/>
      <protection locked="true" hidden="true"/>
    </xf>
    <xf numFmtId="164" fontId="6" fillId="5" borderId="13" xfId="0" applyFont="true" applyBorder="true" applyAlignment="true" applyProtection="true">
      <alignment horizontal="center" vertical="center" textRotation="0" wrapText="false" indent="0" shrinkToFit="false"/>
      <protection locked="true" hidden="false"/>
    </xf>
    <xf numFmtId="164" fontId="6" fillId="5" borderId="4" xfId="0" applyFont="true" applyBorder="true" applyAlignment="true" applyProtection="true">
      <alignment horizontal="center" vertical="bottom" textRotation="0" wrapText="false" indent="0" shrinkToFit="false"/>
      <protection locked="true" hidden="false"/>
    </xf>
    <xf numFmtId="164" fontId="7" fillId="5" borderId="38" xfId="0" applyFont="true" applyBorder="true" applyAlignment="true" applyProtection="true">
      <alignment horizontal="center" vertical="bottom" textRotation="0" wrapText="false" indent="0" shrinkToFit="false"/>
      <protection locked="true" hidden="false"/>
    </xf>
    <xf numFmtId="164" fontId="6" fillId="5" borderId="9" xfId="0" applyFont="true" applyBorder="true" applyAlignment="true" applyProtection="true">
      <alignment horizontal="center" vertical="bottom" textRotation="0" wrapText="false" indent="0" shrinkToFit="false"/>
      <protection locked="true" hidden="false"/>
    </xf>
    <xf numFmtId="164" fontId="20" fillId="5" borderId="35" xfId="0" applyFont="true" applyBorder="true" applyAlignment="true" applyProtection="true">
      <alignment horizontal="center" vertical="bottom" textRotation="0" wrapText="false" indent="0" shrinkToFit="false"/>
      <protection locked="true" hidden="false"/>
    </xf>
    <xf numFmtId="164" fontId="7" fillId="5" borderId="39" xfId="0" applyFont="true" applyBorder="true" applyAlignment="true" applyProtection="true">
      <alignment horizontal="center" vertical="bottom" textRotation="0" wrapText="false" indent="0" shrinkToFit="false"/>
      <protection locked="true" hidden="false"/>
    </xf>
    <xf numFmtId="164" fontId="7" fillId="5" borderId="36" xfId="0" applyFont="true" applyBorder="true" applyAlignment="true" applyProtection="true">
      <alignment horizontal="center" vertical="bottom" textRotation="0" wrapText="false" indent="0" shrinkToFit="false"/>
      <protection locked="true" hidden="false"/>
    </xf>
    <xf numFmtId="165" fontId="10" fillId="2" borderId="0" xfId="0" applyFont="true" applyBorder="true" applyAlignment="true" applyProtection="true">
      <alignment horizontal="center" vertical="bottom" textRotation="0" wrapText="false" indent="0" shrinkToFit="false"/>
      <protection locked="false" hidden="false"/>
    </xf>
    <xf numFmtId="170" fontId="0" fillId="2" borderId="16" xfId="0" applyFont="false" applyBorder="true" applyAlignment="true" applyProtection="true">
      <alignment horizontal="center" vertical="bottom" textRotation="0" wrapText="false" indent="0" shrinkToFit="false"/>
      <protection locked="false" hidden="false"/>
    </xf>
    <xf numFmtId="165" fontId="10" fillId="2" borderId="2" xfId="0" applyFont="true" applyBorder="true" applyAlignment="true" applyProtection="true">
      <alignment horizontal="center" vertical="bottom" textRotation="0" wrapText="false" indent="0" shrinkToFit="false"/>
      <protection locked="false" hidden="false"/>
    </xf>
    <xf numFmtId="164" fontId="10" fillId="2" borderId="2" xfId="0" applyFont="true" applyBorder="true" applyAlignment="true" applyProtection="true">
      <alignment horizontal="center" vertical="bottom" textRotation="0" wrapText="false" indent="0" shrinkToFit="false"/>
      <protection locked="false" hidden="false"/>
    </xf>
    <xf numFmtId="164" fontId="6" fillId="0" borderId="17" xfId="0" applyFont="true" applyBorder="true" applyAlignment="true" applyProtection="true">
      <alignment horizontal="left" vertical="bottom" textRotation="0" wrapText="false" indent="0" shrinkToFit="false"/>
      <protection locked="true" hidden="false"/>
    </xf>
    <xf numFmtId="165" fontId="6" fillId="6" borderId="24" xfId="0" applyFont="true" applyBorder="true" applyAlignment="true" applyProtection="true">
      <alignment horizontal="center" vertical="bottom" textRotation="0" wrapText="false" indent="0" shrinkToFit="false"/>
      <protection locked="true" hidden="true"/>
    </xf>
    <xf numFmtId="170" fontId="7" fillId="6" borderId="25" xfId="0" applyFont="true" applyBorder="true" applyAlignment="true" applyProtection="true">
      <alignment horizontal="center" vertical="bottom" textRotation="0" wrapText="false" indent="0" shrinkToFit="false"/>
      <protection locked="true" hidden="true"/>
    </xf>
    <xf numFmtId="164" fontId="10" fillId="0" borderId="0" xfId="0" applyFont="true" applyBorder="false" applyAlignment="true" applyProtection="true">
      <alignment horizontal="left" vertical="bottom" textRotation="0" wrapText="false" indent="0" shrinkToFit="false"/>
      <protection locked="true" hidden="false"/>
    </xf>
    <xf numFmtId="164" fontId="7" fillId="3" borderId="22" xfId="0" applyFont="true" applyBorder="true" applyAlignment="true" applyProtection="true">
      <alignment horizontal="center" vertical="bottom" textRotation="0" wrapText="false" indent="0" shrinkToFit="false"/>
      <protection locked="true" hidden="false"/>
    </xf>
    <xf numFmtId="164" fontId="7" fillId="5" borderId="13" xfId="0" applyFont="true" applyBorder="true" applyAlignment="true" applyProtection="true">
      <alignment horizontal="center" vertical="center" textRotation="0" wrapText="false" indent="0" shrinkToFit="false"/>
      <protection locked="true" hidden="false"/>
    </xf>
    <xf numFmtId="164" fontId="20" fillId="5" borderId="9" xfId="0" applyFont="true" applyBorder="true" applyAlignment="true" applyProtection="true">
      <alignment horizontal="center" vertical="bottom" textRotation="0" wrapText="false" indent="0" shrinkToFit="false"/>
      <protection locked="true" hidden="false"/>
    </xf>
    <xf numFmtId="164" fontId="7" fillId="5" borderId="35"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left" vertical="bottom" textRotation="0" wrapText="false" indent="0" shrinkToFit="false"/>
      <protection locked="false" hidden="false"/>
    </xf>
    <xf numFmtId="164" fontId="0" fillId="0" borderId="2" xfId="0" applyFont="false" applyBorder="true" applyAlignment="true" applyProtection="true">
      <alignment horizontal="left" vertical="bottom" textRotation="0" wrapText="false" indent="0" shrinkToFit="false"/>
      <protection locked="false" hidden="false"/>
    </xf>
    <xf numFmtId="164" fontId="0" fillId="0" borderId="29" xfId="0" applyFont="false" applyBorder="true" applyAlignment="true" applyProtection="true">
      <alignment horizontal="left" vertical="bottom" textRotation="0" wrapText="false" indent="0" shrinkToFit="false"/>
      <protection locked="false" hidden="false"/>
    </xf>
    <xf numFmtId="165" fontId="0" fillId="2" borderId="16" xfId="0" applyFont="false" applyBorder="true" applyAlignment="true" applyProtection="true">
      <alignment horizontal="center" vertical="bottom" textRotation="0" wrapText="false" indent="0" shrinkToFit="false"/>
      <protection locked="false" hidden="false"/>
    </xf>
    <xf numFmtId="170" fontId="0" fillId="2" borderId="0" xfId="0" applyFont="false" applyBorder="true" applyAlignment="true" applyProtection="true">
      <alignment horizontal="center" vertical="bottom" textRotation="0" wrapText="false" indent="0" shrinkToFit="false"/>
      <protection locked="false" hidden="false"/>
    </xf>
    <xf numFmtId="164" fontId="7" fillId="0" borderId="40" xfId="0" applyFont="true" applyBorder="true" applyAlignment="true" applyProtection="true">
      <alignment horizontal="left" vertical="bottom" textRotation="0" wrapText="false" indent="0" shrinkToFit="false"/>
      <protection locked="true" hidden="false"/>
    </xf>
    <xf numFmtId="165" fontId="7" fillId="6" borderId="18" xfId="0" applyFont="true" applyBorder="true" applyAlignment="true" applyProtection="true">
      <alignment horizontal="center" vertical="bottom" textRotation="0" wrapText="false" indent="0" shrinkToFit="false"/>
      <protection locked="true" hidden="true"/>
    </xf>
    <xf numFmtId="170" fontId="0" fillId="0" borderId="24" xfId="0" applyFont="false" applyBorder="true" applyAlignment="true" applyProtection="true">
      <alignment horizontal="center" vertical="bottom" textRotation="0" wrapText="false" indent="0" shrinkToFit="false"/>
      <protection locked="false" hidden="false"/>
    </xf>
    <xf numFmtId="164" fontId="7" fillId="0" borderId="0" xfId="0" applyFont="true" applyBorder="true" applyAlignment="true" applyProtection="true">
      <alignment horizontal="center" vertical="bottom" textRotation="0" wrapText="false" indent="0" shrinkToFit="false"/>
      <protection locked="false" hidden="false"/>
    </xf>
    <xf numFmtId="164" fontId="7" fillId="5" borderId="13" xfId="0" applyFont="true" applyBorder="true" applyAlignment="true" applyProtection="true">
      <alignment horizontal="center" vertical="bottom" textRotation="0" wrapText="false" indent="0" shrinkToFit="false"/>
      <protection locked="true" hidden="false"/>
    </xf>
    <xf numFmtId="164" fontId="9" fillId="5" borderId="10" xfId="0" applyFont="true" applyBorder="true" applyAlignment="true" applyProtection="true">
      <alignment horizontal="center" vertical="bottom" textRotation="0" wrapText="false" indent="0" shrinkToFit="false"/>
      <protection locked="true" hidden="false"/>
    </xf>
    <xf numFmtId="164" fontId="7" fillId="5" borderId="10" xfId="0" applyFont="true" applyBorder="true" applyAlignment="true" applyProtection="true">
      <alignment horizontal="center" vertical="bottom" textRotation="0" wrapText="false" indent="0" shrinkToFit="false"/>
      <protection locked="true" hidden="false"/>
    </xf>
    <xf numFmtId="164" fontId="7" fillId="5" borderId="15" xfId="0" applyFont="true" applyBorder="true" applyAlignment="true" applyProtection="true">
      <alignment horizontal="center" vertical="bottom" textRotation="0" wrapText="false" indent="0" shrinkToFit="false"/>
      <protection locked="true" hidden="false"/>
    </xf>
    <xf numFmtId="164" fontId="0" fillId="0" borderId="13" xfId="0" applyFont="false" applyBorder="true" applyAlignment="true" applyProtection="true">
      <alignment horizontal="left" vertical="bottom" textRotation="0" wrapText="false" indent="0" shrinkToFit="false"/>
      <protection locked="true" hidden="false"/>
    </xf>
    <xf numFmtId="165" fontId="0" fillId="0" borderId="10" xfId="0" applyFont="false" applyBorder="true" applyAlignment="true" applyProtection="true">
      <alignment horizontal="center" vertical="bottom" textRotation="0" wrapText="false" indent="0" shrinkToFit="false"/>
      <protection locked="false" hidden="false"/>
    </xf>
    <xf numFmtId="165" fontId="0" fillId="2" borderId="15" xfId="0" applyFont="false" applyBorder="true" applyAlignment="true" applyProtection="true">
      <alignment horizontal="center" vertical="bottom" textRotation="0" wrapText="false" indent="0" shrinkToFit="false"/>
      <protection locked="false" hidden="false"/>
    </xf>
    <xf numFmtId="170" fontId="0" fillId="0" borderId="0" xfId="0" applyFont="false" applyBorder="true" applyAlignment="true" applyProtection="true">
      <alignment horizontal="center" vertical="bottom" textRotation="0" wrapText="false" indent="0" shrinkToFit="false"/>
      <protection locked="false" hidden="false"/>
    </xf>
    <xf numFmtId="164" fontId="0" fillId="0" borderId="41" xfId="0" applyFont="false" applyBorder="true" applyAlignment="false" applyProtection="true">
      <alignment horizontal="general" vertical="bottom" textRotation="0" wrapText="false" indent="0" shrinkToFit="false"/>
      <protection locked="true" hidden="false"/>
    </xf>
    <xf numFmtId="164" fontId="0" fillId="0" borderId="10" xfId="0" applyFont="false" applyBorder="true" applyAlignment="false" applyProtection="true">
      <alignment horizontal="general" vertical="bottom" textRotation="0" wrapText="false" indent="0" shrinkToFit="false"/>
      <protection locked="true" hidden="false"/>
    </xf>
    <xf numFmtId="164" fontId="0" fillId="0" borderId="6" xfId="0" applyFont="false" applyBorder="true" applyAlignment="false" applyProtection="true">
      <alignment horizontal="general" vertical="bottom" textRotation="0" wrapText="false" indent="0" shrinkToFit="false"/>
      <protection locked="true" hidden="false"/>
    </xf>
    <xf numFmtId="165" fontId="0" fillId="0" borderId="0" xfId="0" applyFont="false" applyBorder="true" applyAlignment="true" applyProtection="true">
      <alignment horizontal="center" vertical="bottom" textRotation="0" wrapText="false" indent="0" shrinkToFit="false"/>
      <protection locked="false" hidden="false"/>
    </xf>
    <xf numFmtId="165" fontId="0" fillId="0" borderId="30" xfId="0" applyFont="false" applyBorder="true" applyAlignment="true" applyProtection="true">
      <alignment horizontal="center" vertical="bottom" textRotation="0" wrapText="false" indent="0" shrinkToFit="false"/>
      <protection locked="false" hidden="false"/>
    </xf>
    <xf numFmtId="170" fontId="0" fillId="0" borderId="0" xfId="0" applyFont="false" applyBorder="false" applyAlignment="true" applyProtection="true">
      <alignment horizontal="center" vertical="bottom" textRotation="0" wrapText="false" indent="0" shrinkToFit="false"/>
      <protection locked="false" hidden="false"/>
    </xf>
    <xf numFmtId="164" fontId="0" fillId="0" borderId="31" xfId="0" applyFont="false" applyBorder="true" applyAlignment="true" applyProtection="true">
      <alignment horizontal="left" vertical="bottom" textRotation="0" wrapText="false" indent="0" shrinkToFit="false"/>
      <protection locked="true" hidden="false"/>
    </xf>
    <xf numFmtId="164" fontId="0" fillId="0" borderId="33" xfId="0" applyFont="false" applyBorder="true" applyAlignment="true" applyProtection="true">
      <alignment horizontal="left" vertical="bottom" textRotation="0" wrapText="false" indent="0" shrinkToFit="false"/>
      <protection locked="false" hidden="false"/>
    </xf>
    <xf numFmtId="165" fontId="0" fillId="0" borderId="7" xfId="0" applyFont="false" applyBorder="true" applyAlignment="true" applyProtection="true">
      <alignment horizontal="center" vertical="bottom" textRotation="0" wrapText="false" indent="0" shrinkToFit="false"/>
      <protection locked="false" hidden="false"/>
    </xf>
    <xf numFmtId="165" fontId="0" fillId="0" borderId="21" xfId="0" applyFont="false" applyBorder="true" applyAlignment="true" applyProtection="true">
      <alignment horizontal="center" vertical="bottom" textRotation="0" wrapText="false" indent="0" shrinkToFit="false"/>
      <protection locked="false" hidden="false"/>
    </xf>
    <xf numFmtId="164" fontId="7" fillId="0" borderId="42" xfId="0" applyFont="true" applyBorder="true" applyAlignment="true" applyProtection="true">
      <alignment horizontal="left" vertical="bottom" textRotation="0" wrapText="false" indent="0" shrinkToFit="false"/>
      <protection locked="true" hidden="false"/>
    </xf>
    <xf numFmtId="164" fontId="21" fillId="2" borderId="7" xfId="0" applyFont="true" applyBorder="true" applyAlignment="false" applyProtection="true">
      <alignment horizontal="general" vertical="bottom" textRotation="0" wrapText="false" indent="0" shrinkToFit="false"/>
      <protection locked="false" hidden="false"/>
    </xf>
    <xf numFmtId="164" fontId="4" fillId="0" borderId="43" xfId="0" applyFont="true" applyBorder="true" applyAlignment="true" applyProtection="true">
      <alignment horizontal="left" vertical="bottom" textRotation="0" wrapText="false" indent="0" shrinkToFit="false"/>
      <protection locked="true" hidden="false"/>
    </xf>
    <xf numFmtId="170" fontId="4" fillId="2" borderId="10" xfId="0" applyFont="true" applyBorder="true" applyAlignment="false" applyProtection="true">
      <alignment horizontal="general" vertical="bottom" textRotation="0" wrapText="false" indent="0" shrinkToFit="false"/>
      <protection locked="false" hidden="false"/>
    </xf>
    <xf numFmtId="164" fontId="4" fillId="0" borderId="44" xfId="0" applyFont="true" applyBorder="true" applyAlignment="true" applyProtection="true">
      <alignment horizontal="right" vertical="bottom" textRotation="0" wrapText="false" indent="0" shrinkToFit="false"/>
      <protection locked="true" hidden="false"/>
    </xf>
    <xf numFmtId="170" fontId="4" fillId="6" borderId="45" xfId="0" applyFont="true" applyBorder="true" applyAlignment="true" applyProtection="true">
      <alignment horizontal="center" vertical="bottom" textRotation="0" wrapText="false" indent="0" shrinkToFit="false"/>
      <protection locked="true" hidden="true"/>
    </xf>
    <xf numFmtId="164" fontId="4" fillId="0" borderId="29" xfId="0" applyFont="true" applyBorder="true" applyAlignment="true" applyProtection="true">
      <alignment horizontal="left" vertical="bottom" textRotation="0" wrapText="false" indent="0" shrinkToFit="false"/>
      <protection locked="true" hidden="false"/>
    </xf>
    <xf numFmtId="172" fontId="4" fillId="0" borderId="0" xfId="0" applyFont="true" applyBorder="true" applyAlignment="false" applyProtection="true">
      <alignment horizontal="general" vertical="bottom" textRotation="0" wrapText="false" indent="0" shrinkToFit="false"/>
      <protection locked="false" hidden="false"/>
    </xf>
    <xf numFmtId="164" fontId="4" fillId="0" borderId="0" xfId="0" applyFont="true" applyBorder="true" applyAlignment="true" applyProtection="true">
      <alignment horizontal="right" vertical="bottom" textRotation="0" wrapText="false" indent="0" shrinkToFit="false"/>
      <protection locked="true" hidden="false"/>
    </xf>
    <xf numFmtId="170" fontId="4" fillId="4" borderId="34" xfId="0" applyFont="true" applyBorder="true" applyAlignment="true" applyProtection="true">
      <alignment horizontal="center" vertical="bottom" textRotation="0" wrapText="false" indent="0" shrinkToFit="false"/>
      <protection locked="true" hidden="true"/>
    </xf>
    <xf numFmtId="164" fontId="4" fillId="0" borderId="41" xfId="0" applyFont="true" applyBorder="true" applyAlignment="true" applyProtection="true">
      <alignment horizontal="left" vertical="bottom" textRotation="0" wrapText="false" indent="0" shrinkToFit="false"/>
      <protection locked="true" hidden="false"/>
    </xf>
    <xf numFmtId="164" fontId="4" fillId="0" borderId="10" xfId="0" applyFont="true" applyBorder="true" applyAlignment="true" applyProtection="true">
      <alignment horizontal="right" vertical="bottom" textRotation="0" wrapText="false" indent="0" shrinkToFit="false"/>
      <protection locked="true" hidden="false"/>
    </xf>
    <xf numFmtId="170" fontId="4" fillId="6" borderId="46" xfId="0" applyFont="true" applyBorder="true" applyAlignment="true" applyProtection="true">
      <alignment horizontal="center" vertical="bottom" textRotation="0" wrapText="false" indent="0" shrinkToFit="false"/>
      <protection locked="true" hidden="true"/>
    </xf>
    <xf numFmtId="164" fontId="0" fillId="0" borderId="0" xfId="0" applyFont="false" applyBorder="false" applyAlignment="true" applyProtection="true">
      <alignment horizontal="general" vertical="bottom" textRotation="0" wrapText="false" indent="0" shrinkToFit="false"/>
      <protection locked="true" hidden="false"/>
    </xf>
    <xf numFmtId="170" fontId="4" fillId="4" borderId="34" xfId="0" applyFont="true" applyBorder="true" applyAlignment="true" applyProtection="true">
      <alignment horizontal="center" vertical="bottom" textRotation="0" wrapText="false" indent="0" shrinkToFit="false"/>
      <protection locked="true" hidden="false"/>
    </xf>
    <xf numFmtId="170" fontId="4" fillId="0" borderId="10" xfId="0" applyFont="true" applyBorder="true" applyAlignment="false" applyProtection="true">
      <alignment horizontal="general" vertical="bottom" textRotation="0" wrapText="false" indent="0" shrinkToFit="false"/>
      <protection locked="false" hidden="false"/>
    </xf>
    <xf numFmtId="164" fontId="4" fillId="0" borderId="0" xfId="0" applyFont="true" applyBorder="true" applyAlignment="false" applyProtection="true">
      <alignment horizontal="general" vertical="bottom" textRotation="0" wrapText="false" indent="0" shrinkToFit="false"/>
      <protection locked="false" hidden="false"/>
    </xf>
    <xf numFmtId="164" fontId="4" fillId="0" borderId="0" xfId="0" applyFont="true" applyBorder="true" applyAlignment="true" applyProtection="true">
      <alignment horizontal="center" vertical="bottom" textRotation="0" wrapText="false" indent="0" shrinkToFit="false"/>
      <protection locked="false" hidden="false"/>
    </xf>
    <xf numFmtId="170" fontId="4" fillId="0" borderId="34" xfId="0" applyFont="true" applyBorder="true" applyAlignment="true" applyProtection="true">
      <alignment horizontal="center" vertical="bottom" textRotation="0" wrapText="false" indent="0" shrinkToFit="false"/>
      <protection locked="false" hidden="false"/>
    </xf>
    <xf numFmtId="164" fontId="4" fillId="0" borderId="26" xfId="0" applyFont="true" applyBorder="true" applyAlignment="true" applyProtection="true">
      <alignment horizontal="left" vertical="bottom" textRotation="0" wrapText="false" indent="0" shrinkToFit="false"/>
      <protection locked="true" hidden="false"/>
    </xf>
    <xf numFmtId="172" fontId="4" fillId="2" borderId="47" xfId="0" applyFont="true" applyBorder="true" applyAlignment="false" applyProtection="true">
      <alignment horizontal="general" vertical="bottom" textRotation="0" wrapText="false" indent="0" shrinkToFit="false"/>
      <protection locked="false" hidden="false"/>
    </xf>
    <xf numFmtId="164" fontId="4" fillId="0" borderId="27" xfId="0" applyFont="true" applyBorder="true" applyAlignment="true" applyProtection="true">
      <alignment horizontal="center" vertical="bottom" textRotation="0" wrapText="false" indent="0" shrinkToFit="false"/>
      <protection locked="true" hidden="false"/>
    </xf>
    <xf numFmtId="170" fontId="4" fillId="0" borderId="48"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false" indent="0" shrinkToFit="false"/>
      <protection locked="true" hidden="false"/>
    </xf>
    <xf numFmtId="172" fontId="4" fillId="4" borderId="0" xfId="0" applyFont="true" applyBorder="true" applyAlignment="fals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70" fontId="4" fillId="0" borderId="34" xfId="0" applyFont="true" applyBorder="true" applyAlignment="true" applyProtection="true">
      <alignment horizontal="center" vertical="bottom" textRotation="0" wrapText="false" indent="0" shrinkToFit="false"/>
      <protection locked="true" hidden="false"/>
    </xf>
    <xf numFmtId="164" fontId="5" fillId="0" borderId="29" xfId="0" applyFont="true" applyBorder="true" applyAlignment="true" applyProtection="true">
      <alignment horizontal="left" vertical="bottom" textRotation="0" wrapText="false" indent="0" shrinkToFit="false"/>
      <protection locked="true" hidden="false"/>
    </xf>
    <xf numFmtId="172" fontId="4" fillId="4" borderId="0" xfId="0" applyFont="true" applyBorder="true" applyAlignment="false" applyProtection="true">
      <alignment horizontal="general" vertical="bottom" textRotation="0" wrapText="false" indent="0" shrinkToFit="false"/>
      <protection locked="false" hidden="false"/>
    </xf>
    <xf numFmtId="164" fontId="4" fillId="0" borderId="2" xfId="0" applyFont="true" applyBorder="true" applyAlignment="true" applyProtection="true">
      <alignment horizontal="left" vertical="bottom" textRotation="0" wrapText="false" indent="0" shrinkToFit="false"/>
      <protection locked="true" hidden="false"/>
    </xf>
    <xf numFmtId="172" fontId="4" fillId="2" borderId="2" xfId="0" applyFont="true" applyBorder="true" applyAlignment="false" applyProtection="true">
      <alignment horizontal="general" vertical="bottom" textRotation="0" wrapText="false" indent="0" shrinkToFit="false"/>
      <protection locked="false" hidden="false"/>
    </xf>
    <xf numFmtId="164" fontId="4" fillId="2" borderId="2" xfId="0" applyFont="true" applyBorder="true" applyAlignment="true" applyProtection="true">
      <alignment horizontal="center" vertical="bottom" textRotation="0" wrapText="false" indent="0" shrinkToFit="false"/>
      <protection locked="false" hidden="false"/>
    </xf>
    <xf numFmtId="164" fontId="4" fillId="0" borderId="10" xfId="0" applyFont="true" applyBorder="true" applyAlignment="true" applyProtection="true">
      <alignment horizontal="center" vertical="bottom" textRotation="0" wrapText="false" indent="0" shrinkToFit="false"/>
      <protection locked="true" hidden="false"/>
    </xf>
    <xf numFmtId="170" fontId="4" fillId="0" borderId="46" xfId="0" applyFont="true" applyBorder="true" applyAlignment="true" applyProtection="true">
      <alignment horizontal="center" vertical="bottom" textRotation="0" wrapText="false" indent="0" shrinkToFit="false"/>
      <protection locked="true" hidden="false"/>
    </xf>
    <xf numFmtId="164" fontId="4" fillId="0" borderId="40" xfId="0" applyFont="true" applyBorder="true" applyAlignment="true" applyProtection="true">
      <alignment horizontal="left" vertical="bottom" textRotation="0" wrapText="false" indent="0" shrinkToFit="false"/>
      <protection locked="true" hidden="false"/>
    </xf>
    <xf numFmtId="164" fontId="4" fillId="2" borderId="18" xfId="0" applyFont="true" applyBorder="true" applyAlignment="true" applyProtection="true">
      <alignment horizontal="center" vertical="bottom" textRotation="0" wrapText="false" indent="0" shrinkToFit="false"/>
      <protection locked="false" hidden="false"/>
    </xf>
    <xf numFmtId="164" fontId="4" fillId="6" borderId="24" xfId="0" applyFont="true" applyBorder="true" applyAlignment="true" applyProtection="true">
      <alignment horizontal="center" vertical="bottom" textRotation="0" wrapText="false" indent="0" shrinkToFit="false"/>
      <protection locked="true" hidden="true"/>
    </xf>
    <xf numFmtId="170" fontId="4" fillId="0" borderId="25"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left" vertical="bottom" textRotation="0" wrapText="false" indent="0" shrinkToFit="false"/>
      <protection locked="false" hidden="false"/>
    </xf>
    <xf numFmtId="164" fontId="4" fillId="0" borderId="0" xfId="0" applyFont="true" applyBorder="false" applyAlignment="true" applyProtection="true">
      <alignment horizontal="center" vertical="bottom" textRotation="0" wrapText="false" indent="0" shrinkToFit="false"/>
      <protection locked="false" hidden="false"/>
    </xf>
    <xf numFmtId="164" fontId="5" fillId="0"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true" applyAlignment="true" applyProtection="true">
      <alignment horizontal="justify" vertical="top" textRotation="0" wrapText="true" indent="0" shrinkToFit="false"/>
      <protection locked="fals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0" fillId="2" borderId="0" xfId="0" applyFont="false" applyBorder="true" applyAlignment="true" applyProtection="true">
      <alignment horizontal="justify" vertical="top" textRotation="0" wrapText="true" indent="0" shrinkToFit="false"/>
      <protection locked="false" hidden="false"/>
    </xf>
    <xf numFmtId="164" fontId="0" fillId="0" borderId="0" xfId="0" applyFont="true" applyBorder="true" applyAlignment="true" applyProtection="true">
      <alignment horizontal="left" vertical="bottom" textRotation="0" wrapText="false" indent="0" shrinkToFit="false"/>
      <protection locked="true" hidden="false"/>
    </xf>
    <xf numFmtId="164" fontId="7"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7" fillId="2" borderId="0" xfId="0" applyFont="true" applyBorder="true" applyAlignment="true" applyProtection="true">
      <alignment horizontal="center" vertical="bottom" textRotation="0" wrapText="false" indent="0" shrinkToFit="false"/>
      <protection locked="fals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9" fontId="27" fillId="0" borderId="0" xfId="0" applyFont="true" applyBorder="true" applyAlignment="true" applyProtection="true">
      <alignment horizontal="center" vertical="top" textRotation="0" wrapText="false" indent="0" shrinkToFit="false"/>
      <protection locked="true" hidden="true"/>
    </xf>
    <xf numFmtId="169" fontId="28" fillId="0" borderId="0" xfId="0" applyFont="true" applyBorder="true" applyAlignment="true" applyProtection="true">
      <alignment horizontal="center" vertical="top" textRotation="0" wrapText="false" indent="0" shrinkToFit="false"/>
      <protection locked="true" hidden="true"/>
    </xf>
    <xf numFmtId="169" fontId="27" fillId="0" borderId="0" xfId="0" applyFont="true" applyBorder="true" applyAlignment="true" applyProtection="true">
      <alignment horizontal="center" vertical="bottom" textRotation="0" wrapText="false" indent="0" shrinkToFit="false"/>
      <protection locked="true" hidden="true"/>
    </xf>
    <xf numFmtId="164" fontId="29" fillId="0" borderId="0" xfId="0" applyFont="true" applyBorder="true" applyAlignment="true" applyProtection="true">
      <alignment horizontal="center" vertical="bottom" textRotation="0" wrapText="false" indent="0" shrinkToFit="false"/>
      <protection locked="true" hidden="true"/>
    </xf>
    <xf numFmtId="170" fontId="30" fillId="0" borderId="0" xfId="0" applyFont="true" applyBorder="true" applyAlignment="true" applyProtection="true">
      <alignment horizontal="left" vertical="top" textRotation="0" wrapText="true" indent="0" shrinkToFit="true"/>
      <protection locked="true" hidden="true"/>
    </xf>
    <xf numFmtId="164" fontId="29" fillId="0" borderId="0" xfId="0" applyFont="true" applyBorder="true" applyAlignment="true" applyProtection="true">
      <alignment horizontal="left" vertical="bottom" textRotation="0" wrapText="false" indent="0" shrinkToFit="false"/>
      <protection locked="true" hidden="true"/>
    </xf>
    <xf numFmtId="164" fontId="30" fillId="0" borderId="0" xfId="0" applyFont="true" applyBorder="true" applyAlignment="true" applyProtection="true">
      <alignment horizontal="justify" vertical="top" textRotation="0" wrapText="false" indent="0" shrinkToFit="false"/>
      <protection locked="true" hidden="true"/>
    </xf>
    <xf numFmtId="164" fontId="30" fillId="0" borderId="0" xfId="0" applyFont="true" applyBorder="true" applyAlignment="true" applyProtection="true">
      <alignment horizontal="left" vertical="bottom" textRotation="0" wrapText="false" indent="0" shrinkToFit="false"/>
      <protection locked="true" hidden="true"/>
    </xf>
    <xf numFmtId="164" fontId="31" fillId="0" borderId="0" xfId="0" applyFont="true" applyBorder="true" applyAlignment="true" applyProtection="true">
      <alignment horizontal="general" vertical="bottom" textRotation="0" wrapText="false" indent="0" shrinkToFit="false"/>
      <protection locked="true" hidden="true"/>
    </xf>
    <xf numFmtId="164" fontId="31" fillId="0" borderId="0" xfId="0" applyFont="true" applyBorder="true" applyAlignment="true" applyProtection="true">
      <alignment horizontal="right" vertical="bottom" textRotation="0" wrapText="false" indent="0" shrinkToFit="false"/>
      <protection locked="true" hidden="true"/>
    </xf>
    <xf numFmtId="169" fontId="29" fillId="0" borderId="0" xfId="0" applyFont="true" applyBorder="true" applyAlignment="true" applyProtection="true">
      <alignment horizontal="left" vertical="bottom" textRotation="0" wrapText="false" indent="0" shrinkToFit="false"/>
      <protection locked="true" hidden="true"/>
    </xf>
    <xf numFmtId="164" fontId="30" fillId="0" borderId="0" xfId="0" applyFont="true" applyBorder="true" applyAlignment="false" applyProtection="true">
      <alignment horizontal="general" vertical="bottom" textRotation="0" wrapText="false" indent="0" shrinkToFit="false"/>
      <protection locked="true" hidden="true"/>
    </xf>
    <xf numFmtId="164" fontId="29" fillId="0" borderId="0" xfId="0" applyFont="true" applyBorder="true" applyAlignment="true" applyProtection="true">
      <alignment horizontal="center" vertical="center" textRotation="0" wrapText="false" indent="0" shrinkToFit="false"/>
      <protection locked="true" hidden="true"/>
    </xf>
    <xf numFmtId="164" fontId="30" fillId="0" borderId="0" xfId="0" applyFont="true" applyBorder="true" applyAlignment="true" applyProtection="true">
      <alignment horizontal="left" vertical="center" textRotation="0" wrapText="true" indent="0" shrinkToFit="false"/>
      <protection locked="true" hidden="true"/>
    </xf>
    <xf numFmtId="164" fontId="32" fillId="0" borderId="0" xfId="0" applyFont="true" applyBorder="true" applyAlignment="true" applyProtection="true">
      <alignment horizontal="left" vertical="center" textRotation="0" wrapText="false" indent="0" shrinkToFit="false"/>
      <protection locked="true" hidden="true"/>
    </xf>
    <xf numFmtId="164" fontId="30" fillId="0" borderId="0" xfId="0" applyFont="true" applyBorder="true" applyAlignment="true" applyProtection="true">
      <alignment horizontal="left" vertical="center" textRotation="0" wrapText="false" indent="0" shrinkToFit="false"/>
      <protection locked="true" hidden="true"/>
    </xf>
    <xf numFmtId="164" fontId="30" fillId="0" borderId="0" xfId="0" applyFont="true" applyBorder="true" applyAlignment="true" applyProtection="true">
      <alignment horizontal="center" vertical="bottom" textRotation="0" wrapText="false" indent="0" shrinkToFit="false"/>
      <protection locked="true" hidden="true"/>
    </xf>
    <xf numFmtId="164" fontId="29" fillId="0" borderId="0" xfId="0" applyFont="true" applyBorder="true" applyAlignment="true" applyProtection="true">
      <alignment horizontal="right" vertical="bottom" textRotation="0" wrapText="false" indent="0" shrinkToFit="false"/>
      <protection locked="true" hidden="true"/>
    </xf>
    <xf numFmtId="174" fontId="5" fillId="0" borderId="0" xfId="15" applyFont="true" applyBorder="true" applyAlignment="true" applyProtection="true">
      <alignment horizontal="left" vertical="bottom" textRotation="0" wrapText="false" indent="0" shrinkToFit="false"/>
      <protection locked="true" hidden="true"/>
    </xf>
    <xf numFmtId="164" fontId="29" fillId="0" borderId="0" xfId="0" applyFont="true" applyBorder="true" applyAlignment="false" applyProtection="true">
      <alignment horizontal="general" vertical="bottom" textRotation="0" wrapText="false" indent="0" shrinkToFit="false"/>
      <protection locked="true" hidden="true"/>
    </xf>
    <xf numFmtId="164" fontId="33" fillId="0" borderId="0" xfId="20" applyFont="true" applyBorder="true" applyAlignment="true" applyProtection="true">
      <alignment horizontal="general" vertical="bottom" textRotation="0" wrapText="false" indent="0" shrinkToFit="false"/>
      <protection locked="true" hidden="true"/>
    </xf>
    <xf numFmtId="164" fontId="30" fillId="0" borderId="0" xfId="0" applyFont="true" applyBorder="true" applyAlignment="true" applyProtection="true">
      <alignment horizontal="left" vertical="top" textRotation="0" wrapText="true" indent="0" shrinkToFit="false"/>
      <protection locked="true" hidden="true"/>
    </xf>
    <xf numFmtId="175" fontId="30" fillId="0" borderId="0" xfId="15" applyFont="true" applyBorder="true" applyAlignment="true" applyProtection="true">
      <alignment horizontal="left" vertical="bottom" textRotation="0" wrapText="false" indent="0" shrinkToFit="false"/>
      <protection locked="true" hidden="true"/>
    </xf>
    <xf numFmtId="164" fontId="4" fillId="0" borderId="0" xfId="0" applyFont="true" applyBorder="true" applyAlignment="false" applyProtection="true">
      <alignment horizontal="general" vertical="bottom" textRotation="0" wrapText="false" indent="0" shrinkToFit="false"/>
      <protection locked="true" hidden="true"/>
    </xf>
    <xf numFmtId="176" fontId="30" fillId="0" borderId="0" xfId="0" applyFont="true" applyBorder="true" applyAlignment="true" applyProtection="true">
      <alignment horizontal="left" vertical="bottom" textRotation="0" wrapText="false" indent="0" shrinkToFit="false"/>
      <protection locked="true" hidden="true"/>
    </xf>
    <xf numFmtId="170" fontId="30" fillId="0" borderId="0" xfId="0" applyFont="true" applyBorder="true" applyAlignment="true" applyProtection="true">
      <alignment horizontal="left" vertical="bottom" textRotation="0" wrapText="false" indent="0" shrinkToFit="false"/>
      <protection locked="true" hidden="true"/>
    </xf>
    <xf numFmtId="170" fontId="29" fillId="0" borderId="0" xfId="0" applyFont="true" applyBorder="true" applyAlignment="true" applyProtection="true">
      <alignment horizontal="center" vertical="bottom" textRotation="0" wrapText="false" indent="0" shrinkToFit="false"/>
      <protection locked="true" hidden="true"/>
    </xf>
    <xf numFmtId="164" fontId="30" fillId="0" borderId="0" xfId="0" applyFont="true" applyBorder="true" applyAlignment="true" applyProtection="true">
      <alignment horizontal="general" vertical="bottom" textRotation="0" wrapText="false" indent="0" shrinkToFit="false"/>
      <protection locked="true" hidden="true"/>
    </xf>
    <xf numFmtId="164" fontId="30" fillId="0" borderId="0" xfId="0" applyFont="true" applyBorder="true" applyAlignment="true" applyProtection="true">
      <alignment horizontal="left" vertical="top" textRotation="0" wrapText="true" indent="0" shrinkToFit="true"/>
      <protection locked="true" hidden="true"/>
    </xf>
    <xf numFmtId="172" fontId="30" fillId="0" borderId="0" xfId="0" applyFont="true" applyBorder="true" applyAlignment="true" applyProtection="true">
      <alignment horizontal="center" vertical="bottom" textRotation="0" wrapText="false" indent="0" shrinkToFit="false"/>
      <protection locked="true" hidden="true"/>
    </xf>
    <xf numFmtId="165" fontId="30" fillId="0" borderId="0" xfId="0" applyFont="true" applyBorder="true" applyAlignment="true" applyProtection="true">
      <alignment horizontal="center" vertical="bottom" textRotation="0" wrapText="false" indent="0" shrinkToFit="false"/>
      <protection locked="true" hidden="true"/>
    </xf>
    <xf numFmtId="173" fontId="30" fillId="0" borderId="0" xfId="15" applyFont="true" applyBorder="true" applyAlignment="true" applyProtection="true">
      <alignment horizontal="general" vertical="bottom" textRotation="0" wrapText="false" indent="0" shrinkToFit="false"/>
      <protection locked="true" hidden="true"/>
    </xf>
    <xf numFmtId="170" fontId="30" fillId="0" borderId="0" xfId="0" applyFont="true" applyBorder="true" applyAlignment="true" applyProtection="true">
      <alignment horizontal="center" vertical="bottom" textRotation="0" wrapText="false" indent="0" shrinkToFit="false"/>
      <protection locked="true" hidden="true"/>
    </xf>
    <xf numFmtId="164" fontId="30" fillId="0" borderId="0" xfId="0" applyFont="true" applyBorder="true" applyAlignment="true" applyProtection="true">
      <alignment horizontal="right" vertical="bottom" textRotation="0" wrapText="false" indent="0" shrinkToFit="false"/>
      <protection locked="true" hidden="true"/>
    </xf>
    <xf numFmtId="164" fontId="34" fillId="0" borderId="16" xfId="0" applyFont="true" applyBorder="true" applyAlignment="true" applyProtection="true">
      <alignment horizontal="center" vertical="bottom" textRotation="0" wrapText="false" indent="0" shrinkToFit="false"/>
      <protection locked="true" hidden="true"/>
    </xf>
    <xf numFmtId="164" fontId="35" fillId="0" borderId="0" xfId="0" applyFont="true" applyBorder="true" applyAlignment="true" applyProtection="true">
      <alignment horizontal="left" vertical="bottom" textRotation="0" wrapText="false" indent="0" shrinkToFit="false"/>
      <protection locked="true" hidden="true"/>
    </xf>
    <xf numFmtId="164" fontId="30" fillId="0" borderId="0" xfId="0" applyFont="true" applyBorder="true" applyAlignment="true" applyProtection="true">
      <alignment horizontal="justify" vertical="top" textRotation="0" wrapText="true" indent="0" shrinkToFit="true"/>
      <protection locked="true" hidden="true"/>
    </xf>
    <xf numFmtId="164" fontId="30" fillId="0" borderId="0" xfId="0" applyFont="true" applyBorder="true" applyAlignment="true" applyProtection="true">
      <alignment horizontal="justify" vertical="top" textRotation="0" wrapText="true" indent="0" shrinkToFit="false"/>
      <protection locked="true" hidden="true"/>
    </xf>
    <xf numFmtId="164" fontId="5" fillId="0" borderId="0" xfId="0" applyFont="true" applyBorder="true" applyAlignment="true" applyProtection="true">
      <alignment horizontal="center" vertical="bottom" textRotation="0" wrapText="false" indent="0" shrinkToFit="false"/>
      <protection locked="true" hidden="true"/>
    </xf>
    <xf numFmtId="164" fontId="36" fillId="0" borderId="0" xfId="0" applyFont="true" applyBorder="true" applyAlignment="true" applyProtection="true">
      <alignment horizontal="left" vertical="bottom" textRotation="0" wrapText="false" indent="0" shrinkToFit="false"/>
      <protection locked="true" hidden="true"/>
    </xf>
    <xf numFmtId="164" fontId="5" fillId="0" borderId="0" xfId="0" applyFont="true" applyBorder="true" applyAlignment="false" applyProtection="true">
      <alignment horizontal="general" vertical="bottom" textRotation="0" wrapText="false" indent="0" shrinkToFit="false"/>
      <protection locked="true" hidden="true"/>
    </xf>
    <xf numFmtId="164" fontId="35" fillId="0" borderId="2" xfId="0" applyFont="true" applyBorder="true" applyAlignment="true" applyProtection="true">
      <alignment horizontal="center" vertical="bottom" textRotation="0" wrapText="false" indent="0" shrinkToFit="false"/>
      <protection locked="true" hidden="true"/>
    </xf>
    <xf numFmtId="164" fontId="37" fillId="0" borderId="2" xfId="0" applyFont="true" applyBorder="true" applyAlignment="true" applyProtection="true">
      <alignment horizontal="general" vertical="bottom" textRotation="0" wrapText="false" indent="0" shrinkToFit="false"/>
      <protection locked="true" hidden="true"/>
    </xf>
    <xf numFmtId="164" fontId="37" fillId="0" borderId="2" xfId="0" applyFont="true" applyBorder="true" applyAlignment="true" applyProtection="true">
      <alignment horizontal="center" vertical="bottom" textRotation="0" wrapText="false" indent="0" shrinkToFit="false"/>
      <protection locked="true" hidden="true"/>
    </xf>
    <xf numFmtId="170" fontId="37" fillId="0" borderId="2" xfId="0" applyFont="true" applyBorder="true" applyAlignment="true" applyProtection="true">
      <alignment horizontal="general" vertical="bottom" textRotation="0" wrapText="false" indent="0" shrinkToFit="false"/>
      <protection locked="true" hidden="true"/>
    </xf>
    <xf numFmtId="170" fontId="4" fillId="0" borderId="0" xfId="0" applyFont="true" applyBorder="true" applyAlignment="true" applyProtection="true">
      <alignment horizontal="center" vertical="bottom" textRotation="0" wrapText="false" indent="0" shrinkToFit="false"/>
      <protection locked="true" hidden="true"/>
    </xf>
    <xf numFmtId="164" fontId="37" fillId="0" borderId="2" xfId="0" applyFont="true" applyBorder="true" applyAlignment="true" applyProtection="true">
      <alignment horizontal="left" vertical="bottom" textRotation="0" wrapText="false" indent="0" shrinkToFit="false"/>
      <protection locked="true" hidden="true"/>
    </xf>
    <xf numFmtId="169" fontId="37" fillId="0" borderId="2"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left" vertical="bottom" textRotation="0" wrapText="false" indent="0" shrinkToFit="false"/>
      <protection locked="true" hidden="true"/>
    </xf>
    <xf numFmtId="164" fontId="38" fillId="0" borderId="0" xfId="0" applyFont="true" applyBorder="true" applyAlignment="true" applyProtection="true">
      <alignment horizontal="left" vertical="bottom" textRotation="0" wrapText="false" indent="0" shrinkToFit="false"/>
      <protection locked="true" hidden="true"/>
    </xf>
    <xf numFmtId="170" fontId="5" fillId="0" borderId="0" xfId="0" applyFont="true" applyBorder="true" applyAlignment="true" applyProtection="true">
      <alignment horizontal="center" vertical="bottom" textRotation="0" wrapText="false" indent="0" shrinkToFit="false"/>
      <protection locked="true" hidden="true"/>
    </xf>
    <xf numFmtId="164" fontId="4" fillId="0" borderId="2" xfId="0" applyFont="true" applyBorder="true" applyAlignment="true" applyProtection="true">
      <alignment horizontal="left" vertical="bottom" textRotation="0" wrapText="false" indent="0" shrinkToFit="false"/>
      <protection locked="true" hidden="true"/>
    </xf>
    <xf numFmtId="165" fontId="4" fillId="0" borderId="2" xfId="0" applyFont="true" applyBorder="true" applyAlignment="true" applyProtection="true">
      <alignment horizontal="center" vertical="bottom" textRotation="0" wrapText="false" indent="0" shrinkToFit="false"/>
      <protection locked="true" hidden="true"/>
    </xf>
    <xf numFmtId="170" fontId="4" fillId="0" borderId="2" xfId="0" applyFont="true" applyBorder="true" applyAlignment="true" applyProtection="true">
      <alignment horizontal="general" vertical="bottom" textRotation="0" wrapText="false" indent="0" shrinkToFit="false"/>
      <protection locked="true" hidden="true"/>
    </xf>
    <xf numFmtId="170" fontId="4" fillId="0" borderId="2" xfId="0" applyFont="true" applyBorder="true" applyAlignment="true" applyProtection="true">
      <alignment horizontal="right" vertical="bottom" textRotation="0" wrapText="false" indent="0" shrinkToFit="false"/>
      <protection locked="true" hidden="true"/>
    </xf>
    <xf numFmtId="164" fontId="5" fillId="0" borderId="2" xfId="0" applyFont="true" applyBorder="true" applyAlignment="true" applyProtection="true">
      <alignment horizontal="left" vertical="bottom" textRotation="0" wrapText="false" indent="0" shrinkToFit="false"/>
      <protection locked="true" hidden="true"/>
    </xf>
    <xf numFmtId="170" fontId="4" fillId="0" borderId="2" xfId="0" applyFont="true" applyBorder="true" applyAlignment="true" applyProtection="true">
      <alignment horizontal="center" vertical="bottom" textRotation="0" wrapText="false" indent="0" shrinkToFit="false"/>
      <protection locked="true" hidden="true"/>
    </xf>
    <xf numFmtId="170" fontId="5" fillId="0" borderId="2" xfId="0" applyFont="true" applyBorder="true" applyAlignment="true" applyProtection="true">
      <alignment horizontal="right" vertical="bottom" textRotation="0" wrapText="false" indent="0" shrinkToFit="false"/>
      <protection locked="true" hidden="true"/>
    </xf>
    <xf numFmtId="164" fontId="4" fillId="0" borderId="0" xfId="0" applyFont="true" applyBorder="true" applyAlignment="true" applyProtection="true">
      <alignment horizontal="left" vertical="bottom" textRotation="0" wrapText="false" indent="0" shrinkToFit="false"/>
      <protection locked="true" hidden="true"/>
    </xf>
    <xf numFmtId="164" fontId="4" fillId="0" borderId="0" xfId="0" applyFont="true" applyBorder="true" applyAlignment="true" applyProtection="true">
      <alignment horizontal="right" vertical="bottom" textRotation="0" wrapText="false" indent="0" shrinkToFit="false"/>
      <protection locked="true" hidden="true"/>
    </xf>
    <xf numFmtId="170" fontId="4" fillId="0" borderId="0" xfId="0" applyFont="true" applyBorder="true" applyAlignment="true" applyProtection="true">
      <alignment horizontal="left" vertical="bottom" textRotation="0" wrapText="false" indent="0" shrinkToFit="false"/>
      <protection locked="true" hidden="true"/>
    </xf>
    <xf numFmtId="170" fontId="5" fillId="0" borderId="0" xfId="0" applyFont="true" applyBorder="true" applyAlignment="true" applyProtection="true">
      <alignment horizontal="left" vertical="bottom" textRotation="0" wrapText="false" indent="0" shrinkToFit="false"/>
      <protection locked="true" hidden="true"/>
    </xf>
    <xf numFmtId="164" fontId="4" fillId="0" borderId="1" xfId="0" applyFont="true" applyBorder="true" applyAlignment="false" applyProtection="true">
      <alignment horizontal="general" vertical="bottom" textRotation="0" wrapText="false" indent="0" shrinkToFit="false"/>
      <protection locked="true" hidden="true"/>
    </xf>
    <xf numFmtId="171" fontId="4" fillId="0" borderId="0" xfId="0" applyFont="true" applyBorder="true" applyAlignment="true" applyProtection="true">
      <alignment horizontal="center" vertical="bottom" textRotation="0" wrapText="false" indent="0" shrinkToFit="false"/>
      <protection locked="true" hidden="true"/>
    </xf>
    <xf numFmtId="170" fontId="4" fillId="0" borderId="0" xfId="0" applyFont="true" applyBorder="true" applyAlignment="false" applyProtection="true">
      <alignment horizontal="general" vertical="bottom" textRotation="0" wrapText="false" indent="0" shrinkToFit="false"/>
      <protection locked="true" hidden="true"/>
    </xf>
    <xf numFmtId="164" fontId="4" fillId="0" borderId="0" xfId="0" applyFont="true" applyBorder="true" applyAlignment="true" applyProtection="true">
      <alignment horizontal="left" vertical="center" textRotation="0" wrapText="false" indent="0" shrinkToFit="false"/>
      <protection locked="true" hidden="true"/>
    </xf>
    <xf numFmtId="171" fontId="4" fillId="0" borderId="0" xfId="0" applyFont="true" applyBorder="true" applyAlignment="true" applyProtection="true">
      <alignment horizontal="center" vertical="center" textRotation="0" wrapText="false" indent="0" shrinkToFit="false"/>
      <protection locked="true" hidden="true"/>
    </xf>
    <xf numFmtId="164" fontId="4" fillId="0" borderId="0" xfId="0" applyFont="true" applyBorder="true" applyAlignment="true" applyProtection="true">
      <alignment horizontal="right" vertical="center" textRotation="0" wrapText="false" indent="0" shrinkToFit="false"/>
      <protection locked="true" hidden="true"/>
    </xf>
    <xf numFmtId="170" fontId="5" fillId="7" borderId="0" xfId="0" applyFont="true" applyBorder="true" applyAlignment="true" applyProtection="true">
      <alignment horizontal="left" vertical="center" textRotation="0" wrapText="true" indent="0" shrinkToFit="false"/>
      <protection locked="true" hidden="true"/>
    </xf>
    <xf numFmtId="170" fontId="5" fillId="8" borderId="0" xfId="0" applyFont="true" applyBorder="true" applyAlignment="true" applyProtection="true">
      <alignment horizontal="left" vertical="center" textRotation="0" wrapText="true" indent="0" shrinkToFit="false"/>
      <protection locked="true" hidden="true"/>
    </xf>
    <xf numFmtId="164" fontId="39" fillId="0" borderId="0" xfId="0" applyFont="true" applyBorder="false" applyAlignment="true" applyProtection="false">
      <alignment horizontal="general" vertical="center" textRotation="0" wrapText="false" indent="0" shrinkToFit="false"/>
      <protection locked="true" hidden="false"/>
    </xf>
    <xf numFmtId="164" fontId="40" fillId="0" borderId="0" xfId="0" applyFont="true" applyBorder="false" applyAlignment="true" applyProtection="false">
      <alignment horizontal="general" vertical="center" textRotation="0" wrapText="true" indent="0" shrinkToFit="false"/>
      <protection locked="true" hidden="false"/>
    </xf>
    <xf numFmtId="164" fontId="41" fillId="0" borderId="0" xfId="0" applyFont="true" applyBorder="true" applyAlignment="true" applyProtection="true">
      <alignment horizontal="center" vertical="top" textRotation="0" wrapText="false" indent="0" shrinkToFit="false"/>
      <protection locked="true" hidden="true"/>
    </xf>
    <xf numFmtId="164" fontId="36" fillId="0" borderId="0" xfId="0" applyFont="true" applyBorder="true" applyAlignment="true" applyProtection="true">
      <alignment horizontal="center" vertical="bottom" textRotation="0" wrapText="false" indent="0" shrinkToFit="false"/>
      <protection locked="true" hidden="true"/>
    </xf>
    <xf numFmtId="164" fontId="41" fillId="0" borderId="0" xfId="0"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center" vertical="center" textRotation="0" wrapText="true" indent="0" shrinkToFit="true"/>
      <protection locked="true" hidden="true"/>
    </xf>
    <xf numFmtId="164" fontId="7" fillId="0" borderId="11" xfId="0" applyFont="true" applyBorder="true" applyAlignment="true" applyProtection="true">
      <alignment horizontal="center" vertical="center" textRotation="0" wrapText="false" indent="0" shrinkToFit="false"/>
      <protection locked="true" hidden="true"/>
    </xf>
    <xf numFmtId="164" fontId="4" fillId="0" borderId="0" xfId="0" applyFont="true" applyBorder="false" applyAlignment="false" applyProtection="true">
      <alignment horizontal="general" vertical="bottom" textRotation="0" wrapText="false" indent="0" shrinkToFit="false"/>
      <protection locked="true" hidden="true"/>
    </xf>
    <xf numFmtId="172" fontId="5" fillId="0" borderId="23" xfId="0" applyFont="true" applyBorder="true" applyAlignment="true" applyProtection="true">
      <alignment horizontal="center" vertical="center" textRotation="0" wrapText="false" indent="0" shrinkToFit="false"/>
      <protection locked="true" hidden="true"/>
    </xf>
    <xf numFmtId="164" fontId="42" fillId="0" borderId="0" xfId="0" applyFont="true" applyBorder="true" applyAlignment="true" applyProtection="true">
      <alignment horizontal="center" vertical="bottom" textRotation="0" wrapText="false" indent="0" shrinkToFit="false"/>
      <protection locked="true" hidden="true"/>
    </xf>
    <xf numFmtId="164" fontId="43" fillId="0" borderId="2" xfId="0" applyFont="true" applyBorder="true" applyAlignment="true" applyProtection="true">
      <alignment horizontal="center" vertical="bottom" textRotation="0" wrapText="false" indent="0" shrinkToFit="false"/>
      <protection locked="true" hidden="true"/>
    </xf>
    <xf numFmtId="165" fontId="43" fillId="0" borderId="2" xfId="0" applyFont="true" applyBorder="true" applyAlignment="true" applyProtection="true">
      <alignment horizontal="center" vertical="bottom" textRotation="0" wrapText="false" indent="0" shrinkToFit="false"/>
      <protection locked="true" hidden="true"/>
    </xf>
    <xf numFmtId="164" fontId="43" fillId="0" borderId="0" xfId="0" applyFont="true" applyBorder="true" applyAlignment="true" applyProtection="true">
      <alignment horizontal="center" vertical="bottom" textRotation="0" wrapText="false" indent="0" shrinkToFit="false"/>
      <protection locked="true" hidden="true"/>
    </xf>
    <xf numFmtId="165" fontId="43" fillId="0" borderId="0" xfId="0" applyFont="true" applyBorder="true" applyAlignment="true" applyProtection="true">
      <alignment horizontal="center" vertical="bottom" textRotation="0" wrapText="false" indent="0" shrinkToFit="false"/>
      <protection locked="true" hidden="true"/>
    </xf>
    <xf numFmtId="165" fontId="5" fillId="0" borderId="0" xfId="0" applyFont="true" applyBorder="true" applyAlignment="true" applyProtection="true">
      <alignment horizontal="center" vertical="bottom" textRotation="0" wrapText="false" indent="0" shrinkToFit="false"/>
      <protection locked="true" hidden="true"/>
    </xf>
    <xf numFmtId="164" fontId="42" fillId="0" borderId="9" xfId="0" applyFont="true" applyBorder="true" applyAlignment="true" applyProtection="true">
      <alignment horizontal="center" vertical="bottom" textRotation="0" wrapText="false" indent="0" shrinkToFit="false"/>
      <protection locked="true" hidden="true"/>
    </xf>
    <xf numFmtId="172" fontId="42" fillId="0" borderId="2" xfId="0"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true" applyProtection="true">
      <alignment horizontal="center" vertical="bottom" textRotation="0" wrapText="false" indent="0" shrinkToFit="false"/>
      <protection locked="true" hidden="true"/>
    </xf>
    <xf numFmtId="164" fontId="42" fillId="0" borderId="10" xfId="0" applyFont="true" applyBorder="true" applyAlignment="true" applyProtection="true">
      <alignment horizontal="center" vertical="bottom" textRotation="0" wrapText="false" indent="0" shrinkToFit="false"/>
      <protection locked="true" hidden="true"/>
    </xf>
    <xf numFmtId="172" fontId="42" fillId="0" borderId="0" xfId="0" applyFont="true" applyBorder="true" applyAlignment="true" applyProtection="true">
      <alignment horizontal="center" vertical="bottom" textRotation="0" wrapText="false" indent="0" shrinkToFit="false"/>
      <protection locked="true" hidden="true"/>
    </xf>
    <xf numFmtId="165" fontId="4" fillId="0" borderId="2" xfId="0" applyFont="true" applyBorder="true" applyAlignment="true" applyProtection="true">
      <alignment horizontal="right" vertical="bottom" textRotation="0" wrapText="false" indent="0" shrinkToFit="false"/>
      <protection locked="true" hidden="true"/>
    </xf>
    <xf numFmtId="165" fontId="4" fillId="0" borderId="0" xfId="0" applyFont="true" applyBorder="true" applyAlignment="false" applyProtection="true">
      <alignment horizontal="general" vertical="bottom" textRotation="0" wrapText="false" indent="0" shrinkToFit="false"/>
      <protection locked="true" hidden="true"/>
    </xf>
    <xf numFmtId="164" fontId="41" fillId="0" borderId="0" xfId="0" applyFont="true" applyBorder="true" applyAlignment="true" applyProtection="true">
      <alignment horizontal="left" vertical="bottom" textRotation="0" wrapText="false" indent="0" shrinkToFit="false"/>
      <protection locked="true" hidden="true"/>
    </xf>
    <xf numFmtId="164" fontId="4" fillId="0" borderId="2" xfId="0" applyFont="true" applyBorder="true" applyAlignment="true" applyProtection="true">
      <alignment horizontal="center" vertical="top" textRotation="0" wrapText="true" indent="0" shrinkToFit="false"/>
      <protection locked="true" hidden="true"/>
    </xf>
    <xf numFmtId="164" fontId="4" fillId="0" borderId="2" xfId="0" applyFont="true" applyBorder="true" applyAlignment="true" applyProtection="true">
      <alignment horizontal="right" vertical="bottom" textRotation="0" wrapText="false" indent="0" shrinkToFit="false"/>
      <protection locked="true" hidden="true"/>
    </xf>
    <xf numFmtId="170" fontId="4" fillId="0" borderId="2" xfId="0" applyFont="true" applyBorder="true" applyAlignment="false" applyProtection="true">
      <alignment horizontal="general" vertical="bottom" textRotation="0" wrapText="false" indent="0" shrinkToFit="false"/>
      <protection locked="true" hidden="true"/>
    </xf>
    <xf numFmtId="164" fontId="4" fillId="0" borderId="2" xfId="0" applyFont="true" applyBorder="true" applyAlignment="false" applyProtection="true">
      <alignment horizontal="general" vertical="bottom" textRotation="0" wrapText="false" indent="0" shrinkToFit="false"/>
      <protection locked="true" hidden="true"/>
    </xf>
    <xf numFmtId="171" fontId="4" fillId="0" borderId="2" xfId="0" applyFont="true" applyBorder="true" applyAlignment="true" applyProtection="true">
      <alignment horizontal="center" vertical="bottom" textRotation="0" wrapText="false" indent="0" shrinkToFit="false"/>
      <protection locked="true" hidden="true"/>
    </xf>
    <xf numFmtId="165" fontId="7" fillId="0" borderId="2" xfId="0" applyFont="true" applyBorder="true" applyAlignment="false" applyProtection="true">
      <alignment horizontal="general" vertical="bottom" textRotation="0" wrapText="false" indent="0" shrinkToFit="false"/>
      <protection locked="true" hidden="true"/>
    </xf>
    <xf numFmtId="165" fontId="4" fillId="0" borderId="2" xfId="0" applyFont="true" applyBorder="true" applyAlignment="false" applyProtection="true">
      <alignment horizontal="general" vertical="bottom" textRotation="0" wrapText="false" indent="0" shrinkToFit="false"/>
      <protection locked="true" hidden="true"/>
    </xf>
    <xf numFmtId="164" fontId="44" fillId="0" borderId="2" xfId="0" applyFont="true" applyBorder="true" applyAlignment="true" applyProtection="true">
      <alignment horizontal="center" vertical="bottom" textRotation="0" wrapText="false" indent="0" shrinkToFit="false"/>
      <protection locked="true" hidden="true"/>
    </xf>
    <xf numFmtId="164" fontId="44" fillId="0" borderId="2" xfId="0" applyFont="true" applyBorder="true" applyAlignment="false" applyProtection="true">
      <alignment horizontal="general" vertical="bottom" textRotation="0" wrapText="false" indent="0" shrinkToFit="false"/>
      <protection locked="true" hidden="true"/>
    </xf>
    <xf numFmtId="169" fontId="4" fillId="0" borderId="2" xfId="0" applyFont="true" applyBorder="true" applyAlignment="true" applyProtection="true">
      <alignment horizontal="center" vertical="bottom" textRotation="0" wrapText="false" indent="0" shrinkToFit="false"/>
      <protection locked="true" hidden="true"/>
    </xf>
    <xf numFmtId="170" fontId="5" fillId="0" borderId="2" xfId="0" applyFont="true" applyBorder="true" applyAlignment="true" applyProtection="true">
      <alignment horizontal="center" vertical="bottom" textRotation="0" wrapText="false" indent="0" shrinkToFit="false"/>
      <protection locked="true" hidden="true"/>
    </xf>
    <xf numFmtId="164" fontId="5" fillId="0" borderId="2" xfId="0" applyFont="true" applyBorder="true" applyAlignment="false" applyProtection="true">
      <alignment horizontal="general" vertical="bottom" textRotation="0" wrapText="false" indent="0" shrinkToFit="false"/>
      <protection locked="true" hidden="true"/>
    </xf>
    <xf numFmtId="164" fontId="45" fillId="0" borderId="2" xfId="0" applyFont="true" applyBorder="true" applyAlignment="true" applyProtection="true">
      <alignment horizontal="left" vertical="bottom" textRotation="0" wrapText="false" indent="0" shrinkToFit="false"/>
      <protection locked="true" hidden="true"/>
    </xf>
    <xf numFmtId="164" fontId="5" fillId="0" borderId="2" xfId="0" applyFont="true" applyBorder="true" applyAlignment="true" applyProtection="true">
      <alignment horizontal="right" vertical="bottom" textRotation="0" wrapText="false" indent="0" shrinkToFit="false"/>
      <protection locked="true" hidden="true"/>
    </xf>
    <xf numFmtId="164" fontId="44" fillId="0" borderId="2" xfId="0" applyFont="true" applyBorder="true" applyAlignment="true" applyProtection="true">
      <alignment horizontal="left" vertical="bottom" textRotation="0" wrapText="false" indent="0" shrinkToFit="false"/>
      <protection locked="true" hidden="true"/>
    </xf>
    <xf numFmtId="164" fontId="4" fillId="0" borderId="11" xfId="0" applyFont="true" applyBorder="true" applyAlignment="true" applyProtection="true">
      <alignment horizontal="left" vertical="bottom" textRotation="0" wrapText="false" indent="0" shrinkToFit="false"/>
      <protection locked="true" hidden="true"/>
    </xf>
    <xf numFmtId="164" fontId="4" fillId="0" borderId="11" xfId="0" applyFont="true" applyBorder="true" applyAlignment="false" applyProtection="true">
      <alignment horizontal="general" vertical="bottom" textRotation="0" wrapText="false" indent="0" shrinkToFit="false"/>
      <protection locked="true" hidden="true"/>
    </xf>
    <xf numFmtId="170" fontId="4" fillId="0" borderId="11" xfId="0" applyFont="true" applyBorder="true" applyAlignment="true" applyProtection="true">
      <alignment horizontal="right" vertical="bottom" textRotation="0" wrapText="false" indent="0" shrinkToFit="false"/>
      <protection locked="true" hidden="true"/>
    </xf>
    <xf numFmtId="164" fontId="4" fillId="0" borderId="3" xfId="0" applyFont="true" applyBorder="true" applyAlignment="true" applyProtection="true">
      <alignment horizontal="left" vertical="bottom" textRotation="0" wrapText="false" indent="0" shrinkToFit="false"/>
      <protection locked="true" hidden="true"/>
    </xf>
    <xf numFmtId="170" fontId="4" fillId="0" borderId="0" xfId="0" applyFont="true" applyBorder="true" applyAlignment="true" applyProtection="true">
      <alignment horizontal="right" vertical="bottom" textRotation="0" wrapText="false" indent="0" shrinkToFit="false"/>
      <protection locked="true" hidden="true"/>
    </xf>
    <xf numFmtId="170" fontId="4" fillId="0" borderId="1" xfId="0" applyFont="true" applyBorder="true" applyAlignment="true" applyProtection="true">
      <alignment horizontal="right" vertical="bottom" textRotation="0" wrapText="false" indent="0" shrinkToFit="false"/>
      <protection locked="true" hidden="true"/>
    </xf>
    <xf numFmtId="164" fontId="5" fillId="0" borderId="23" xfId="0" applyFont="true" applyBorder="true" applyAlignment="true" applyProtection="true">
      <alignment horizontal="left" vertical="bottom" textRotation="0" wrapText="false" indent="0" shrinkToFit="false"/>
      <protection locked="true" hidden="true"/>
    </xf>
    <xf numFmtId="164" fontId="4" fillId="0" borderId="23" xfId="0" applyFont="true" applyBorder="true" applyAlignment="false" applyProtection="true">
      <alignment horizontal="general" vertical="bottom" textRotation="0" wrapText="false" indent="0" shrinkToFit="false"/>
      <protection locked="true" hidden="true"/>
    </xf>
    <xf numFmtId="170" fontId="5" fillId="0" borderId="23" xfId="0" applyFont="true" applyBorder="true" applyAlignment="true" applyProtection="true">
      <alignment horizontal="right" vertical="bottom" textRotation="0" wrapText="false" indent="0" shrinkToFit="false"/>
      <protection locked="true" hidden="true"/>
    </xf>
    <xf numFmtId="164" fontId="46" fillId="0" borderId="0" xfId="0" applyFont="true" applyBorder="true" applyAlignment="true" applyProtection="true">
      <alignment horizontal="left" vertical="bottom" textRotation="0" wrapText="false" indent="0" shrinkToFit="false"/>
      <protection locked="true" hidden="true"/>
    </xf>
    <xf numFmtId="165" fontId="8" fillId="0" borderId="0" xfId="0" applyFont="true" applyBorder="true" applyAlignment="false" applyProtection="true">
      <alignment horizontal="general" vertical="bottom" textRotation="0" wrapText="false" indent="0" shrinkToFit="false"/>
      <protection locked="true" hidden="true"/>
    </xf>
    <xf numFmtId="164" fontId="44" fillId="0" borderId="0" xfId="0" applyFont="true" applyBorder="true" applyAlignment="true" applyProtection="true">
      <alignment horizontal="general" vertical="bottom" textRotation="0" wrapText="false" indent="0" shrinkToFit="false"/>
      <protection locked="true" hidden="true"/>
    </xf>
    <xf numFmtId="164" fontId="4" fillId="0" borderId="2" xfId="0" applyFont="true" applyBorder="true" applyAlignment="true" applyProtection="true">
      <alignment horizontal="general" vertical="bottom" textRotation="0" wrapText="false" indent="0" shrinkToFit="false"/>
      <protection locked="true" hidden="true"/>
    </xf>
    <xf numFmtId="165" fontId="5" fillId="0" borderId="2" xfId="0" applyFont="true" applyBorder="true" applyAlignment="false" applyProtection="true">
      <alignment horizontal="general" vertical="bottom" textRotation="0" wrapText="false" indent="0" shrinkToFit="false"/>
      <protection locked="true" hidden="true"/>
    </xf>
    <xf numFmtId="165" fontId="7" fillId="0" borderId="0" xfId="0" applyFont="true" applyBorder="true" applyAlignment="false" applyProtection="true">
      <alignment horizontal="general" vertical="bottom" textRotation="0" wrapText="false" indent="0" shrinkToFit="false"/>
      <protection locked="true" hidden="true"/>
    </xf>
    <xf numFmtId="165" fontId="5" fillId="0" borderId="0" xfId="0" applyFont="true" applyBorder="true" applyAlignment="false" applyProtection="true">
      <alignment horizontal="general" vertical="bottom" textRotation="0" wrapText="false" indent="0" shrinkToFit="false"/>
      <protection locked="true" hidden="true"/>
    </xf>
    <xf numFmtId="165" fontId="4" fillId="0" borderId="0" xfId="0" applyFont="true" applyBorder="true" applyAlignment="true" applyProtection="true">
      <alignment horizontal="center" vertical="bottom" textRotation="0" wrapText="false" indent="0" shrinkToFit="false"/>
      <protection locked="true" hidden="true"/>
    </xf>
    <xf numFmtId="165" fontId="5" fillId="0" borderId="2" xfId="0" applyFont="true" applyBorder="true" applyAlignment="true" applyProtection="true">
      <alignment horizontal="center" vertical="bottom" textRotation="0" wrapText="false" indent="0" shrinkToFit="false"/>
      <protection locked="true" hidden="true"/>
    </xf>
    <xf numFmtId="164" fontId="4" fillId="0" borderId="2" xfId="0" applyFont="true" applyBorder="true" applyAlignment="true" applyProtection="true">
      <alignment horizontal="center" vertical="center" textRotation="0" wrapText="false" indent="0" shrinkToFit="false"/>
      <protection locked="true" hidden="true"/>
    </xf>
    <xf numFmtId="165" fontId="5" fillId="0" borderId="2" xfId="0" applyFont="true" applyBorder="true" applyAlignment="true" applyProtection="true">
      <alignment horizontal="center" vertical="center" textRotation="0" wrapText="false" indent="0" shrinkToFit="false"/>
      <protection locked="true" hidden="true"/>
    </xf>
    <xf numFmtId="170" fontId="5" fillId="0" borderId="2" xfId="0" applyFont="true" applyBorder="true" applyAlignment="true" applyProtection="true">
      <alignment horizontal="center" vertical="center" textRotation="0" wrapText="false" indent="0" shrinkToFit="false"/>
      <protection locked="true" hidden="true"/>
    </xf>
    <xf numFmtId="170" fontId="5" fillId="0" borderId="0" xfId="0" applyFont="true" applyBorder="true" applyAlignment="true" applyProtection="true">
      <alignment horizontal="center" vertical="center" textRotation="0" wrapText="false" indent="0" shrinkToFit="false"/>
      <protection locked="true" hidden="true"/>
    </xf>
    <xf numFmtId="164" fontId="5" fillId="0" borderId="2" xfId="0" applyFont="true" applyBorder="true" applyAlignment="true" applyProtection="true">
      <alignment horizontal="left" vertical="center" textRotation="0" wrapText="false" indent="0" shrinkToFit="false"/>
      <protection locked="true" hidden="true"/>
    </xf>
    <xf numFmtId="165" fontId="8" fillId="0" borderId="2" xfId="0" applyFont="true" applyBorder="true" applyAlignment="true" applyProtection="true">
      <alignment horizontal="center" vertical="bottom" textRotation="0" wrapText="false" indent="0" shrinkToFit="false"/>
      <protection locked="true" hidden="true"/>
    </xf>
    <xf numFmtId="165" fontId="8" fillId="0" borderId="0" xfId="0" applyFont="true" applyBorder="true" applyAlignment="true" applyProtection="true">
      <alignment horizontal="center" vertical="bottom" textRotation="0" wrapText="false" indent="0" shrinkToFit="false"/>
      <protection locked="true" hidden="true"/>
    </xf>
    <xf numFmtId="165" fontId="7" fillId="0" borderId="2" xfId="0" applyFont="true" applyBorder="true" applyAlignment="true" applyProtection="true">
      <alignment horizontal="center" vertical="bottom" textRotation="0" wrapText="false" indent="0" shrinkToFit="false"/>
      <protection locked="true" hidden="true"/>
    </xf>
    <xf numFmtId="172" fontId="4" fillId="0" borderId="2" xfId="0" applyFont="true" applyBorder="true" applyAlignment="true" applyProtection="true">
      <alignment horizontal="center" vertical="bottom" textRotation="0" wrapText="false" indent="0" shrinkToFit="false"/>
      <protection locked="true" hidden="true"/>
    </xf>
    <xf numFmtId="172" fontId="4" fillId="0" borderId="0" xfId="0" applyFont="true" applyBorder="true" applyAlignment="true" applyProtection="true">
      <alignment horizontal="center" vertical="bottom" textRotation="0" wrapText="false" indent="0" shrinkToFit="false"/>
      <protection locked="true" hidden="true"/>
    </xf>
    <xf numFmtId="165" fontId="4" fillId="0" borderId="11" xfId="0" applyFont="true" applyBorder="true" applyAlignment="true" applyProtection="true">
      <alignment horizontal="center" vertical="bottom" textRotation="0" wrapText="false" indent="0" shrinkToFit="false"/>
      <protection locked="true" hidden="true"/>
    </xf>
    <xf numFmtId="172" fontId="47" fillId="0" borderId="11" xfId="0" applyFont="true" applyBorder="true" applyAlignment="true" applyProtection="true">
      <alignment horizontal="center" vertical="bottom" textRotation="0" wrapText="false" indent="0" shrinkToFit="false"/>
      <protection locked="true" hidden="true"/>
    </xf>
    <xf numFmtId="164" fontId="4" fillId="0" borderId="4" xfId="0" applyFont="true" applyBorder="true" applyAlignment="true" applyProtection="true">
      <alignment horizontal="left" vertical="bottom" textRotation="0" wrapText="false" indent="0" shrinkToFit="false"/>
      <protection locked="true" hidden="true"/>
    </xf>
    <xf numFmtId="165" fontId="4" fillId="0" borderId="4" xfId="0" applyFont="true" applyBorder="true" applyAlignment="true" applyProtection="true">
      <alignment horizontal="center" vertical="bottom" textRotation="0" wrapText="false" indent="0" shrinkToFit="false"/>
      <protection locked="true" hidden="true"/>
    </xf>
    <xf numFmtId="172" fontId="4" fillId="0" borderId="4" xfId="0" applyFont="true" applyBorder="true" applyAlignment="true" applyProtection="true">
      <alignment horizontal="center" vertical="bottom" textRotation="0" wrapText="false" indent="0" shrinkToFit="false"/>
      <protection locked="true" hidden="true"/>
    </xf>
    <xf numFmtId="164" fontId="5" fillId="0" borderId="0" xfId="0" applyFont="true" applyBorder="true" applyAlignment="true" applyProtection="true">
      <alignment horizontal="center" vertical="center" textRotation="0" wrapText="true" indent="0" shrinkToFit="false"/>
      <protection locked="true" hidden="true"/>
    </xf>
    <xf numFmtId="164" fontId="5" fillId="0" borderId="0" xfId="0" applyFont="true" applyBorder="true" applyAlignment="true" applyProtection="true">
      <alignment horizontal="right" vertical="bottom" textRotation="0" wrapText="false" indent="0" shrinkToFit="false"/>
      <protection locked="true" hidden="true"/>
    </xf>
    <xf numFmtId="164" fontId="5" fillId="0" borderId="0" xfId="0" applyFont="true" applyBorder="true" applyAlignment="true" applyProtection="true">
      <alignment horizontal="left" vertical="bottom" textRotation="0" wrapText="false" indent="0" shrinkToFit="false"/>
      <protection locked="true" hidden="true"/>
    </xf>
    <xf numFmtId="177" fontId="5" fillId="0" borderId="0" xfId="0" applyFont="true" applyBorder="true" applyAlignment="true" applyProtection="true">
      <alignment horizontal="left" vertical="bottom" textRotation="0" wrapText="false" indent="0" shrinkToFit="false"/>
      <protection locked="true" hidden="true"/>
    </xf>
    <xf numFmtId="164" fontId="4" fillId="0" borderId="0" xfId="0" applyFont="true" applyBorder="true" applyAlignment="true" applyProtection="true">
      <alignment horizontal="center" vertical="center" textRotation="0" wrapText="false" indent="0" shrinkToFit="false"/>
      <protection locked="true" hidden="true"/>
    </xf>
    <xf numFmtId="164" fontId="48" fillId="0" borderId="0" xfId="0" applyFont="true" applyBorder="true" applyAlignment="true" applyProtection="true">
      <alignment horizontal="left" vertical="bottom" textRotation="0" wrapText="false" indent="0" shrinkToFit="false"/>
      <protection locked="true" hidden="true"/>
    </xf>
    <xf numFmtId="164" fontId="48" fillId="0" borderId="0" xfId="0" applyFont="true" applyBorder="true" applyAlignment="true" applyProtection="true">
      <alignment horizontal="right" vertical="top" textRotation="0" wrapText="true" indent="0" shrinkToFit="true"/>
      <protection locked="true" hidden="true"/>
    </xf>
    <xf numFmtId="164" fontId="48" fillId="0" borderId="0" xfId="0" applyFont="true" applyBorder="true" applyAlignment="true" applyProtection="true">
      <alignment horizontal="left" vertical="top" textRotation="0" wrapText="true" indent="0" shrinkToFit="true"/>
      <protection locked="true" hidden="true"/>
    </xf>
    <xf numFmtId="164" fontId="48" fillId="0" borderId="0" xfId="0" applyFont="true" applyBorder="true" applyAlignment="true" applyProtection="true">
      <alignment horizontal="general" vertical="top" textRotation="0" wrapText="true" indent="0" shrinkToFit="true"/>
      <protection locked="true" hidden="true"/>
    </xf>
    <xf numFmtId="164" fontId="49" fillId="0" borderId="0" xfId="0" applyFont="true" applyBorder="true" applyAlignment="true" applyProtection="true">
      <alignment horizontal="center" vertical="center" textRotation="0" wrapText="false" indent="0" shrinkToFit="false"/>
      <protection locked="true" hidden="true"/>
    </xf>
    <xf numFmtId="164" fontId="30" fillId="0" borderId="0" xfId="0" applyFont="true" applyBorder="true" applyAlignment="true" applyProtection="true">
      <alignment horizontal="general" vertical="center" textRotation="0" wrapText="false" indent="0" shrinkToFit="false"/>
      <protection locked="true" hidden="true"/>
    </xf>
    <xf numFmtId="164" fontId="48" fillId="0" borderId="0" xfId="0" applyFont="true" applyBorder="true" applyAlignment="true" applyProtection="true">
      <alignment horizontal="right" vertical="bottom" textRotation="0" wrapText="false" indent="0" shrinkToFit="false"/>
      <protection locked="true" hidden="true"/>
    </xf>
    <xf numFmtId="164" fontId="48" fillId="0" borderId="0" xfId="0" applyFont="true" applyBorder="true" applyAlignment="true" applyProtection="true">
      <alignment horizontal="right" vertical="bottom" textRotation="0" wrapText="false" indent="0" shrinkToFit="false"/>
      <protection locked="true" hidden="true"/>
    </xf>
    <xf numFmtId="164" fontId="48" fillId="0" borderId="0" xfId="0" applyFont="true" applyBorder="true" applyAlignment="true" applyProtection="true">
      <alignment horizontal="left" vertical="bottom" textRotation="0" wrapText="false" indent="0" shrinkToFit="false"/>
      <protection locked="true" hidden="true"/>
    </xf>
    <xf numFmtId="164" fontId="48" fillId="0" borderId="0" xfId="0" applyFont="true" applyBorder="true" applyAlignment="true" applyProtection="true">
      <alignment horizontal="general" vertical="bottom" textRotation="0" wrapText="false" indent="0" shrinkToFit="false"/>
      <protection locked="true" hidden="true"/>
    </xf>
    <xf numFmtId="164" fontId="7" fillId="0" borderId="0" xfId="0" applyFont="true" applyBorder="true" applyAlignment="true" applyProtection="true">
      <alignment horizontal="center" vertical="bottom" textRotation="0" wrapText="false" indent="0" shrinkToFit="false"/>
      <protection locked="true" hidden="true"/>
    </xf>
    <xf numFmtId="164" fontId="50" fillId="0" borderId="0" xfId="0" applyFont="true" applyBorder="true" applyAlignment="true" applyProtection="true">
      <alignment horizontal="center" vertical="bottom" textRotation="0" wrapText="false" indent="0" shrinkToFit="false"/>
      <protection locked="true" hidden="false"/>
    </xf>
    <xf numFmtId="164" fontId="50"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false" indent="0" shrinkToFit="false"/>
      <protection locked="true" hidden="false"/>
    </xf>
    <xf numFmtId="169" fontId="5" fillId="0" borderId="0" xfId="0" applyFont="true" applyBorder="true" applyAlignment="true" applyProtection="true">
      <alignment horizontal="center" vertical="bottom" textRotation="0" wrapText="false" indent="0" shrinkToFit="false"/>
      <protection locked="true" hidden="false"/>
    </xf>
    <xf numFmtId="170" fontId="4" fillId="0" borderId="0" xfId="0" applyFont="true" applyBorder="true" applyAlignment="true" applyProtection="true">
      <alignment horizontal="left" vertical="bottom" textRotation="0" wrapText="false" indent="0" shrinkToFit="false"/>
      <protection locked="true" hidden="false"/>
    </xf>
    <xf numFmtId="164" fontId="5" fillId="0" borderId="0" xfId="0" applyFont="true" applyBorder="false" applyAlignment="true" applyProtection="true">
      <alignment horizontal="left" vertical="bottom" textRotation="0" wrapText="false" indent="0" shrinkToFit="false"/>
      <protection locked="true" hidden="false"/>
    </xf>
    <xf numFmtId="164" fontId="38" fillId="0" borderId="0" xfId="0" applyFont="true" applyBorder="true" applyAlignment="true" applyProtection="true">
      <alignment horizontal="left" vertical="bottom" textRotation="0" wrapText="false" indent="0" shrinkToFit="false"/>
      <protection locked="true" hidden="false"/>
    </xf>
    <xf numFmtId="164" fontId="51" fillId="0" borderId="0" xfId="0" applyFont="true" applyBorder="false" applyAlignment="false" applyProtection="true">
      <alignment horizontal="general" vertical="bottom" textRotation="0" wrapText="false" indent="0" shrinkToFit="false"/>
      <protection locked="false" hidden="false"/>
    </xf>
    <xf numFmtId="164" fontId="52" fillId="0" borderId="0" xfId="0" applyFont="true" applyBorder="false" applyAlignment="false" applyProtection="true">
      <alignment horizontal="general" vertical="bottom" textRotation="0" wrapText="false" indent="0" shrinkToFit="false"/>
      <protection locked="true" hidden="true"/>
    </xf>
    <xf numFmtId="164" fontId="6" fillId="0" borderId="0" xfId="0" applyFont="true" applyBorder="fals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false" applyProtection="true">
      <alignment horizontal="general" vertical="bottom" textRotation="0" wrapText="false" indent="0" shrinkToFit="false"/>
      <protection locked="true" hidden="false"/>
    </xf>
    <xf numFmtId="164" fontId="8" fillId="0" borderId="0" xfId="0" applyFont="true" applyBorder="false" applyAlignment="false" applyProtection="true">
      <alignment horizontal="general" vertical="bottom" textRotation="0" wrapText="false" indent="0" shrinkToFit="false"/>
      <protection locked="false" hidden="false"/>
    </xf>
    <xf numFmtId="164" fontId="53" fillId="0" borderId="0" xfId="0" applyFont="true" applyBorder="false" applyAlignment="false" applyProtection="true">
      <alignment horizontal="general" vertical="bottom" textRotation="0" wrapText="false" indent="0" shrinkToFit="false"/>
      <protection locked="true" hidden="true"/>
    </xf>
    <xf numFmtId="164" fontId="5" fillId="0" borderId="0" xfId="0" applyFont="true" applyBorder="true" applyAlignment="true" applyProtection="true">
      <alignment horizontal="left" vertical="bottom" textRotation="0" wrapText="false" indent="0" shrinkToFit="false"/>
      <protection locked="true" hidden="false"/>
    </xf>
    <xf numFmtId="164" fontId="4" fillId="0" borderId="0" xfId="0" applyFont="true" applyBorder="false" applyAlignment="true" applyProtection="true">
      <alignment horizontal="right" vertical="bottom" textRotation="0" wrapText="false" indent="0" shrinkToFit="false"/>
      <protection locked="true" hidden="false"/>
    </xf>
    <xf numFmtId="164" fontId="5" fillId="0" borderId="0" xfId="0" applyFont="true" applyBorder="false" applyAlignment="true" applyProtection="true">
      <alignment horizontal="center" vertical="bottom" textRotation="0" wrapText="false" indent="0" shrinkToFit="false"/>
      <protection locked="true" hidden="false"/>
    </xf>
    <xf numFmtId="164" fontId="6" fillId="0" borderId="34" xfId="0" applyFont="true" applyBorder="true" applyAlignment="true" applyProtection="true">
      <alignment horizontal="left" vertical="top" textRotation="0" wrapText="true" indent="0" shrinkToFit="false"/>
      <protection locked="true" hidden="false"/>
    </xf>
    <xf numFmtId="164" fontId="4" fillId="0" borderId="0" xfId="0" applyFont="true" applyBorder="false" applyAlignment="true" applyProtection="true">
      <alignment horizontal="left" vertical="bottom" textRotation="0" wrapText="false" indent="0" shrinkToFit="false"/>
      <protection locked="true" hidden="false"/>
    </xf>
    <xf numFmtId="164" fontId="47" fillId="0" borderId="0" xfId="0" applyFont="true" applyBorder="false" applyAlignment="true" applyProtection="true">
      <alignment horizontal="center" vertical="top" textRotation="0" wrapText="true" indent="0" shrinkToFit="false"/>
      <protection locked="true" hidden="false"/>
    </xf>
    <xf numFmtId="164" fontId="6"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justify" vertical="top" textRotation="0" wrapText="true" indent="0" shrinkToFit="false"/>
      <protection locked="true" hidden="false"/>
    </xf>
    <xf numFmtId="164" fontId="5" fillId="0" borderId="0" xfId="0" applyFont="true" applyBorder="true" applyAlignment="true" applyProtection="true">
      <alignment horizontal="left" vertical="top" textRotation="0" wrapText="tru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true" applyAlignment="true" applyProtection="true">
      <alignment horizontal="left" vertical="bottom" textRotation="0" wrapText="false" indent="0" shrinkToFit="false"/>
      <protection locked="true" hidden="false"/>
    </xf>
    <xf numFmtId="164" fontId="5" fillId="0" borderId="0" xfId="0" applyFont="true" applyBorder="true" applyAlignment="true" applyProtection="true">
      <alignment horizontal="general" vertical="top" textRotation="0" wrapText="tru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34" xfId="0" applyFont="true" applyBorder="true" applyAlignment="true" applyProtection="true">
      <alignment horizontal="left" vertical="bottom" textRotation="0" wrapText="false" indent="0" shrinkToFit="false"/>
      <protection locked="true" hidden="false"/>
    </xf>
    <xf numFmtId="164" fontId="16" fillId="0" borderId="34" xfId="20" applyFont="false" applyBorder="true" applyAlignment="true" applyProtection="true">
      <alignment horizontal="left" vertical="bottom" textRotation="0" wrapText="false" indent="0" shrinkToFit="false"/>
      <protection locked="true" hidden="false"/>
    </xf>
    <xf numFmtId="164" fontId="10" fillId="6"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true" applyAlignment="true" applyProtection="true">
      <alignment horizontal="left" vertical="bottom"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4" fontId="5" fillId="2" borderId="0" xfId="0" applyFont="true" applyBorder="true" applyAlignment="true" applyProtection="true">
      <alignment horizontal="left" vertical="bottom" textRotation="0" wrapText="false" indent="0" shrinkToFit="false"/>
      <protection locked="false" hidden="true"/>
    </xf>
    <xf numFmtId="164" fontId="10" fillId="0" borderId="9" xfId="0" applyFont="true" applyBorder="true" applyAlignment="true" applyProtection="true">
      <alignment horizontal="left" vertical="bottom" textRotation="0" wrapText="false" indent="0" shrinkToFit="false"/>
      <protection locked="true" hidden="false"/>
    </xf>
    <xf numFmtId="164" fontId="6" fillId="2" borderId="9" xfId="0" applyFont="true" applyBorder="true" applyAlignment="true" applyProtection="true">
      <alignment horizontal="left" vertical="bottom" textRotation="0" wrapText="false" indent="0" shrinkToFit="false"/>
      <protection locked="false" hidden="false"/>
    </xf>
    <xf numFmtId="164" fontId="8" fillId="3" borderId="11"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false" hidden="false"/>
    </xf>
    <xf numFmtId="164" fontId="8" fillId="5" borderId="11" xfId="0" applyFont="true" applyBorder="true" applyAlignment="true" applyProtection="true">
      <alignment horizontal="center" vertical="bottom" textRotation="0" wrapText="false" indent="0" shrinkToFit="false"/>
      <protection locked="true" hidden="false"/>
    </xf>
    <xf numFmtId="164" fontId="8" fillId="5" borderId="4" xfId="0" applyFont="true" applyBorder="true" applyAlignment="true" applyProtection="true">
      <alignment horizontal="center" vertical="bottom" textRotation="0" wrapText="false" indent="0" shrinkToFit="false"/>
      <protection locked="true" hidden="false"/>
    </xf>
    <xf numFmtId="164" fontId="8" fillId="5" borderId="11"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true"/>
    </xf>
    <xf numFmtId="164" fontId="8" fillId="5" borderId="23" xfId="0" applyFont="true" applyBorder="true" applyAlignment="true" applyProtection="true">
      <alignment horizontal="center" vertical="bottom" textRotation="0" wrapText="false" indent="0" shrinkToFit="false"/>
      <protection locked="true" hidden="false"/>
    </xf>
    <xf numFmtId="164" fontId="8" fillId="5" borderId="9" xfId="0" applyFont="true" applyBorder="true" applyAlignment="true" applyProtection="true">
      <alignment horizontal="center" vertical="bottom" textRotation="0" wrapText="false" indent="0" shrinkToFit="false"/>
      <protection locked="true" hidden="false"/>
    </xf>
    <xf numFmtId="164" fontId="8" fillId="5" borderId="23" xfId="0" applyFont="true" applyBorder="true" applyAlignment="true" applyProtection="true">
      <alignment horizontal="general" vertical="bottom" textRotation="0" wrapText="false" indent="0" shrinkToFit="false"/>
      <protection locked="true" hidden="false"/>
    </xf>
    <xf numFmtId="164" fontId="8" fillId="2" borderId="16" xfId="0" applyFont="true" applyBorder="true" applyAlignment="true" applyProtection="true">
      <alignment horizontal="center" vertical="bottom" textRotation="0" wrapText="false" indent="0" shrinkToFit="false"/>
      <protection locked="false" hidden="false"/>
    </xf>
    <xf numFmtId="164" fontId="8" fillId="2" borderId="23" xfId="0" applyFont="true" applyBorder="true" applyAlignment="true" applyProtection="true">
      <alignment horizontal="center" vertical="bottom" textRotation="0" wrapText="false" indent="0" shrinkToFit="false"/>
      <protection locked="false" hidden="false"/>
    </xf>
    <xf numFmtId="164" fontId="15" fillId="0" borderId="0" xfId="0" applyFont="true" applyBorder="false" applyAlignment="true" applyProtection="true">
      <alignment horizontal="center" vertical="bottom" textRotation="0" wrapText="false" indent="0" shrinkToFit="false"/>
      <protection locked="false" hidden="false"/>
    </xf>
    <xf numFmtId="164" fontId="15" fillId="0" borderId="4" xfId="0" applyFont="true" applyBorder="true" applyAlignment="true" applyProtection="true">
      <alignment horizontal="left" vertical="bottom" textRotation="0" wrapText="false" indent="0" shrinkToFit="false"/>
      <protection locked="true" hidden="false"/>
    </xf>
    <xf numFmtId="164" fontId="15" fillId="0" borderId="0" xfId="0" applyFont="true" applyBorder="false" applyAlignment="false" applyProtection="true">
      <alignment horizontal="general" vertical="bottom" textRotation="0" wrapText="false" indent="0" shrinkToFit="false"/>
      <protection locked="true" hidden="false"/>
    </xf>
    <xf numFmtId="164" fontId="15" fillId="0" borderId="0" xfId="0" applyFont="true" applyBorder="false" applyAlignment="false" applyProtection="true">
      <alignment horizontal="general" vertical="bottom" textRotation="0" wrapText="false" indent="0" shrinkToFit="false"/>
      <protection locked="false" hidden="false"/>
    </xf>
    <xf numFmtId="164" fontId="15" fillId="0" borderId="0" xfId="0" applyFont="true" applyBorder="false" applyAlignment="false" applyProtection="true">
      <alignment horizontal="general" vertical="bottom" textRotation="0" wrapText="false" indent="0" shrinkToFit="false"/>
      <protection locked="true" hidden="true"/>
    </xf>
    <xf numFmtId="164" fontId="4" fillId="0" borderId="0" xfId="0" applyFont="true" applyBorder="true" applyAlignment="false" applyProtection="true">
      <alignment horizontal="general" vertical="bottom" textRotation="0" wrapText="false" indent="0" shrinkToFit="false"/>
      <protection locked="true" hidden="true"/>
    </xf>
    <xf numFmtId="164" fontId="8" fillId="5" borderId="49" xfId="0" applyFont="true" applyBorder="true" applyAlignment="true" applyProtection="true">
      <alignment horizontal="center" vertical="bottom" textRotation="0" wrapText="false" indent="0" shrinkToFit="false"/>
      <protection locked="true" hidden="false"/>
    </xf>
    <xf numFmtId="164" fontId="8" fillId="5" borderId="50" xfId="0" applyFont="true" applyBorder="true" applyAlignment="true" applyProtection="true">
      <alignment horizontal="center" vertical="bottom" textRotation="0" wrapText="false" indent="0" shrinkToFit="false"/>
      <protection locked="true" hidden="false"/>
    </xf>
    <xf numFmtId="164" fontId="8" fillId="5" borderId="35" xfId="0" applyFont="true" applyBorder="true" applyAlignment="true" applyProtection="true">
      <alignment horizontal="center" vertical="bottom" textRotation="0" wrapText="false" indent="0" shrinkToFit="false"/>
      <protection locked="true" hidden="false"/>
    </xf>
    <xf numFmtId="164" fontId="8" fillId="5" borderId="39" xfId="0" applyFont="true" applyBorder="true" applyAlignment="true" applyProtection="true">
      <alignment horizontal="center" vertical="bottom" textRotation="0" wrapText="false" indent="0" shrinkToFit="false"/>
      <protection locked="true" hidden="false"/>
    </xf>
    <xf numFmtId="164" fontId="4" fillId="2" borderId="49" xfId="0" applyFont="true" applyBorder="true" applyAlignment="true" applyProtection="true">
      <alignment horizontal="center" vertical="bottom" textRotation="0" wrapText="false" indent="0" shrinkToFit="false"/>
      <protection locked="false" hidden="false"/>
    </xf>
    <xf numFmtId="164" fontId="4" fillId="2" borderId="11" xfId="0" applyFont="true" applyBorder="true" applyAlignment="true" applyProtection="true">
      <alignment horizontal="center" vertical="bottom" textRotation="0" wrapText="false" indent="0" shrinkToFit="false"/>
      <protection locked="false" hidden="false"/>
    </xf>
    <xf numFmtId="164" fontId="4" fillId="2" borderId="4" xfId="0" applyFont="true" applyBorder="true" applyAlignment="true" applyProtection="true">
      <alignment horizontal="center" vertical="bottom" textRotation="0" wrapText="false" indent="0" shrinkToFit="false"/>
      <protection locked="false" hidden="false"/>
    </xf>
    <xf numFmtId="164" fontId="5" fillId="2" borderId="3" xfId="0" applyFont="true" applyBorder="true" applyAlignment="true" applyProtection="true">
      <alignment horizontal="center" vertical="bottom" textRotation="0" wrapText="false" indent="0" shrinkToFit="false"/>
      <protection locked="false" hidden="false"/>
    </xf>
    <xf numFmtId="164" fontId="5" fillId="2" borderId="16" xfId="0" applyFont="true" applyBorder="true" applyAlignment="true" applyProtection="true">
      <alignment horizontal="center" vertical="bottom" textRotation="0" wrapText="false" indent="0" shrinkToFit="false"/>
      <protection locked="false" hidden="false"/>
    </xf>
    <xf numFmtId="164" fontId="5" fillId="2" borderId="0" xfId="0" applyFont="true" applyBorder="true" applyAlignment="true" applyProtection="true">
      <alignment horizontal="center" vertical="bottom" textRotation="0" wrapText="false" indent="0" shrinkToFit="false"/>
      <protection locked="false" hidden="false"/>
    </xf>
    <xf numFmtId="164" fontId="4" fillId="2" borderId="3" xfId="0" applyFont="true" applyBorder="true" applyAlignment="true" applyProtection="true">
      <alignment horizontal="center" vertical="bottom" textRotation="0" wrapText="false" indent="0" shrinkToFit="false"/>
      <protection locked="false" hidden="false"/>
    </xf>
    <xf numFmtId="164" fontId="4" fillId="2" borderId="16" xfId="0" applyFont="true" applyBorder="true" applyAlignment="false" applyProtection="true">
      <alignment horizontal="general" vertical="bottom" textRotation="0" wrapText="false" indent="0" shrinkToFit="false"/>
      <protection locked="false" hidden="false"/>
    </xf>
    <xf numFmtId="164" fontId="4" fillId="2" borderId="0" xfId="0" applyFont="true" applyBorder="true" applyAlignment="false" applyProtection="true">
      <alignment horizontal="general" vertical="bottom" textRotation="0" wrapText="false" indent="0" shrinkToFit="false"/>
      <protection locked="false" hidden="false"/>
    </xf>
    <xf numFmtId="164" fontId="4" fillId="2" borderId="16" xfId="0" applyFont="true" applyBorder="true" applyAlignment="true" applyProtection="true">
      <alignment horizontal="center" vertical="bottom" textRotation="0" wrapText="false" indent="0" shrinkToFit="false"/>
      <protection locked="false" hidden="false"/>
    </xf>
    <xf numFmtId="164" fontId="4" fillId="0" borderId="0" xfId="0" applyFont="true" applyBorder="true" applyAlignment="true" applyProtection="true">
      <alignment horizontal="right" vertical="bottom" textRotation="0" wrapText="false" indent="0" shrinkToFit="false"/>
      <protection locked="false" hidden="false"/>
    </xf>
    <xf numFmtId="164" fontId="4" fillId="2" borderId="35" xfId="0" applyFont="true" applyBorder="true" applyAlignment="true" applyProtection="true">
      <alignment horizontal="center" vertical="bottom" textRotation="0" wrapText="false" indent="0" shrinkToFit="false"/>
      <protection locked="false" hidden="false"/>
    </xf>
    <xf numFmtId="164" fontId="4" fillId="2" borderId="23" xfId="0" applyFont="true" applyBorder="true" applyAlignment="true" applyProtection="true">
      <alignment horizontal="left" vertical="bottom" textRotation="0" wrapText="false" indent="0" shrinkToFit="false"/>
      <protection locked="false" hidden="false"/>
    </xf>
    <xf numFmtId="164" fontId="4" fillId="2" borderId="9" xfId="0" applyFont="true" applyBorder="true" applyAlignment="true" applyProtection="true">
      <alignment horizontal="left" vertical="bottom" textRotation="0" wrapText="false" indent="0" shrinkToFit="false"/>
      <protection locked="false" hidden="false"/>
    </xf>
    <xf numFmtId="164" fontId="4" fillId="2" borderId="23" xfId="0" applyFont="true" applyBorder="true" applyAlignment="true" applyProtection="true">
      <alignment horizontal="center" vertical="bottom" textRotation="0" wrapText="false" indent="0" shrinkToFit="false"/>
      <protection locked="false" hidden="false"/>
    </xf>
    <xf numFmtId="164" fontId="4" fillId="2" borderId="9" xfId="0" applyFont="true" applyBorder="true" applyAlignment="true" applyProtection="true">
      <alignment horizontal="center" vertical="bottom" textRotation="0" wrapText="false" indent="0" shrinkToFit="false"/>
      <protection locked="false" hidden="false"/>
    </xf>
    <xf numFmtId="164" fontId="4" fillId="0" borderId="0" xfId="0" applyFont="true" applyBorder="true" applyAlignment="false" applyProtection="true">
      <alignment horizontal="general" vertical="bottom" textRotation="0" wrapText="false" indent="0" shrinkToFit="false"/>
      <protection locked="true" hidden="false"/>
    </xf>
    <xf numFmtId="164" fontId="5" fillId="2" borderId="0" xfId="0" applyFont="true" applyBorder="true" applyAlignment="true" applyProtection="true">
      <alignment horizontal="justify" vertical="top" textRotation="0" wrapText="true" indent="0" shrinkToFit="false"/>
      <protection locked="false" hidden="false"/>
    </xf>
    <xf numFmtId="164" fontId="4" fillId="0" borderId="0" xfId="0" applyFont="true" applyBorder="false" applyAlignment="true" applyProtection="true">
      <alignment horizontal="right" vertical="bottom" textRotation="0" wrapText="false" indent="0" shrinkToFit="false"/>
      <protection locked="false" hidden="false"/>
    </xf>
    <xf numFmtId="164" fontId="10" fillId="5" borderId="2" xfId="0" applyFont="true" applyBorder="true" applyAlignment="true" applyProtection="true">
      <alignment horizontal="left" vertical="bottom" textRotation="0" wrapText="false" indent="0" shrinkToFit="false"/>
      <protection locked="true" hidden="false"/>
    </xf>
    <xf numFmtId="164" fontId="8" fillId="5" borderId="2" xfId="0" applyFont="true" applyBorder="true" applyAlignment="true" applyProtection="true">
      <alignment horizontal="left" vertical="bottom" textRotation="0" wrapText="false" indent="0" shrinkToFit="false"/>
      <protection locked="true" hidden="false"/>
    </xf>
    <xf numFmtId="164" fontId="10" fillId="5" borderId="2" xfId="0" applyFont="true" applyBorder="true" applyAlignment="true" applyProtection="true">
      <alignment horizontal="center" vertical="bottom" textRotation="0" wrapText="false" indent="0" shrinkToFit="false"/>
      <protection locked="true" hidden="false"/>
    </xf>
    <xf numFmtId="164" fontId="4" fillId="6" borderId="2" xfId="0" applyFont="true" applyBorder="true" applyAlignment="true" applyProtection="true">
      <alignment horizontal="left" vertical="bottom" textRotation="0" wrapText="false" indent="0" shrinkToFit="false"/>
      <protection locked="true" hidden="true"/>
    </xf>
    <xf numFmtId="164" fontId="4" fillId="4" borderId="2" xfId="0" applyFont="true" applyBorder="true" applyAlignment="true" applyProtection="true">
      <alignment horizontal="left" vertical="bottom" textRotation="0" wrapText="false" indent="0" shrinkToFit="false"/>
      <protection locked="true" hidden="false"/>
    </xf>
    <xf numFmtId="165" fontId="4" fillId="6" borderId="2" xfId="0" applyFont="true" applyBorder="true" applyAlignment="true" applyProtection="true">
      <alignment horizontal="center" vertical="bottom" textRotation="0" wrapText="false" indent="0" shrinkToFit="false"/>
      <protection locked="true" hidden="true"/>
    </xf>
    <xf numFmtId="164" fontId="5" fillId="6" borderId="2" xfId="0" applyFont="true" applyBorder="true" applyAlignment="true" applyProtection="true">
      <alignment horizontal="center" vertical="bottom" textRotation="0" wrapText="false" indent="0" shrinkToFit="false"/>
      <protection locked="true" hidden="true"/>
    </xf>
    <xf numFmtId="164" fontId="4" fillId="4" borderId="2" xfId="0" applyFont="true" applyBorder="true" applyAlignment="true" applyProtection="true">
      <alignment horizontal="center" vertical="bottom" textRotation="0" wrapText="false" indent="0" shrinkToFit="false"/>
      <protection locked="false" hidden="false"/>
    </xf>
    <xf numFmtId="165" fontId="5" fillId="6" borderId="2" xfId="0" applyFont="true" applyBorder="true" applyAlignment="true" applyProtection="true">
      <alignment horizontal="center" vertical="bottom" textRotation="0" wrapText="false" indent="0" shrinkToFit="false"/>
      <protection locked="true" hidden="true"/>
    </xf>
    <xf numFmtId="164" fontId="8" fillId="0" borderId="0" xfId="0" applyFont="true" applyBorder="false" applyAlignment="true" applyProtection="true">
      <alignment horizontal="left" vertical="bottom" textRotation="0" wrapText="false" indent="0" shrinkToFit="false"/>
      <protection locked="true" hidden="false"/>
    </xf>
    <xf numFmtId="164" fontId="7" fillId="6" borderId="0" xfId="0" applyFont="true" applyBorder="true" applyAlignment="true" applyProtection="true">
      <alignment horizontal="left" vertical="bottom" textRotation="0" wrapText="false" indent="0" shrinkToFit="false"/>
      <protection locked="true" hidden="false"/>
    </xf>
    <xf numFmtId="164" fontId="15" fillId="0" borderId="9" xfId="0" applyFont="true" applyBorder="true" applyAlignment="true" applyProtection="true">
      <alignment horizontal="center" vertical="bottom" textRotation="0" wrapText="false" indent="0" shrinkToFit="false"/>
      <protection locked="true" hidden="false"/>
    </xf>
    <xf numFmtId="164" fontId="4" fillId="0" borderId="5" xfId="0" applyFont="true" applyBorder="true" applyAlignment="true" applyProtection="true">
      <alignment horizontal="left" vertical="bottom" textRotation="0" wrapText="false" indent="0" shrinkToFit="false"/>
      <protection locked="true" hidden="false"/>
    </xf>
    <xf numFmtId="164" fontId="5" fillId="2" borderId="2" xfId="0" applyFont="true" applyBorder="true" applyAlignment="true" applyProtection="true">
      <alignment horizontal="center" vertical="bottom" textRotation="0" wrapText="false" indent="0" shrinkToFit="false"/>
      <protection locked="false" hidden="false"/>
    </xf>
    <xf numFmtId="164" fontId="4" fillId="0" borderId="2" xfId="0" applyFont="true" applyBorder="true" applyAlignment="true" applyProtection="true">
      <alignment horizontal="center" vertical="bottom" textRotation="0" wrapText="false" indent="0" shrinkToFit="false"/>
      <protection locked="true" hidden="false"/>
    </xf>
    <xf numFmtId="164" fontId="4" fillId="2" borderId="2" xfId="0" applyFont="true" applyBorder="true" applyAlignment="false" applyProtection="true">
      <alignment horizontal="general" vertical="bottom" textRotation="0" wrapText="false" indent="0" shrinkToFit="false"/>
      <protection locked="false" hidden="false"/>
    </xf>
    <xf numFmtId="164" fontId="4" fillId="0" borderId="6" xfId="0" applyFont="true" applyBorder="true" applyAlignment="true" applyProtection="true">
      <alignment horizontal="left" vertical="bottom" textRotation="0" wrapText="false" indent="0" shrinkToFit="false"/>
      <protection locked="true" hidden="false"/>
    </xf>
    <xf numFmtId="164" fontId="4" fillId="5" borderId="49" xfId="0" applyFont="true" applyBorder="true" applyAlignment="true" applyProtection="true">
      <alignment horizontal="center" vertical="bottom" textRotation="0" wrapText="false" indent="0" shrinkToFit="false"/>
      <protection locked="true" hidden="false"/>
    </xf>
    <xf numFmtId="164" fontId="4" fillId="5" borderId="11" xfId="0" applyFont="true" applyBorder="true" applyAlignment="true" applyProtection="true">
      <alignment horizontal="center" vertical="bottom" textRotation="0" wrapText="false" indent="0" shrinkToFit="false"/>
      <protection locked="true" hidden="false"/>
    </xf>
    <xf numFmtId="164" fontId="4" fillId="5" borderId="4" xfId="0" applyFont="true" applyBorder="true" applyAlignment="true" applyProtection="true">
      <alignment horizontal="center" vertical="bottom" textRotation="0" wrapText="false" indent="0" shrinkToFit="false"/>
      <protection locked="true" hidden="false"/>
    </xf>
    <xf numFmtId="164" fontId="4" fillId="5" borderId="35" xfId="0" applyFont="true" applyBorder="true" applyAlignment="true" applyProtection="true">
      <alignment horizontal="center" vertical="bottom" textRotation="0" wrapText="false" indent="0" shrinkToFit="false"/>
      <protection locked="true" hidden="false"/>
    </xf>
    <xf numFmtId="164" fontId="4" fillId="5" borderId="23" xfId="0" applyFont="true" applyBorder="true" applyAlignment="true" applyProtection="true">
      <alignment horizontal="center" vertical="bottom" textRotation="0" wrapText="false" indent="0" shrinkToFit="false"/>
      <protection locked="true" hidden="false"/>
    </xf>
    <xf numFmtId="164" fontId="4" fillId="5" borderId="9" xfId="0" applyFont="true" applyBorder="true" applyAlignment="true" applyProtection="true">
      <alignment horizontal="center" vertical="bottom" textRotation="0" wrapText="false" indent="0" shrinkToFit="false"/>
      <protection locked="true" hidden="false"/>
    </xf>
    <xf numFmtId="172" fontId="4" fillId="6" borderId="2" xfId="0" applyFont="true" applyBorder="true" applyAlignment="true" applyProtection="true">
      <alignment horizontal="center" vertical="bottom" textRotation="0" wrapText="false" indent="0" shrinkToFit="false"/>
      <protection locked="true" hidden="true"/>
    </xf>
    <xf numFmtId="164" fontId="10" fillId="2" borderId="0" xfId="0" applyFont="true" applyBorder="true" applyAlignment="true" applyProtection="true">
      <alignment horizontal="justify" vertical="top" textRotation="0" wrapText="true" indent="0" shrinkToFit="false"/>
      <protection locked="false" hidden="false"/>
    </xf>
    <xf numFmtId="164" fontId="4" fillId="0" borderId="0" xfId="0" applyFont="true" applyBorder="false" applyAlignment="true" applyProtection="true">
      <alignment horizontal="general" vertical="top" textRotation="0" wrapText="false" indent="0" shrinkToFit="false"/>
      <protection locked="true" hidden="false"/>
    </xf>
    <xf numFmtId="164" fontId="6" fillId="2" borderId="0" xfId="0" applyFont="true" applyBorder="true" applyAlignment="true" applyProtection="true">
      <alignment horizontal="general" vertical="top" textRotation="0" wrapText="true" indent="0" shrinkToFit="false"/>
      <protection locked="false" hidden="false"/>
    </xf>
    <xf numFmtId="164" fontId="4" fillId="2" borderId="0" xfId="0" applyFont="true" applyBorder="true" applyAlignment="true" applyProtection="true">
      <alignment horizontal="general" vertical="top" textRotation="0" wrapText="true" indent="0" shrinkToFit="false"/>
      <protection locked="false" hidden="false"/>
    </xf>
    <xf numFmtId="164" fontId="4" fillId="0" borderId="49" xfId="0" applyFont="true" applyBorder="true" applyAlignment="true" applyProtection="true">
      <alignment horizontal="left" vertical="bottom" textRotation="0" wrapText="false" indent="0" shrinkToFit="false"/>
      <protection locked="true" hidden="false"/>
    </xf>
    <xf numFmtId="164" fontId="4" fillId="2" borderId="2" xfId="0" applyFont="true" applyBorder="true" applyAlignment="true" applyProtection="true">
      <alignment horizontal="general" vertical="top" textRotation="0" wrapText="true" indent="0" shrinkToFit="false"/>
      <protection locked="false" hidden="false"/>
    </xf>
    <xf numFmtId="164" fontId="4" fillId="0" borderId="35" xfId="0" applyFont="true" applyBorder="true" applyAlignment="true" applyProtection="true">
      <alignment horizontal="left" vertical="bottom" textRotation="0" wrapText="false" indent="0" shrinkToFit="false"/>
      <protection locked="true" hidden="false"/>
    </xf>
    <xf numFmtId="164" fontId="4" fillId="0" borderId="3" xfId="0" applyFont="true" applyBorder="true" applyAlignment="true" applyProtection="true">
      <alignment horizontal="left" vertical="bottom" textRotation="0" wrapText="false" indent="0" shrinkToFit="false"/>
      <protection locked="true" hidden="false"/>
    </xf>
    <xf numFmtId="164" fontId="4" fillId="5" borderId="5" xfId="0" applyFont="true" applyBorder="true" applyAlignment="true" applyProtection="true">
      <alignment horizontal="left" vertical="bottom" textRotation="0" wrapText="false" indent="0" shrinkToFit="false"/>
      <protection locked="true" hidden="false"/>
    </xf>
    <xf numFmtId="164" fontId="4" fillId="5" borderId="2" xfId="0" applyFont="true" applyBorder="true" applyAlignment="true" applyProtection="true">
      <alignment horizontal="center" vertical="bottom" textRotation="0" wrapText="false" indent="0" shrinkToFit="false"/>
      <protection locked="true" hidden="false"/>
    </xf>
    <xf numFmtId="164" fontId="4" fillId="5" borderId="6" xfId="0" applyFont="true" applyBorder="true" applyAlignment="true" applyProtection="true">
      <alignment horizontal="center" vertical="bottom" textRotation="0" wrapText="false" indent="0" shrinkToFit="false"/>
      <protection locked="true" hidden="false"/>
    </xf>
    <xf numFmtId="164" fontId="4" fillId="0" borderId="11" xfId="0" applyFont="true" applyBorder="true" applyAlignment="true" applyProtection="true">
      <alignment horizontal="left" vertical="bottom" textRotation="0" wrapText="false" indent="0" shrinkToFit="false"/>
      <protection locked="true" hidden="false"/>
    </xf>
    <xf numFmtId="164" fontId="4" fillId="3" borderId="2" xfId="0" applyFont="true" applyBorder="true" applyAlignment="true" applyProtection="true">
      <alignment horizontal="center" vertical="bottom" textRotation="0" wrapText="false" indent="0" shrinkToFit="false"/>
      <protection locked="true" hidden="false"/>
    </xf>
    <xf numFmtId="164" fontId="54" fillId="0" borderId="23" xfId="0" applyFont="true" applyBorder="true" applyAlignment="true" applyProtection="true">
      <alignment horizontal="center" vertical="bottom" textRotation="0" wrapText="false" indent="0" shrinkToFit="false"/>
      <protection locked="true" hidden="false"/>
    </xf>
    <xf numFmtId="164" fontId="10" fillId="5" borderId="9" xfId="0" applyFont="true" applyBorder="true" applyAlignment="true" applyProtection="true">
      <alignment horizontal="center" vertical="bottom" textRotation="0" wrapText="false" indent="0" shrinkToFit="false"/>
      <protection locked="true" hidden="false"/>
    </xf>
    <xf numFmtId="164" fontId="15" fillId="5" borderId="2" xfId="0" applyFont="true" applyBorder="true" applyAlignment="true" applyProtection="true">
      <alignment horizontal="center" vertical="bottom" textRotation="0" wrapText="false" indent="0" shrinkToFit="false"/>
      <protection locked="true" hidden="false"/>
    </xf>
    <xf numFmtId="169" fontId="55" fillId="2" borderId="4" xfId="0" applyFont="true" applyBorder="true" applyAlignment="true" applyProtection="true">
      <alignment horizontal="center" vertical="bottom" textRotation="0" wrapText="false" indent="0" shrinkToFit="false"/>
      <protection locked="false" hidden="false"/>
    </xf>
    <xf numFmtId="170" fontId="55" fillId="2" borderId="11" xfId="0" applyFont="true" applyBorder="true" applyAlignment="true" applyProtection="true">
      <alignment horizontal="center" vertical="bottom" textRotation="0" wrapText="false" indent="0" shrinkToFit="false"/>
      <protection locked="false" hidden="false"/>
    </xf>
    <xf numFmtId="169" fontId="55" fillId="2" borderId="11" xfId="0" applyFont="true" applyBorder="true" applyAlignment="true" applyProtection="true">
      <alignment horizontal="center" vertical="bottom" textRotation="0" wrapText="false" indent="0" shrinkToFit="false"/>
      <protection locked="false" hidden="false"/>
    </xf>
    <xf numFmtId="164" fontId="4" fillId="0" borderId="9" xfId="0" applyFont="true" applyBorder="true" applyAlignment="true" applyProtection="true">
      <alignment horizontal="left" vertical="bottom" textRotation="0" wrapText="false" indent="0" shrinkToFit="false"/>
      <protection locked="true" hidden="false"/>
    </xf>
    <xf numFmtId="164" fontId="4" fillId="0" borderId="39" xfId="0" applyFont="true" applyBorder="true" applyAlignment="true" applyProtection="true">
      <alignment horizontal="left" vertical="bottom" textRotation="0" wrapText="false" indent="0" shrinkToFit="false"/>
      <protection locked="true" hidden="false"/>
    </xf>
    <xf numFmtId="169" fontId="55" fillId="4" borderId="9" xfId="0" applyFont="true" applyBorder="true" applyAlignment="false" applyProtection="true">
      <alignment horizontal="general" vertical="bottom" textRotation="0" wrapText="false" indent="0" shrinkToFit="false"/>
      <protection locked="true" hidden="false"/>
    </xf>
    <xf numFmtId="170" fontId="55" fillId="4" borderId="23" xfId="0" applyFont="true" applyBorder="true" applyAlignment="true" applyProtection="true">
      <alignment horizontal="center" vertical="bottom" textRotation="0" wrapText="false" indent="0" shrinkToFit="false"/>
      <protection locked="true" hidden="false"/>
    </xf>
    <xf numFmtId="164" fontId="4" fillId="4" borderId="9" xfId="0" applyFont="true" applyBorder="true" applyAlignment="false" applyProtection="true">
      <alignment horizontal="general" vertical="bottom" textRotation="0" wrapText="false" indent="0" shrinkToFit="false"/>
      <protection locked="true" hidden="false"/>
    </xf>
    <xf numFmtId="169" fontId="55" fillId="4" borderId="23" xfId="0" applyFont="true" applyBorder="true" applyAlignment="false" applyProtection="true">
      <alignment horizontal="general" vertical="bottom" textRotation="0" wrapText="false" indent="0" shrinkToFit="false"/>
      <protection locked="true" hidden="false"/>
    </xf>
    <xf numFmtId="164" fontId="4" fillId="4" borderId="39" xfId="0" applyFont="true" applyBorder="true" applyAlignment="false" applyProtection="true">
      <alignment horizontal="general" vertical="bottom" textRotation="0" wrapText="false" indent="0" shrinkToFit="false"/>
      <protection locked="true" hidden="false"/>
    </xf>
    <xf numFmtId="164" fontId="4" fillId="0" borderId="16" xfId="0" applyFont="true" applyBorder="true" applyAlignment="true" applyProtection="true">
      <alignment horizontal="left" vertical="bottom" textRotation="0" wrapText="false" indent="0" shrinkToFit="false"/>
      <protection locked="true" hidden="false"/>
    </xf>
    <xf numFmtId="169" fontId="55" fillId="2" borderId="0" xfId="0" applyFont="true" applyBorder="true" applyAlignment="false" applyProtection="true">
      <alignment horizontal="general" vertical="bottom" textRotation="0" wrapText="false" indent="0" shrinkToFit="false"/>
      <protection locked="false" hidden="false"/>
    </xf>
    <xf numFmtId="170" fontId="55" fillId="2" borderId="16" xfId="0" applyFont="true" applyBorder="true" applyAlignment="true" applyProtection="true">
      <alignment horizontal="center" vertical="bottom" textRotation="0" wrapText="false" indent="0" shrinkToFit="false"/>
      <protection locked="false" hidden="false"/>
    </xf>
    <xf numFmtId="169" fontId="55" fillId="2" borderId="16" xfId="0" applyFont="true" applyBorder="true" applyAlignment="false" applyProtection="true">
      <alignment horizontal="general" vertical="bottom" textRotation="0" wrapText="false" indent="0" shrinkToFit="false"/>
      <protection locked="false" hidden="false"/>
    </xf>
    <xf numFmtId="164" fontId="4" fillId="0" borderId="35" xfId="0" applyFont="true" applyBorder="true" applyAlignment="false" applyProtection="true">
      <alignment horizontal="general" vertical="bottom" textRotation="0" wrapText="false" indent="0" shrinkToFit="false"/>
      <protection locked="true" hidden="false"/>
    </xf>
    <xf numFmtId="164" fontId="4" fillId="0" borderId="9" xfId="0" applyFont="true" applyBorder="true" applyAlignment="false" applyProtection="true">
      <alignment horizontal="general" vertical="bottom" textRotation="0" wrapText="false" indent="0" shrinkToFit="false"/>
      <protection locked="true" hidden="false"/>
    </xf>
    <xf numFmtId="164" fontId="4" fillId="0" borderId="39" xfId="0" applyFont="true" applyBorder="true" applyAlignment="false" applyProtection="true">
      <alignment horizontal="general" vertical="bottom" textRotation="0" wrapText="false" indent="0" shrinkToFit="false"/>
      <protection locked="true" hidden="false"/>
    </xf>
    <xf numFmtId="164" fontId="4" fillId="0" borderId="23" xfId="0" applyFont="true" applyBorder="true" applyAlignment="true" applyProtection="true">
      <alignment horizontal="left" vertical="bottom" textRotation="0" wrapText="false" indent="0" shrinkToFit="false"/>
      <protection locked="true" hidden="false"/>
    </xf>
    <xf numFmtId="169" fontId="55" fillId="2" borderId="9" xfId="0" applyFont="true" applyBorder="true" applyAlignment="false" applyProtection="true">
      <alignment horizontal="general" vertical="bottom" textRotation="0" wrapText="false" indent="0" shrinkToFit="false"/>
      <protection locked="false" hidden="false"/>
    </xf>
    <xf numFmtId="170" fontId="47" fillId="2" borderId="23" xfId="0" applyFont="true" applyBorder="true" applyAlignment="true" applyProtection="true">
      <alignment horizontal="center" vertical="bottom" textRotation="0" wrapText="false" indent="0" shrinkToFit="false"/>
      <protection locked="true" hidden="false"/>
    </xf>
    <xf numFmtId="164" fontId="4" fillId="2" borderId="9" xfId="0" applyFont="true" applyBorder="true" applyAlignment="false" applyProtection="true">
      <alignment horizontal="general" vertical="bottom" textRotation="0" wrapText="false" indent="0" shrinkToFit="false"/>
      <protection locked="false" hidden="false"/>
    </xf>
    <xf numFmtId="169" fontId="55" fillId="2" borderId="23" xfId="0" applyFont="true" applyBorder="true" applyAlignment="false" applyProtection="true">
      <alignment horizontal="general" vertical="bottom" textRotation="0" wrapText="false" indent="0" shrinkToFit="false"/>
      <protection locked="false" hidden="false"/>
    </xf>
    <xf numFmtId="170" fontId="47" fillId="2" borderId="9" xfId="0" applyFont="true" applyBorder="true" applyAlignment="true" applyProtection="true">
      <alignment horizontal="center" vertical="bottom" textRotation="0" wrapText="false" indent="0" shrinkToFit="false"/>
      <protection locked="true" hidden="false"/>
    </xf>
    <xf numFmtId="164" fontId="4" fillId="2" borderId="23" xfId="0" applyFont="true" applyBorder="true" applyAlignment="false" applyProtection="true">
      <alignment horizontal="general" vertical="bottom" textRotation="0" wrapText="false" indent="0" shrinkToFit="false"/>
      <protection locked="false" hidden="false"/>
    </xf>
    <xf numFmtId="170" fontId="4" fillId="4" borderId="39" xfId="0" applyFont="true" applyBorder="true" applyAlignment="true" applyProtection="true">
      <alignment horizontal="center" vertical="bottom" textRotation="0" wrapText="false" indent="0" shrinkToFit="false"/>
      <protection locked="true" hidden="false"/>
    </xf>
    <xf numFmtId="170" fontId="4" fillId="2" borderId="1" xfId="0" applyFont="true" applyBorder="true" applyAlignment="true" applyProtection="true">
      <alignment horizontal="center" vertical="bottom" textRotation="0" wrapText="false" indent="0" shrinkToFit="false"/>
      <protection locked="false" hidden="false"/>
    </xf>
    <xf numFmtId="164" fontId="8" fillId="0" borderId="4" xfId="0" applyFont="true" applyBorder="true" applyAlignment="true" applyProtection="true">
      <alignment horizontal="center" vertical="bottom" textRotation="0" wrapText="false" indent="0" shrinkToFit="false"/>
      <protection locked="false" hidden="false"/>
    </xf>
    <xf numFmtId="170" fontId="4" fillId="0" borderId="0" xfId="0" applyFont="true" applyBorder="false" applyAlignment="true" applyProtection="true">
      <alignment horizontal="center" vertical="bottom" textRotation="0" wrapText="false" indent="0" shrinkToFit="false"/>
      <protection locked="true" hidden="false"/>
    </xf>
    <xf numFmtId="164" fontId="8" fillId="5" borderId="10" xfId="0" applyFont="true" applyBorder="true" applyAlignment="true" applyProtection="true">
      <alignment horizontal="center" vertical="bottom" textRotation="0" wrapText="false" indent="0" shrinkToFit="false"/>
      <protection locked="true" hidden="false"/>
    </xf>
    <xf numFmtId="164" fontId="8" fillId="5" borderId="2" xfId="0" applyFont="true" applyBorder="true" applyAlignment="true" applyProtection="true">
      <alignment horizontal="center" vertical="bottom" textRotation="0" wrapText="false" indent="0" shrinkToFit="false"/>
      <protection locked="true" hidden="false"/>
    </xf>
    <xf numFmtId="164" fontId="8" fillId="2" borderId="49" xfId="0" applyFont="true" applyBorder="true" applyAlignment="true" applyProtection="true">
      <alignment horizontal="left" vertical="bottom" textRotation="0" wrapText="false" indent="0" shrinkToFit="false"/>
      <protection locked="false" hidden="false"/>
    </xf>
    <xf numFmtId="169" fontId="4" fillId="2" borderId="11" xfId="0" applyFont="true" applyBorder="true" applyAlignment="true" applyProtection="true">
      <alignment horizontal="center" vertical="bottom" textRotation="0" wrapText="false" indent="0" shrinkToFit="false"/>
      <protection locked="false" hidden="false"/>
    </xf>
    <xf numFmtId="170" fontId="4" fillId="2" borderId="4" xfId="0" applyFont="true" applyBorder="true" applyAlignment="true" applyProtection="true">
      <alignment horizontal="center" vertical="bottom" textRotation="0" wrapText="false" indent="0" shrinkToFit="false"/>
      <protection locked="false" hidden="false"/>
    </xf>
    <xf numFmtId="170" fontId="4" fillId="2" borderId="11" xfId="0" applyFont="true" applyBorder="true" applyAlignment="true" applyProtection="true">
      <alignment horizontal="center" vertical="bottom" textRotation="0" wrapText="false" indent="0" shrinkToFit="false"/>
      <protection locked="false" hidden="false"/>
    </xf>
    <xf numFmtId="164" fontId="4" fillId="2" borderId="3" xfId="0" applyFont="true" applyBorder="true" applyAlignment="true" applyProtection="true">
      <alignment horizontal="left" vertical="bottom" textRotation="0" wrapText="false" indent="0" shrinkToFit="false"/>
      <protection locked="false" hidden="false"/>
    </xf>
    <xf numFmtId="170" fontId="4" fillId="2" borderId="0" xfId="0" applyFont="true" applyBorder="true" applyAlignment="true" applyProtection="true">
      <alignment horizontal="center" vertical="bottom" textRotation="0" wrapText="false" indent="0" shrinkToFit="false"/>
      <protection locked="false" hidden="false"/>
    </xf>
    <xf numFmtId="164" fontId="4" fillId="2" borderId="5" xfId="0" applyFont="true" applyBorder="true" applyAlignment="true" applyProtection="true">
      <alignment horizontal="left" vertical="bottom" textRotation="0" wrapText="false" indent="0" shrinkToFit="false"/>
      <protection locked="true" hidden="false"/>
    </xf>
    <xf numFmtId="170" fontId="4" fillId="2" borderId="10" xfId="0" applyFont="true" applyBorder="true" applyAlignment="true" applyProtection="true">
      <alignment horizontal="center" vertical="bottom" textRotation="0" wrapText="false" indent="0" shrinkToFit="false"/>
      <protection locked="false" hidden="false"/>
    </xf>
    <xf numFmtId="170" fontId="5" fillId="6" borderId="2" xfId="0" applyFont="true" applyBorder="true" applyAlignment="true" applyProtection="true">
      <alignment horizontal="center" vertical="bottom" textRotation="0" wrapText="false" indent="0" shrinkToFit="false"/>
      <protection locked="true" hidden="true"/>
    </xf>
    <xf numFmtId="164" fontId="4" fillId="5" borderId="11" xfId="0" applyFont="true" applyBorder="true" applyAlignment="true" applyProtection="true">
      <alignment horizontal="left" vertical="bottom" textRotation="0" wrapText="false" indent="0" shrinkToFit="false"/>
      <protection locked="true" hidden="false"/>
    </xf>
    <xf numFmtId="164" fontId="4" fillId="0" borderId="23" xfId="0" applyFont="true" applyBorder="true" applyAlignment="true" applyProtection="true">
      <alignment horizontal="center" vertical="bottom" textRotation="0" wrapText="false" indent="0" shrinkToFit="false"/>
      <protection locked="true" hidden="false"/>
    </xf>
    <xf numFmtId="164" fontId="4" fillId="4" borderId="23" xfId="0" applyFont="true" applyBorder="true" applyAlignment="true" applyProtection="true">
      <alignment horizontal="center" vertical="bottom" textRotation="0" wrapText="false" indent="0" shrinkToFit="false"/>
      <protection locked="true" hidden="false"/>
    </xf>
    <xf numFmtId="164" fontId="4" fillId="4" borderId="16" xfId="0" applyFont="true" applyBorder="true" applyAlignment="true" applyProtection="true">
      <alignment horizontal="center" vertical="bottom" textRotation="0" wrapText="false" indent="0" shrinkToFit="false"/>
      <protection locked="true" hidden="false"/>
    </xf>
    <xf numFmtId="164" fontId="4" fillId="4" borderId="9" xfId="0" applyFont="true" applyBorder="true" applyAlignment="true" applyProtection="true">
      <alignment horizontal="center" vertical="bottom" textRotation="0" wrapText="false" indent="0" shrinkToFit="false"/>
      <protection locked="true" hidden="false"/>
    </xf>
    <xf numFmtId="170" fontId="4" fillId="0" borderId="0" xfId="0" applyFont="true" applyBorder="false" applyAlignment="true" applyProtection="true">
      <alignment horizontal="right" vertical="bottom" textRotation="0" wrapText="false" indent="0" shrinkToFit="false"/>
      <protection locked="true" hidden="false"/>
    </xf>
    <xf numFmtId="164" fontId="4" fillId="5" borderId="5" xfId="0" applyFont="true" applyBorder="true" applyAlignment="true" applyProtection="true">
      <alignment horizontal="center" vertical="bottom" textRotation="0" wrapText="false" indent="0" shrinkToFit="false"/>
      <protection locked="true" hidden="false"/>
    </xf>
    <xf numFmtId="164" fontId="8" fillId="5" borderId="6" xfId="0" applyFont="true" applyBorder="true" applyAlignment="true" applyProtection="true">
      <alignment horizontal="center" vertical="bottom" textRotation="0" wrapText="false" indent="0" shrinkToFit="false"/>
      <protection locked="true" hidden="false"/>
    </xf>
    <xf numFmtId="164" fontId="4" fillId="6" borderId="2" xfId="0" applyFont="true" applyBorder="true" applyAlignment="true" applyProtection="true">
      <alignment horizontal="center" vertical="bottom" textRotation="0" wrapText="false" indent="0" shrinkToFit="false"/>
      <protection locked="true" hidden="true"/>
    </xf>
    <xf numFmtId="164" fontId="4" fillId="4" borderId="0" xfId="0" applyFont="true" applyBorder="false" applyAlignment="false" applyProtection="true">
      <alignment horizontal="general" vertical="bottom" textRotation="0" wrapText="false" indent="0" shrinkToFit="false"/>
      <protection locked="false" hidden="false"/>
    </xf>
    <xf numFmtId="165" fontId="4" fillId="4" borderId="0" xfId="0" applyFont="true" applyBorder="true" applyAlignment="true" applyProtection="true">
      <alignment horizontal="center" vertical="bottom" textRotation="0" wrapText="false" indent="0" shrinkToFit="false"/>
      <protection locked="true" hidden="false"/>
    </xf>
    <xf numFmtId="164" fontId="4" fillId="4" borderId="0" xfId="0" applyFont="true" applyBorder="true" applyAlignment="true" applyProtection="true">
      <alignment horizontal="center" vertical="bottom" textRotation="0" wrapText="false" indent="0" shrinkToFit="false"/>
      <protection locked="true" hidden="false"/>
    </xf>
    <xf numFmtId="170" fontId="4" fillId="4" borderId="0" xfId="0" applyFont="true" applyBorder="true" applyAlignment="true" applyProtection="true">
      <alignment horizontal="center" vertical="bottom" textRotation="0" wrapText="false" indent="0" shrinkToFit="false"/>
      <protection locked="true" hidden="false"/>
    </xf>
    <xf numFmtId="170" fontId="4" fillId="0" borderId="0" xfId="0" applyFont="true" applyBorder="false" applyAlignment="true" applyProtection="true">
      <alignment horizontal="right" vertical="bottom" textRotation="0" wrapText="false" indent="0" shrinkToFit="false"/>
      <protection locked="false" hidden="false"/>
    </xf>
    <xf numFmtId="164" fontId="5" fillId="3" borderId="9" xfId="0" applyFont="true" applyBorder="true" applyAlignment="true" applyProtection="true">
      <alignment horizontal="center" vertical="bottom" textRotation="0" wrapText="false" indent="0" shrinkToFit="false"/>
      <protection locked="true" hidden="false"/>
    </xf>
    <xf numFmtId="164" fontId="10" fillId="5" borderId="5" xfId="0" applyFont="true" applyBorder="true" applyAlignment="true" applyProtection="true">
      <alignment horizontal="center" vertical="bottom" textRotation="0" wrapText="false" indent="0" shrinkToFit="false"/>
      <protection locked="true" hidden="false"/>
    </xf>
    <xf numFmtId="164" fontId="4" fillId="2" borderId="6" xfId="0" applyFont="true" applyBorder="true" applyAlignment="true" applyProtection="true">
      <alignment horizontal="center" vertical="bottom" textRotation="0" wrapText="false" indent="0" shrinkToFit="false"/>
      <protection locked="false" hidden="false"/>
    </xf>
    <xf numFmtId="164" fontId="4" fillId="2" borderId="1" xfId="0" applyFont="true" applyBorder="true" applyAlignment="true" applyProtection="true">
      <alignment horizontal="center" vertical="bottom" textRotation="0" wrapText="false" indent="0" shrinkToFit="false"/>
      <protection locked="false" hidden="false"/>
    </xf>
    <xf numFmtId="164" fontId="4" fillId="2" borderId="50" xfId="0" applyFont="true" applyBorder="true" applyAlignment="true" applyProtection="true">
      <alignment horizontal="center" vertical="bottom" textRotation="0" wrapText="false" indent="0" shrinkToFit="false"/>
      <protection locked="false" hidden="false"/>
    </xf>
    <xf numFmtId="164" fontId="4" fillId="2" borderId="39" xfId="0" applyFont="true" applyBorder="true" applyAlignment="true" applyProtection="true">
      <alignment horizontal="center" vertical="bottom" textRotation="0" wrapText="false" indent="0" shrinkToFit="false"/>
      <protection locked="false" hidden="false"/>
    </xf>
    <xf numFmtId="164" fontId="8" fillId="0" borderId="2" xfId="0" applyFont="true" applyBorder="true" applyAlignment="true" applyProtection="true">
      <alignment horizontal="left" vertical="bottom" textRotation="0" wrapText="false" indent="0" shrinkToFit="false"/>
      <protection locked="true" hidden="false"/>
    </xf>
    <xf numFmtId="164" fontId="4" fillId="4" borderId="23" xfId="0" applyFont="true" applyBorder="true" applyAlignment="true" applyProtection="true">
      <alignment horizontal="center" vertical="bottom" textRotation="0" wrapText="false" indent="0" shrinkToFit="false"/>
      <protection locked="false" hidden="false"/>
    </xf>
    <xf numFmtId="164" fontId="4" fillId="4" borderId="39" xfId="0" applyFont="true" applyBorder="true" applyAlignment="true" applyProtection="true">
      <alignment horizontal="center" vertical="bottom" textRotation="0" wrapText="false" indent="0" shrinkToFit="false"/>
      <protection locked="false" hidden="false"/>
    </xf>
    <xf numFmtId="164" fontId="4" fillId="0" borderId="9" xfId="0" applyFont="true" applyBorder="true" applyAlignment="true" applyProtection="true">
      <alignment horizontal="center" vertical="bottom" textRotation="0" wrapText="false" indent="0" shrinkToFit="false"/>
      <protection locked="true" hidden="false"/>
    </xf>
    <xf numFmtId="164" fontId="4" fillId="0" borderId="49" xfId="0" applyFont="true" applyBorder="true" applyAlignment="true" applyProtection="true">
      <alignment horizontal="center" vertical="bottom" textRotation="0" wrapText="false" indent="0" shrinkToFit="false"/>
      <protection locked="false" hidden="false"/>
    </xf>
    <xf numFmtId="164" fontId="10" fillId="0" borderId="49" xfId="0" applyFont="true" applyBorder="true" applyAlignment="true" applyProtection="true">
      <alignment horizontal="left" vertical="bottom" textRotation="0" wrapText="false" indent="0" shrinkToFit="false"/>
      <protection locked="true" hidden="false"/>
    </xf>
    <xf numFmtId="170" fontId="4" fillId="6" borderId="11" xfId="0" applyFont="true" applyBorder="true" applyAlignment="true" applyProtection="true">
      <alignment horizontal="center" vertical="bottom" textRotation="0" wrapText="false" indent="0" shrinkToFit="false"/>
      <protection locked="true" hidden="true"/>
    </xf>
    <xf numFmtId="164" fontId="4" fillId="0" borderId="3" xfId="0" applyFont="true" applyBorder="true" applyAlignment="true" applyProtection="true">
      <alignment horizontal="center" vertical="bottom" textRotation="0" wrapText="false" indent="0" shrinkToFit="false"/>
      <protection locked="false" hidden="false"/>
    </xf>
    <xf numFmtId="164" fontId="10" fillId="0" borderId="3" xfId="0" applyFont="true" applyBorder="true" applyAlignment="true" applyProtection="true">
      <alignment horizontal="left" vertical="bottom" textRotation="0" wrapText="false" indent="0" shrinkToFit="false"/>
      <protection locked="false" hidden="false"/>
    </xf>
    <xf numFmtId="170" fontId="4" fillId="4" borderId="16" xfId="0" applyFont="true" applyBorder="true" applyAlignment="true" applyProtection="true">
      <alignment horizontal="center" vertical="bottom" textRotation="0" wrapText="false" indent="0" shrinkToFit="false"/>
      <protection locked="false" hidden="false"/>
    </xf>
    <xf numFmtId="170" fontId="4" fillId="4" borderId="16" xfId="0" applyFont="true" applyBorder="true" applyAlignment="true" applyProtection="true">
      <alignment horizontal="center" vertical="bottom" textRotation="0" wrapText="false" indent="0" shrinkToFit="false"/>
      <protection locked="true" hidden="true"/>
    </xf>
    <xf numFmtId="164" fontId="4" fillId="0" borderId="35" xfId="0" applyFont="true" applyBorder="true" applyAlignment="true" applyProtection="true">
      <alignment horizontal="center" vertical="bottom" textRotation="0" wrapText="false" indent="0" shrinkToFit="false"/>
      <protection locked="false" hidden="false"/>
    </xf>
    <xf numFmtId="164" fontId="4" fillId="0" borderId="35" xfId="0" applyFont="true" applyBorder="true" applyAlignment="true" applyProtection="true">
      <alignment horizontal="left" vertical="bottom" textRotation="0" wrapText="false" indent="0" shrinkToFit="false"/>
      <protection locked="false" hidden="false"/>
    </xf>
    <xf numFmtId="170" fontId="4" fillId="4" borderId="23" xfId="0" applyFont="true" applyBorder="true" applyAlignment="true" applyProtection="true">
      <alignment horizontal="center" vertical="bottom" textRotation="0" wrapText="false" indent="0" shrinkToFit="false"/>
      <protection locked="false" hidden="false"/>
    </xf>
    <xf numFmtId="170" fontId="4" fillId="4" borderId="23" xfId="0" applyFont="true" applyBorder="true" applyAlignment="true" applyProtection="true">
      <alignment horizontal="center" vertical="bottom" textRotation="0" wrapText="false" indent="0" shrinkToFit="false"/>
      <protection locked="true" hidden="true"/>
    </xf>
    <xf numFmtId="164" fontId="10" fillId="0" borderId="11" xfId="0" applyFont="true" applyBorder="true" applyAlignment="true" applyProtection="true">
      <alignment horizontal="left" vertical="bottom" textRotation="0" wrapText="false" indent="0" shrinkToFit="false"/>
      <protection locked="true" hidden="false"/>
    </xf>
    <xf numFmtId="164" fontId="10" fillId="0" borderId="16" xfId="0" applyFont="true" applyBorder="true" applyAlignment="true" applyProtection="true">
      <alignment horizontal="left" vertical="bottom" textRotation="0" wrapText="false" indent="0" shrinkToFit="false"/>
      <protection locked="false" hidden="false"/>
    </xf>
    <xf numFmtId="170" fontId="4" fillId="4" borderId="16" xfId="0" applyFont="true" applyBorder="true" applyAlignment="true" applyProtection="true">
      <alignment horizontal="center" vertical="bottom" textRotation="0" wrapText="false" indent="0" shrinkToFit="false"/>
      <protection locked="true" hidden="false"/>
    </xf>
    <xf numFmtId="164" fontId="4" fillId="0" borderId="23" xfId="0" applyFont="true" applyBorder="true" applyAlignment="true" applyProtection="true">
      <alignment horizontal="left" vertical="bottom" textRotation="0" wrapText="false" indent="0" shrinkToFit="false"/>
      <protection locked="false" hidden="false"/>
    </xf>
    <xf numFmtId="170" fontId="4" fillId="4" borderId="9" xfId="0" applyFont="true" applyBorder="true" applyAlignment="true" applyProtection="true">
      <alignment horizontal="center" vertical="bottom" textRotation="0" wrapText="false" indent="0" shrinkToFit="false"/>
      <protection locked="true" hidden="false"/>
    </xf>
    <xf numFmtId="170" fontId="4" fillId="4" borderId="23" xfId="0" applyFont="true" applyBorder="true" applyAlignment="true" applyProtection="true">
      <alignment horizontal="center" vertical="bottom" textRotation="0" wrapText="false" indent="0" shrinkToFit="false"/>
      <protection locked="true" hidden="false"/>
    </xf>
    <xf numFmtId="170" fontId="4" fillId="4" borderId="4" xfId="0" applyFont="true" applyBorder="true" applyAlignment="true" applyProtection="true">
      <alignment horizontal="center" vertical="bottom" textRotation="0" wrapText="false" indent="0" shrinkToFit="false"/>
      <protection locked="false" hidden="false"/>
    </xf>
    <xf numFmtId="170" fontId="4" fillId="4" borderId="11" xfId="0" applyFont="true" applyBorder="true" applyAlignment="true" applyProtection="true">
      <alignment horizontal="center" vertical="bottom" textRotation="0" wrapText="false" indent="0" shrinkToFit="false"/>
      <protection locked="false" hidden="false"/>
    </xf>
    <xf numFmtId="170" fontId="4" fillId="4" borderId="50" xfId="0" applyFont="true" applyBorder="true" applyAlignment="true" applyProtection="true">
      <alignment horizontal="center" vertical="bottom" textRotation="0" wrapText="false" indent="0" shrinkToFit="false"/>
      <protection locked="true" hidden="true"/>
    </xf>
    <xf numFmtId="170" fontId="4" fillId="6" borderId="16" xfId="0" applyFont="true" applyBorder="true" applyAlignment="true" applyProtection="true">
      <alignment horizontal="center" vertical="bottom" textRotation="0" wrapText="false" indent="0" shrinkToFit="false"/>
      <protection locked="true" hidden="true"/>
    </xf>
    <xf numFmtId="170" fontId="4" fillId="6" borderId="1" xfId="0" applyFont="true" applyBorder="true" applyAlignment="true" applyProtection="true">
      <alignment horizontal="center" vertical="bottom" textRotation="0" wrapText="false" indent="0" shrinkToFit="false"/>
      <protection locked="true" hidden="true"/>
    </xf>
    <xf numFmtId="164" fontId="4" fillId="0" borderId="3" xfId="0" applyFont="true" applyBorder="true" applyAlignment="true" applyProtection="true">
      <alignment horizontal="center" vertical="bottom" textRotation="0" wrapText="false" indent="0" shrinkToFit="false"/>
      <protection locked="true" hidden="false"/>
    </xf>
    <xf numFmtId="164" fontId="4" fillId="0" borderId="35" xfId="0" applyFont="true" applyBorder="true" applyAlignment="true" applyProtection="true">
      <alignment horizontal="center" vertical="bottom" textRotation="0" wrapText="false" indent="0" shrinkToFit="false"/>
      <protection locked="true" hidden="false"/>
    </xf>
    <xf numFmtId="170" fontId="4" fillId="4" borderId="9" xfId="0" applyFont="true" applyBorder="true" applyAlignment="true" applyProtection="true">
      <alignment horizontal="center" vertical="bottom" textRotation="0" wrapText="false" indent="0" shrinkToFit="false"/>
      <protection locked="false" hidden="false"/>
    </xf>
    <xf numFmtId="170" fontId="4" fillId="4" borderId="39" xfId="0" applyFont="true" applyBorder="true" applyAlignment="true" applyProtection="true">
      <alignment horizontal="center" vertical="bottom" textRotation="0" wrapText="false" indent="0" shrinkToFit="false"/>
      <protection locked="true" hidden="true"/>
    </xf>
    <xf numFmtId="170" fontId="4" fillId="6" borderId="50" xfId="0" applyFont="true" applyBorder="true" applyAlignment="true" applyProtection="true">
      <alignment horizontal="center" vertical="bottom" textRotation="0" wrapText="false" indent="0" shrinkToFit="false"/>
      <protection locked="true" hidden="true"/>
    </xf>
    <xf numFmtId="164" fontId="8" fillId="0" borderId="16" xfId="0" applyFont="true" applyBorder="true" applyAlignment="true" applyProtection="true">
      <alignment horizontal="left" vertical="bottom" textRotation="0" wrapText="false" indent="0" shrinkToFit="false"/>
      <protection locked="true" hidden="false"/>
    </xf>
    <xf numFmtId="164" fontId="4" fillId="0" borderId="16" xfId="0" applyFont="true" applyBorder="true" applyAlignment="true" applyProtection="true">
      <alignment horizontal="left" vertical="bottom" textRotation="0" wrapText="false" indent="0" shrinkToFit="false"/>
      <protection locked="false" hidden="false"/>
    </xf>
    <xf numFmtId="164" fontId="10" fillId="0" borderId="16" xfId="0" applyFont="true" applyBorder="true" applyAlignment="true" applyProtection="true">
      <alignment horizontal="left" vertical="bottom" textRotation="0" wrapText="false" indent="0" shrinkToFit="false"/>
      <protection locked="true" hidden="false"/>
    </xf>
    <xf numFmtId="164" fontId="8" fillId="0" borderId="11" xfId="0" applyFont="true" applyBorder="true" applyAlignment="true" applyProtection="true">
      <alignment horizontal="left" vertical="bottom" textRotation="0" wrapText="false" indent="0" shrinkToFit="false"/>
      <protection locked="true" hidden="false"/>
    </xf>
    <xf numFmtId="170" fontId="4" fillId="4" borderId="16" xfId="0" applyFont="true" applyBorder="true" applyAlignment="true" applyProtection="true">
      <alignment horizontal="center" vertical="bottom" textRotation="0" wrapText="false" indent="0" shrinkToFit="false"/>
      <protection locked="false" hidden="true"/>
    </xf>
    <xf numFmtId="170" fontId="4" fillId="4" borderId="23" xfId="0" applyFont="true" applyBorder="true" applyAlignment="true" applyProtection="true">
      <alignment horizontal="center" vertical="bottom" textRotation="0" wrapText="false" indent="0" shrinkToFit="false"/>
      <protection locked="false" hidden="true"/>
    </xf>
    <xf numFmtId="170" fontId="4" fillId="4" borderId="0" xfId="0" applyFont="true" applyBorder="true" applyAlignment="true" applyProtection="true">
      <alignment horizontal="center" vertical="bottom" textRotation="0" wrapText="false" indent="0" shrinkToFit="false"/>
      <protection locked="false" hidden="false"/>
    </xf>
    <xf numFmtId="170" fontId="4" fillId="4" borderId="1" xfId="0" applyFont="true" applyBorder="true" applyAlignment="true" applyProtection="true">
      <alignment horizontal="center" vertical="bottom" textRotation="0" wrapText="false" indent="0" shrinkToFit="false"/>
      <protection locked="true" hidden="false"/>
    </xf>
    <xf numFmtId="170" fontId="4" fillId="4" borderId="11" xfId="0" applyFont="true" applyBorder="true" applyAlignment="true" applyProtection="true">
      <alignment horizontal="center" vertical="bottom" textRotation="0" wrapText="false" indent="0" shrinkToFit="false"/>
      <protection locked="true" hidden="false"/>
    </xf>
    <xf numFmtId="164" fontId="5" fillId="0" borderId="11" xfId="0" applyFont="true" applyBorder="true" applyAlignment="true" applyProtection="true">
      <alignment horizontal="center" vertical="bottom" textRotation="0" wrapText="false" indent="0" shrinkToFit="false"/>
      <protection locked="true" hidden="false"/>
    </xf>
    <xf numFmtId="170" fontId="5" fillId="6" borderId="0" xfId="0" applyFont="true" applyBorder="true" applyAlignment="true" applyProtection="true">
      <alignment horizontal="center" vertical="bottom" textRotation="0" wrapText="false" indent="0" shrinkToFit="false"/>
      <protection locked="true" hidden="true"/>
    </xf>
    <xf numFmtId="170" fontId="5" fillId="6" borderId="11" xfId="0" applyFont="true" applyBorder="true" applyAlignment="true" applyProtection="true">
      <alignment horizontal="center" vertical="bottom" textRotation="0" wrapText="false" indent="0" shrinkToFit="false"/>
      <protection locked="true" hidden="true"/>
    </xf>
    <xf numFmtId="164" fontId="4" fillId="4" borderId="0" xfId="0" applyFont="true" applyBorder="false" applyAlignment="false" applyProtection="true">
      <alignment horizontal="general" vertical="bottom" textRotation="0" wrapText="false" indent="0" shrinkToFit="false"/>
      <protection locked="true" hidden="false"/>
    </xf>
    <xf numFmtId="164" fontId="4" fillId="4" borderId="3" xfId="0" applyFont="true" applyBorder="true" applyAlignment="true" applyProtection="true">
      <alignment horizontal="center" vertical="bottom" textRotation="0" wrapText="false" indent="0" shrinkToFit="false"/>
      <protection locked="false" hidden="false"/>
    </xf>
    <xf numFmtId="164" fontId="4" fillId="4" borderId="16" xfId="0" applyFont="true" applyBorder="true" applyAlignment="true" applyProtection="true">
      <alignment horizontal="center" vertical="bottom" textRotation="0" wrapText="false" indent="0" shrinkToFit="false"/>
      <protection locked="false" hidden="false"/>
    </xf>
    <xf numFmtId="164" fontId="4" fillId="4" borderId="9" xfId="0" applyFont="true" applyBorder="true" applyAlignment="true" applyProtection="true">
      <alignment horizontal="center" vertical="bottom" textRotation="0" wrapText="false" indent="0" shrinkToFit="false"/>
      <protection locked="false" hidden="false"/>
    </xf>
    <xf numFmtId="164" fontId="10" fillId="5" borderId="11" xfId="0" applyFont="true" applyBorder="true" applyAlignment="true" applyProtection="true">
      <alignment horizontal="center" vertical="bottom" textRotation="0" wrapText="false" indent="0" shrinkToFit="false"/>
      <protection locked="true" hidden="false"/>
    </xf>
    <xf numFmtId="164" fontId="4" fillId="5" borderId="50" xfId="0" applyFont="true" applyBorder="true" applyAlignment="true" applyProtection="true">
      <alignment horizontal="center" vertical="bottom" textRotation="0" wrapText="false" indent="0" shrinkToFit="false"/>
      <protection locked="true" hidden="false"/>
    </xf>
    <xf numFmtId="164" fontId="4" fillId="5" borderId="35" xfId="0" applyFont="true" applyBorder="true" applyAlignment="false" applyProtection="true">
      <alignment horizontal="general" vertical="bottom" textRotation="0" wrapText="false" indent="0" shrinkToFit="false"/>
      <protection locked="true" hidden="false"/>
    </xf>
    <xf numFmtId="164" fontId="4" fillId="5" borderId="9" xfId="0" applyFont="true" applyBorder="true" applyAlignment="false" applyProtection="true">
      <alignment horizontal="general" vertical="bottom" textRotation="0" wrapText="false" indent="0" shrinkToFit="false"/>
      <protection locked="true" hidden="false"/>
    </xf>
    <xf numFmtId="164" fontId="4" fillId="5" borderId="39" xfId="0" applyFont="true" applyBorder="true" applyAlignment="false" applyProtection="true">
      <alignment horizontal="general" vertical="bottom" textRotation="0" wrapText="false" indent="0" shrinkToFit="false"/>
      <protection locked="true" hidden="false"/>
    </xf>
    <xf numFmtId="164" fontId="4" fillId="0" borderId="49" xfId="0" applyFont="true" applyBorder="true" applyAlignment="true" applyProtection="true">
      <alignment horizontal="center" vertical="bottom" textRotation="0" wrapText="false" indent="0" shrinkToFit="false"/>
      <protection locked="true" hidden="false"/>
    </xf>
    <xf numFmtId="170" fontId="4" fillId="2" borderId="11" xfId="0" applyFont="true" applyBorder="true" applyAlignment="true" applyProtection="true">
      <alignment horizontal="center" vertical="bottom" textRotation="0" wrapText="false" indent="0" shrinkToFit="false"/>
      <protection locked="true" hidden="false"/>
    </xf>
    <xf numFmtId="170" fontId="4" fillId="6" borderId="11" xfId="0" applyFont="true" applyBorder="true" applyAlignment="true" applyProtection="true">
      <alignment horizontal="center" vertical="bottom" textRotation="0" wrapText="false" indent="0" shrinkToFit="false"/>
      <protection locked="true" hidden="false"/>
    </xf>
    <xf numFmtId="164" fontId="15" fillId="0" borderId="16" xfId="0" applyFont="true" applyBorder="true" applyAlignment="true" applyProtection="true">
      <alignment horizontal="left" vertical="bottom" textRotation="0" wrapText="false" indent="0" shrinkToFit="false"/>
      <protection locked="true" hidden="false"/>
    </xf>
    <xf numFmtId="170" fontId="4" fillId="4" borderId="1" xfId="0" applyFont="true" applyBorder="true" applyAlignment="true" applyProtection="true">
      <alignment horizontal="center" vertical="bottom" textRotation="0" wrapText="false" indent="0" shrinkToFit="false"/>
      <protection locked="true" hidden="true"/>
    </xf>
    <xf numFmtId="170" fontId="4" fillId="2" borderId="16" xfId="0" applyFont="true" applyBorder="true" applyAlignment="true" applyProtection="true">
      <alignment horizontal="center" vertical="bottom" textRotation="0" wrapText="false" indent="0" shrinkToFit="false"/>
      <protection locked="true" hidden="false"/>
    </xf>
    <xf numFmtId="170" fontId="5" fillId="2" borderId="0" xfId="0" applyFont="true" applyBorder="true" applyAlignment="true" applyProtection="true">
      <alignment horizontal="center" vertical="bottom" textRotation="0" wrapText="false" indent="0" shrinkToFit="false"/>
      <protection locked="true" hidden="false"/>
    </xf>
    <xf numFmtId="178" fontId="8" fillId="0" borderId="0" xfId="0" applyFont="true" applyBorder="false" applyAlignment="true" applyProtection="true">
      <alignment horizontal="center" vertical="bottom" textRotation="0" wrapText="false" indent="0" shrinkToFit="false"/>
      <protection locked="false" hidden="false"/>
    </xf>
    <xf numFmtId="164" fontId="8" fillId="0" borderId="0" xfId="0" applyFont="true" applyBorder="false" applyAlignment="true" applyProtection="true">
      <alignment horizontal="center" vertical="bottom" textRotation="0" wrapText="false" indent="0" shrinkToFit="false"/>
      <protection locked="false" hidden="false"/>
    </xf>
    <xf numFmtId="164" fontId="4" fillId="6" borderId="0" xfId="0" applyFont="true" applyBorder="true" applyAlignment="true" applyProtection="true">
      <alignment horizontal="left" vertical="bottom" textRotation="0" wrapText="false" indent="0" shrinkToFit="false"/>
      <protection locked="true" hidden="false"/>
    </xf>
    <xf numFmtId="171" fontId="4" fillId="2" borderId="0" xfId="0" applyFont="true" applyBorder="false" applyAlignment="true" applyProtection="true">
      <alignment horizontal="center" vertical="bottom" textRotation="0" wrapText="false" indent="0" shrinkToFit="false"/>
      <protection locked="false" hidden="false"/>
    </xf>
    <xf numFmtId="165" fontId="4" fillId="2" borderId="0" xfId="0" applyFont="true" applyBorder="false" applyAlignment="true" applyProtection="true">
      <alignment horizontal="center" vertical="bottom" textRotation="0" wrapText="false" indent="0" shrinkToFit="false"/>
      <protection locked="false" hidden="false"/>
    </xf>
    <xf numFmtId="170" fontId="56" fillId="6" borderId="0" xfId="0" applyFont="true" applyBorder="true" applyAlignment="true" applyProtection="true">
      <alignment horizontal="center" vertical="bottom" textRotation="0" wrapText="false" indent="0" shrinkToFit="false"/>
      <protection locked="true" hidden="true"/>
    </xf>
    <xf numFmtId="164" fontId="10" fillId="2" borderId="0" xfId="0" applyFont="true" applyBorder="true" applyAlignment="true" applyProtection="true">
      <alignment horizontal="left" vertical="bottom" textRotation="0" wrapText="false" indent="0" shrinkToFit="false"/>
      <protection locked="true" hidden="false"/>
    </xf>
    <xf numFmtId="164" fontId="4" fillId="2" borderId="0" xfId="0" applyFont="true" applyBorder="false" applyAlignment="false" applyProtection="true">
      <alignment horizontal="general" vertical="bottom" textRotation="0" wrapText="false" indent="0" shrinkToFit="false"/>
      <protection locked="false" hidden="false"/>
    </xf>
    <xf numFmtId="178" fontId="8" fillId="0" borderId="0" xfId="0" applyFont="true" applyBorder="false" applyAlignment="true" applyProtection="true">
      <alignment horizontal="right" vertical="bottom" textRotation="0" wrapText="false" indent="0" shrinkToFit="false"/>
      <protection locked="true" hidden="false"/>
    </xf>
    <xf numFmtId="164" fontId="55" fillId="0" borderId="0" xfId="0" applyFont="true" applyBorder="true" applyAlignment="true" applyProtection="true">
      <alignment horizontal="left"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55"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justify" vertical="top" textRotation="0" wrapText="false" indent="0" shrinkToFit="false"/>
      <protection locked="true" hidden="false"/>
    </xf>
    <xf numFmtId="164" fontId="5" fillId="0" borderId="0" xfId="0" applyFont="true" applyBorder="true" applyAlignment="true" applyProtection="true">
      <alignment horizontal="center" vertical="top" textRotation="0" wrapText="false" indent="0" shrinkToFit="false"/>
      <protection locked="true" hidden="false"/>
    </xf>
    <xf numFmtId="164" fontId="4" fillId="0" borderId="0" xfId="0" applyFont="true" applyBorder="true" applyAlignment="true" applyProtection="true">
      <alignment horizontal="justify" vertical="top" textRotation="0" wrapText="true" indent="0" shrinkToFit="false"/>
      <protection locked="true" hidden="false"/>
    </xf>
    <xf numFmtId="164" fontId="4" fillId="2" borderId="0" xfId="0" applyFont="true" applyBorder="false" applyAlignment="true" applyProtection="true">
      <alignment horizontal="justify" vertical="top" textRotation="0" wrapText="false" indent="0" shrinkToFit="false"/>
      <protection locked="false" hidden="false"/>
    </xf>
    <xf numFmtId="164" fontId="5" fillId="0" borderId="0" xfId="0"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68" fillId="4" borderId="0" xfId="0" applyFont="true" applyBorder="true" applyAlignment="true" applyProtection="false">
      <alignment horizontal="center" vertical="bottom" textRotation="0" wrapText="true" indent="0" shrinkToFit="false"/>
      <protection locked="true" hidden="false"/>
    </xf>
    <xf numFmtId="164" fontId="68" fillId="0" borderId="0" xfId="0" applyFont="true" applyBorder="true" applyAlignment="true" applyProtection="false">
      <alignment horizontal="general" vertical="bottom"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69" fillId="6" borderId="2" xfId="0" applyFont="true" applyBorder="true" applyAlignment="true" applyProtection="false">
      <alignment horizontal="center" vertical="center" textRotation="0" wrapText="true" indent="0" shrinkToFit="false"/>
      <protection locked="true" hidden="false"/>
    </xf>
    <xf numFmtId="164" fontId="69" fillId="4" borderId="0" xfId="0" applyFont="true" applyBorder="true" applyAlignment="true" applyProtection="false">
      <alignment horizontal="general" vertical="center" textRotation="0" wrapText="true" indent="0" shrinkToFit="false"/>
      <protection locked="true" hidden="false"/>
    </xf>
    <xf numFmtId="164" fontId="70" fillId="0" borderId="0" xfId="0" applyFont="true" applyBorder="true" applyAlignment="true" applyProtection="false">
      <alignment horizontal="left" vertical="bottom" textRotation="0" wrapText="false" indent="0" shrinkToFit="false"/>
      <protection locked="true" hidden="false"/>
    </xf>
    <xf numFmtId="164" fontId="70" fillId="6" borderId="12" xfId="0" applyFont="true" applyBorder="true" applyAlignment="true" applyProtection="false">
      <alignment horizontal="left" vertical="bottom" textRotation="0" wrapText="false" indent="0" shrinkToFit="false"/>
      <protection locked="true" hidden="false"/>
    </xf>
    <xf numFmtId="164" fontId="12" fillId="6" borderId="51" xfId="0" applyFont="true" applyBorder="true" applyAlignment="true" applyProtection="false">
      <alignment horizontal="left" vertical="bottom" textRotation="0" wrapText="false" indent="0" shrinkToFit="false"/>
      <protection locked="true" hidden="false"/>
    </xf>
    <xf numFmtId="164" fontId="12" fillId="6" borderId="29" xfId="0" applyFont="true" applyBorder="true" applyAlignment="true" applyProtection="false">
      <alignment horizontal="left" vertical="bottom" textRotation="0" wrapText="false" indent="0" shrinkToFit="false"/>
      <protection locked="true" hidden="false"/>
    </xf>
    <xf numFmtId="164" fontId="70" fillId="6" borderId="0" xfId="0" applyFont="true" applyBorder="true" applyAlignment="true" applyProtection="false">
      <alignment horizontal="left" vertical="bottom" textRotation="0" wrapText="false" indent="0" shrinkToFit="false"/>
      <protection locked="true" hidden="false"/>
    </xf>
    <xf numFmtId="164" fontId="12" fillId="6" borderId="34" xfId="0" applyFont="true" applyBorder="true" applyAlignment="true" applyProtection="false">
      <alignment horizontal="left" vertical="bottom" textRotation="0" wrapText="false" indent="0" shrinkToFit="false"/>
      <protection locked="true" hidden="false"/>
    </xf>
    <xf numFmtId="164" fontId="70" fillId="0" borderId="52" xfId="0" applyFont="true" applyBorder="true" applyAlignment="true" applyProtection="false">
      <alignment horizontal="right" vertical="bottom" textRotation="0" wrapText="false" indent="0" shrinkToFit="false"/>
      <protection locked="true" hidden="false"/>
    </xf>
    <xf numFmtId="164" fontId="71" fillId="2" borderId="48" xfId="20" applyFont="true" applyBorder="true" applyAlignment="true" applyProtection="true">
      <alignment horizontal="left" vertical="bottom" textRotation="0" wrapText="false" indent="0" shrinkToFit="false"/>
      <protection locked="false" hidden="false"/>
    </xf>
    <xf numFmtId="164" fontId="70" fillId="0" borderId="19" xfId="0" applyFont="true" applyBorder="true" applyAlignment="false" applyProtection="false">
      <alignment horizontal="general" vertical="bottom" textRotation="0" wrapText="false" indent="0" shrinkToFit="false"/>
      <protection locked="true" hidden="false"/>
    </xf>
    <xf numFmtId="164" fontId="70" fillId="2" borderId="7" xfId="0" applyFont="true" applyBorder="true" applyAlignment="true" applyProtection="true">
      <alignment horizontal="left" vertical="bottom" textRotation="0" wrapText="false" indent="0" shrinkToFit="false"/>
      <protection locked="false" hidden="false"/>
    </xf>
    <xf numFmtId="164" fontId="70" fillId="0" borderId="7" xfId="0" applyFont="true" applyBorder="true" applyAlignment="true" applyProtection="false">
      <alignment horizontal="right" vertical="bottom" textRotation="0" wrapText="false" indent="0" shrinkToFit="false"/>
      <protection locked="true" hidden="false"/>
    </xf>
    <xf numFmtId="164" fontId="70" fillId="2" borderId="53" xfId="0" applyFont="true" applyBorder="true" applyAlignment="true" applyProtection="true">
      <alignment horizontal="center" vertical="bottom" textRotation="0" wrapText="false" indent="0" shrinkToFit="false"/>
      <protection locked="fals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7</xdr:col>
          <xdr:colOff>20160</xdr:colOff>
          <xdr:row>3</xdr:row>
          <xdr:rowOff>9720</xdr:rowOff>
        </xdr:from>
        <xdr:to>
          <xdr:col>8</xdr:col>
          <xdr:colOff>594000</xdr:colOff>
          <xdr:row>4</xdr:row>
          <xdr:rowOff>-19080</xdr:rowOff>
        </xdr:to>
        <xdr:sp>
          <xdr:nvSpPr>
            <xdr:cNvPr id="0" name="Drop Down 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10440</xdr:colOff>
          <xdr:row>18</xdr:row>
          <xdr:rowOff>0</xdr:rowOff>
        </xdr:from>
        <xdr:to>
          <xdr:col>3</xdr:col>
          <xdr:colOff>-69120</xdr:colOff>
          <xdr:row>19</xdr:row>
          <xdr:rowOff>47520</xdr:rowOff>
        </xdr:to>
        <xdr:sp>
          <xdr:nvSpPr>
            <xdr:cNvPr id="0" name="Drop Down 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4</xdr:col>
          <xdr:colOff>9720</xdr:colOff>
          <xdr:row>41</xdr:row>
          <xdr:rowOff>276480</xdr:rowOff>
        </xdr:from>
        <xdr:to>
          <xdr:col>5</xdr:col>
          <xdr:colOff>-99720</xdr:colOff>
          <xdr:row>42</xdr:row>
          <xdr:rowOff>-85680</xdr:rowOff>
        </xdr:to>
        <xdr:sp>
          <xdr:nvSpPr>
            <xdr:cNvPr id="0" name="Drop Down 5"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9720</xdr:colOff>
          <xdr:row>48</xdr:row>
          <xdr:rowOff>9360</xdr:rowOff>
        </xdr:from>
        <xdr:to>
          <xdr:col>8</xdr:col>
          <xdr:colOff>543960</xdr:colOff>
          <xdr:row>49</xdr:row>
          <xdr:rowOff>19080</xdr:rowOff>
        </xdr:to>
        <xdr:sp>
          <xdr:nvSpPr>
            <xdr:cNvPr id="0" name="Drop Down 6"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10080</xdr:colOff>
          <xdr:row>52</xdr:row>
          <xdr:rowOff>171000</xdr:rowOff>
        </xdr:from>
        <xdr:to>
          <xdr:col>4</xdr:col>
          <xdr:colOff>584280</xdr:colOff>
          <xdr:row>53</xdr:row>
          <xdr:rowOff>-162720</xdr:rowOff>
        </xdr:to>
        <xdr:sp>
          <xdr:nvSpPr>
            <xdr:cNvPr id="0" name="Drop Down 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9720</xdr:colOff>
          <xdr:row>40</xdr:row>
          <xdr:rowOff>0</xdr:rowOff>
        </xdr:from>
        <xdr:to>
          <xdr:col>3</xdr:col>
          <xdr:colOff>756000</xdr:colOff>
          <xdr:row>41</xdr:row>
          <xdr:rowOff>8640</xdr:rowOff>
        </xdr:to>
        <xdr:sp>
          <xdr:nvSpPr>
            <xdr:cNvPr id="0" name="Drop Down 9"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0</xdr:colOff>
          <xdr:row>58</xdr:row>
          <xdr:rowOff>9360</xdr:rowOff>
        </xdr:from>
        <xdr:to>
          <xdr:col>2</xdr:col>
          <xdr:colOff>-18720</xdr:colOff>
          <xdr:row>59</xdr:row>
          <xdr:rowOff>9720</xdr:rowOff>
        </xdr:to>
        <xdr:sp>
          <xdr:nvSpPr>
            <xdr:cNvPr id="0" name="Drop Down 11"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2.xml><?xml version="1.0" encoding="utf-8"?>
<xdr:wsDr xmlns:xdr="http://schemas.openxmlformats.org/drawingml/2006/spreadsheetDrawing" xmlns:a="http://schemas.openxmlformats.org/drawingml/2006/main" xmlns:r="http://schemas.openxmlformats.org/officeDocument/2006/relationships">
  <mc:AlternateContent xmlns:mc="http://schemas.openxmlformats.org/markup-compatibility/2006">
    <mc:Choice xmlns:a14="http://schemas.microsoft.com/office/drawing/2010/main" Requires="a14">
      <xdr:twoCellAnchor editAs="oneCell">
        <xdr:from>
          <xdr:col>7</xdr:col>
          <xdr:colOff>20520</xdr:colOff>
          <xdr:row>4</xdr:row>
          <xdr:rowOff>9360</xdr:rowOff>
        </xdr:from>
        <xdr:to>
          <xdr:col>8</xdr:col>
          <xdr:colOff>232560</xdr:colOff>
          <xdr:row>5</xdr:row>
          <xdr:rowOff>19080</xdr:rowOff>
        </xdr:to>
        <xdr:sp>
          <xdr:nvSpPr>
            <xdr:cNvPr id="0" name="Drop Down 23"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2</xdr:col>
          <xdr:colOff>9720</xdr:colOff>
          <xdr:row>11</xdr:row>
          <xdr:rowOff>0</xdr:rowOff>
        </xdr:from>
        <xdr:to>
          <xdr:col>3</xdr:col>
          <xdr:colOff>11160</xdr:colOff>
          <xdr:row>12</xdr:row>
          <xdr:rowOff>38160</xdr:rowOff>
        </xdr:to>
        <xdr:sp>
          <xdr:nvSpPr>
            <xdr:cNvPr id="0" name="Drop Down 24"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3</xdr:col>
          <xdr:colOff>10080</xdr:colOff>
          <xdr:row>28</xdr:row>
          <xdr:rowOff>113760</xdr:rowOff>
        </xdr:from>
        <xdr:to>
          <xdr:col>4</xdr:col>
          <xdr:colOff>-58680</xdr:colOff>
          <xdr:row>29</xdr:row>
          <xdr:rowOff>-77040</xdr:rowOff>
        </xdr:to>
        <xdr:sp>
          <xdr:nvSpPr>
            <xdr:cNvPr id="0" name="Drop Down 27"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1</xdr:col>
          <xdr:colOff>10080</xdr:colOff>
          <xdr:row>23</xdr:row>
          <xdr:rowOff>0</xdr:rowOff>
        </xdr:from>
        <xdr:to>
          <xdr:col>3</xdr:col>
          <xdr:colOff>927000</xdr:colOff>
          <xdr:row>24</xdr:row>
          <xdr:rowOff>10080</xdr:rowOff>
        </xdr:to>
        <xdr:sp>
          <xdr:nvSpPr>
            <xdr:cNvPr id="0" name="Drop Down 28"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10080</xdr:colOff>
          <xdr:row>24</xdr:row>
          <xdr:rowOff>0</xdr:rowOff>
        </xdr:from>
        <xdr:to>
          <xdr:col>8</xdr:col>
          <xdr:colOff>232560</xdr:colOff>
          <xdr:row>25</xdr:row>
          <xdr:rowOff>-9720</xdr:rowOff>
        </xdr:to>
        <xdr:sp>
          <xdr:nvSpPr>
            <xdr:cNvPr id="0" name="Drop Down 30"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6</xdr:col>
          <xdr:colOff>644400</xdr:colOff>
          <xdr:row>26</xdr:row>
          <xdr:rowOff>9720</xdr:rowOff>
        </xdr:from>
        <xdr:to>
          <xdr:col>10</xdr:col>
          <xdr:colOff>465840</xdr:colOff>
          <xdr:row>27</xdr:row>
          <xdr:rowOff>9360</xdr:rowOff>
        </xdr:to>
        <xdr:sp>
          <xdr:nvSpPr>
            <xdr:cNvPr id="0" name="Drop Down 31" descr="" hidden="0"/>
            <xdr:cNvSpPr/>
          </xdr:nvSpPr>
          <xdr:spPr>
            <a:xfrm>
              <a:off x="0" y="0"/>
              <a:ext cx="0" cy="0"/>
            </a:xfrm>
            <a:prstGeom prst="rect">
              <a:avLst/>
            </a:prstGeom>
          </xdr:spPr>
          <xdr:txBody>
            <a:bodyPr anchor="ctr">
              <a:noAutofit/>
            </a:bodyPr>
            <a:p>
              <a:r>
                <a:t/>
              </a:r>
            </a:p>
          </xdr:txBody>
        </xdr:sp>
        <xdr:clientData/>
      </xdr:twoCellAnchor>
    </mc:Choice>
  </mc:AlternateContent>
  <mc:AlternateContent xmlns:mc="http://schemas.openxmlformats.org/markup-compatibility/2006">
    <mc:Choice xmlns:a14="http://schemas.microsoft.com/office/drawing/2010/main" Requires="a14">
      <xdr:twoCellAnchor editAs="oneCell">
        <xdr:from>
          <xdr:col>8</xdr:col>
          <xdr:colOff>19800</xdr:colOff>
          <xdr:row>5</xdr:row>
          <xdr:rowOff>9720</xdr:rowOff>
        </xdr:from>
        <xdr:to>
          <xdr:col>9</xdr:col>
          <xdr:colOff>393480</xdr:colOff>
          <xdr:row>6</xdr:row>
          <xdr:rowOff>19080</xdr:rowOff>
        </xdr:to>
        <xdr:sp>
          <xdr:nvSpPr>
            <xdr:cNvPr id="0" name="Drop Down 33" descr="" hidden="0"/>
            <xdr:cNvSpPr/>
          </xdr:nvSpPr>
          <xdr:spPr>
            <a:xfrm>
              <a:off x="0" y="0"/>
              <a:ext cx="0" cy="0"/>
            </a:xfrm>
            <a:prstGeom prst="rect">
              <a:avLst/>
            </a:prstGeom>
          </xdr:spPr>
          <xdr:txBody>
            <a:bodyPr anchor="ctr">
              <a:noAutofit/>
            </a:bodyPr>
            <a:p>
              <a:r>
                <a:t/>
              </a:r>
            </a:p>
          </xdr:txBody>
        </xdr:sp>
        <xdr:clientData/>
      </xdr:twoCellAnchor>
    </mc:Choice>
  </mc:AlternateContent>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19800</xdr:colOff>
      <xdr:row>2</xdr:row>
      <xdr:rowOff>19440</xdr:rowOff>
    </xdr:from>
    <xdr:to>
      <xdr:col>8</xdr:col>
      <xdr:colOff>20520</xdr:colOff>
      <xdr:row>30</xdr:row>
      <xdr:rowOff>57240</xdr:rowOff>
    </xdr:to>
    <xdr:pic>
      <xdr:nvPicPr>
        <xdr:cNvPr id="1" name="Picture 4" descr="pmegpfpage"/>
        <xdr:cNvPicPr/>
      </xdr:nvPicPr>
      <xdr:blipFill>
        <a:blip r:embed="rId1"/>
        <a:stretch/>
      </xdr:blipFill>
      <xdr:spPr>
        <a:xfrm>
          <a:off x="663840" y="829080"/>
          <a:ext cx="4507920" cy="53719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5" customHeight="false" zeroHeight="true" outlineLevelRow="0" outlineLevelCol="0"/>
  <cols>
    <col collapsed="false" customWidth="true" hidden="false" outlineLevel="0" max="1" min="1" style="1" width="5.71"/>
    <col collapsed="false" customWidth="true" hidden="false" outlineLevel="0" max="2" min="2" style="1" width="14.28"/>
    <col collapsed="false" customWidth="true" hidden="false" outlineLevel="0" max="3" min="3" style="1" width="9.99"/>
    <col collapsed="false" customWidth="true" hidden="false" outlineLevel="0" max="4" min="4" style="1" width="11.13"/>
    <col collapsed="false" customWidth="true" hidden="false" outlineLevel="0" max="5" min="5" style="1" width="10.28"/>
    <col collapsed="false" customWidth="true" hidden="false" outlineLevel="0" max="6" min="6" style="1" width="13.41"/>
    <col collapsed="false" customWidth="true" hidden="false" outlineLevel="0" max="7" min="7" style="1" width="12.85"/>
    <col collapsed="false" customWidth="true" hidden="false" outlineLevel="0" max="8" min="8" style="1" width="9.7"/>
    <col collapsed="false" customWidth="false" hidden="false" outlineLevel="0" max="9" min="9" style="1" width="9.14"/>
    <col collapsed="false" customWidth="true" hidden="false" outlineLevel="0" max="10" min="10" style="1" width="0.41"/>
    <col collapsed="false" customWidth="false" hidden="false" outlineLevel="0" max="19" min="11" style="1" width="9.14"/>
    <col collapsed="false" customWidth="true" hidden="false" outlineLevel="0" max="20" min="20" style="1" width="31.85"/>
    <col collapsed="false" customWidth="true" hidden="false" outlineLevel="0" max="21" min="21" style="1" width="18.7"/>
    <col collapsed="false" customWidth="false" hidden="false" outlineLevel="0" max="22" min="22" style="2" width="9.14"/>
    <col collapsed="false" customWidth="false" hidden="false" outlineLevel="0" max="257" min="23" style="1" width="9.14"/>
  </cols>
  <sheetData>
    <row r="1" customFormat="false" ht="15.75" hidden="false" customHeight="false" outlineLevel="0" collapsed="false">
      <c r="A1" s="3" t="s">
        <v>0</v>
      </c>
      <c r="B1" s="3"/>
      <c r="C1" s="4"/>
      <c r="D1" s="4"/>
      <c r="E1" s="4"/>
      <c r="F1" s="4"/>
      <c r="G1" s="5" t="s">
        <v>1</v>
      </c>
      <c r="H1" s="5"/>
    </row>
    <row r="2" customFormat="false" ht="15" hidden="false" customHeight="false" outlineLevel="0" collapsed="false"/>
    <row r="3" customFormat="false" ht="32.25" hidden="false" customHeight="true" outlineLevel="0" collapsed="false">
      <c r="A3" s="6" t="s">
        <v>2</v>
      </c>
      <c r="B3" s="6"/>
      <c r="C3" s="6"/>
      <c r="D3" s="6"/>
      <c r="E3" s="6"/>
      <c r="F3" s="6"/>
      <c r="G3" s="6"/>
      <c r="H3" s="6"/>
      <c r="I3" s="6"/>
    </row>
    <row r="4" customFormat="false" ht="18" hidden="false" customHeight="true" outlineLevel="0" collapsed="false"/>
    <row r="5" customFormat="false" ht="15" hidden="false" customHeight="false" outlineLevel="0" collapsed="false">
      <c r="J5" s="7"/>
    </row>
    <row r="6" customFormat="false" ht="15" hidden="false" customHeight="false" outlineLevel="0" collapsed="false"/>
    <row r="7" customFormat="false" ht="15" hidden="false" customHeight="false" outlineLevel="0" collapsed="false"/>
    <row r="8" customFormat="false" ht="15" hidden="false" customHeight="false" outlineLevel="0" collapsed="false"/>
    <row r="9" customFormat="false" ht="15" hidden="false" customHeight="false" outlineLevel="0" collapsed="false"/>
    <row r="10" customFormat="false" ht="15" hidden="false" customHeight="false" outlineLevel="0" collapsed="false"/>
    <row r="11" customFormat="false" ht="15" hidden="false" customHeight="false" outlineLevel="0" collapsed="false"/>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row r="16" customFormat="false" ht="15.75" hidden="false" customHeight="true" outlineLevel="0" collapsed="false"/>
    <row r="17" customFormat="false" ht="14.25" hidden="false" customHeight="true" outlineLevel="0" collapsed="false"/>
    <row r="18" customFormat="false" ht="15" hidden="false" customHeight="false" outlineLevel="0" collapsed="false"/>
    <row r="19" customFormat="false" ht="15" hidden="false" customHeight="false" outlineLevel="0" collapsed="false"/>
    <row r="20" customFormat="false" ht="15" hidden="false" customHeight="false" outlineLevel="0" collapsed="false"/>
    <row r="21" customFormat="false" ht="15" hidden="false" customHeight="false" outlineLevel="0" collapsed="false">
      <c r="T21" s="1" t="s">
        <v>3</v>
      </c>
    </row>
    <row r="22" customFormat="false" ht="15" hidden="false" customHeight="false" outlineLevel="0" collapsed="false">
      <c r="T22" s="1" t="s">
        <v>4</v>
      </c>
    </row>
    <row r="23" customFormat="false" ht="15" hidden="false" customHeight="false" outlineLevel="0" collapsed="false">
      <c r="T23" s="1" t="s">
        <v>5</v>
      </c>
    </row>
    <row r="24" customFormat="false" ht="15" hidden="false" customHeight="false" outlineLevel="0" collapsed="false">
      <c r="T24" s="1" t="s">
        <v>5</v>
      </c>
    </row>
    <row r="25" customFormat="false" ht="15" hidden="false" customHeight="false" outlineLevel="0" collapsed="false"/>
    <row r="26" customFormat="false" ht="15" hidden="false" customHeight="false" outlineLevel="0" collapsed="false"/>
    <row r="27" customFormat="false" ht="15" hidden="false" customHeight="false" outlineLevel="0" collapsed="false"/>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row r="32" customFormat="false" ht="15" hidden="false" customHeight="false" outlineLevel="0" collapsed="false"/>
    <row r="33" customFormat="false" ht="15" hidden="false" customHeight="false" outlineLevel="0" collapsed="false"/>
    <row r="34" customFormat="false" ht="15" hidden="false" customHeight="false" outlineLevel="0" collapsed="false"/>
    <row r="35" customFormat="false" ht="15" hidden="false" customHeight="false" outlineLevel="0" collapsed="false"/>
    <row r="36" customFormat="false" ht="15" hidden="false" customHeight="false" outlineLevel="0" collapsed="false"/>
    <row r="37" customFormat="false" ht="15" hidden="false" customHeight="false" outlineLevel="0" collapsed="false"/>
    <row r="38" customFormat="false" ht="15" hidden="false" customHeight="false" outlineLevel="0" collapsed="false"/>
    <row r="39" customFormat="false" ht="15" hidden="false" customHeight="false" outlineLevel="0" collapsed="false"/>
    <row r="40" customFormat="false" ht="15" hidden="false" customHeight="false" outlineLevel="0" collapsed="false"/>
    <row r="41" customFormat="false" ht="15" hidden="false" customHeight="false" outlineLevel="0" collapsed="false"/>
    <row r="42" customFormat="false" ht="44.25" hidden="false" customHeight="true" outlineLevel="0" collapsed="false"/>
    <row r="43" customFormat="false" ht="12.75" hidden="false" customHeight="true" outlineLevel="0" collapsed="false"/>
    <row r="44" customFormat="false" ht="15" hidden="false" customHeight="false" outlineLevel="0" collapsed="false"/>
    <row r="45" customFormat="false" ht="18.75" hidden="false" customHeight="true" outlineLevel="0" collapsed="false"/>
    <row r="46" customFormat="false" ht="15" hidden="false" customHeight="false" outlineLevel="0" collapsed="false"/>
    <row r="47" customFormat="false" ht="15" hidden="false" customHeight="false" outlineLevel="0" collapsed="false"/>
    <row r="48" customFormat="false" ht="15" hidden="false" customHeight="false" outlineLevel="0" collapsed="false"/>
    <row r="49" customFormat="false" ht="15" hidden="false" customHeight="false" outlineLevel="0" collapsed="false"/>
    <row r="50" customFormat="false" ht="42.75" hidden="false" customHeight="true" outlineLevel="0" collapsed="false"/>
    <row r="51" customFormat="false" ht="15" hidden="false" customHeight="false" outlineLevel="0" collapsed="false"/>
    <row r="52" customFormat="false" ht="15" hidden="false" customHeight="false" outlineLevel="0" collapsed="false"/>
    <row r="53" customFormat="false" ht="42" hidden="false" customHeight="true" outlineLevel="0" collapsed="false">
      <c r="A53" s="8"/>
      <c r="B53" s="8"/>
      <c r="C53" s="8"/>
      <c r="D53" s="8"/>
      <c r="E53" s="8"/>
      <c r="F53" s="8"/>
      <c r="G53" s="8"/>
      <c r="H53" s="8"/>
      <c r="I53" s="8"/>
      <c r="J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row>
    <row r="54" customFormat="false" ht="15.75" hidden="false" customHeight="false" outlineLevel="0" collapsed="false">
      <c r="A54" s="9" t="n">
        <v>12</v>
      </c>
      <c r="B54" s="10" t="s">
        <v>6</v>
      </c>
      <c r="C54" s="10"/>
      <c r="D54" s="10"/>
      <c r="E54" s="10"/>
      <c r="F54" s="10"/>
      <c r="G54" s="10"/>
    </row>
    <row r="55" customFormat="false" ht="15" hidden="false" customHeight="false" outlineLevel="0" collapsed="false">
      <c r="B55" s="11"/>
      <c r="C55" s="11"/>
      <c r="D55" s="11"/>
      <c r="E55" s="11"/>
      <c r="F55" s="11"/>
      <c r="G55" s="11"/>
      <c r="H55" s="11"/>
      <c r="I55" s="11"/>
    </row>
    <row r="56" customFormat="false" ht="15.75" hidden="false" customHeight="false" outlineLevel="0" collapsed="false">
      <c r="A56" s="9" t="n">
        <v>13</v>
      </c>
      <c r="B56" s="12" t="s">
        <v>7</v>
      </c>
      <c r="C56" s="12"/>
      <c r="D56" s="12"/>
      <c r="E56" s="12"/>
    </row>
    <row r="57" customFormat="false" ht="15" hidden="false" customHeight="false" outlineLevel="0" collapsed="false">
      <c r="B57" s="13" t="s">
        <v>8</v>
      </c>
      <c r="C57" s="14" t="s">
        <v>9</v>
      </c>
      <c r="D57" s="14"/>
      <c r="E57" s="14"/>
      <c r="F57" s="15"/>
      <c r="G57" s="15"/>
      <c r="H57" s="16"/>
      <c r="I57" s="16"/>
    </row>
    <row r="58" customFormat="false" ht="55.5" hidden="false" customHeight="true" outlineLevel="0" collapsed="false">
      <c r="B58" s="13"/>
      <c r="C58" s="17" t="s">
        <v>10</v>
      </c>
      <c r="D58" s="17" t="s">
        <v>11</v>
      </c>
      <c r="E58" s="17" t="s">
        <v>12</v>
      </c>
      <c r="F58" s="17" t="s">
        <v>13</v>
      </c>
      <c r="G58" s="18" t="s">
        <v>14</v>
      </c>
      <c r="H58" s="19"/>
      <c r="I58" s="19"/>
    </row>
    <row r="59" customFormat="false" ht="15.75" hidden="false" customHeight="false" outlineLevel="0" collapsed="false">
      <c r="B59" s="20" t="str">
        <f aca="false">INDEX(DataSheet!L91:L93,DataSheet!M91,B1)</f>
        <v>Rented</v>
      </c>
      <c r="C59" s="21" t="n">
        <f aca="false">DataSheet!H48</f>
        <v>0</v>
      </c>
      <c r="D59" s="21" t="n">
        <f aca="false">DataSheet!H67+DataSheet!H72</f>
        <v>0</v>
      </c>
      <c r="E59" s="21" t="n">
        <f aca="false">DataSheet!H70+DataSheet!H74</f>
        <v>0</v>
      </c>
      <c r="F59" s="21" t="n">
        <f aca="false">DataSheet!H76</f>
        <v>0</v>
      </c>
      <c r="G59" s="22" t="n">
        <f aca="false">SUM(C59:F59)</f>
        <v>0</v>
      </c>
    </row>
    <row r="60" customFormat="false" ht="33" hidden="false" customHeight="true" outlineLevel="0" collapsed="false">
      <c r="A60" s="9" t="n">
        <v>14</v>
      </c>
      <c r="B60" s="23" t="s">
        <v>15</v>
      </c>
      <c r="C60" s="23"/>
      <c r="D60" s="23"/>
      <c r="E60" s="23"/>
      <c r="F60" s="23"/>
      <c r="G60" s="23"/>
      <c r="K60" s="24"/>
    </row>
    <row r="61" customFormat="false" ht="15" hidden="false" customHeight="true" outlineLevel="0" collapsed="false">
      <c r="B61" s="25" t="s">
        <v>16</v>
      </c>
      <c r="C61" s="25"/>
      <c r="D61" s="25"/>
      <c r="E61" s="26" t="s">
        <v>17</v>
      </c>
      <c r="F61" s="27" t="s">
        <v>18</v>
      </c>
      <c r="G61" s="27"/>
    </row>
    <row r="62" customFormat="false" ht="39.75" hidden="false" customHeight="true" outlineLevel="0" collapsed="false">
      <c r="B62" s="28"/>
      <c r="C62" s="28"/>
      <c r="D62" s="28"/>
      <c r="E62" s="29"/>
      <c r="F62" s="29"/>
      <c r="G62" s="29"/>
    </row>
    <row r="63" customFormat="false" ht="48.75" hidden="false" customHeight="true" outlineLevel="0" collapsed="false">
      <c r="B63" s="30" t="s">
        <v>19</v>
      </c>
      <c r="C63" s="30"/>
      <c r="D63" s="30"/>
      <c r="E63" s="30"/>
      <c r="F63" s="30"/>
      <c r="G63" s="30"/>
      <c r="H63" s="30"/>
      <c r="I63" s="30"/>
    </row>
    <row r="64" customFormat="false" ht="15" hidden="false" customHeight="false" outlineLevel="0" collapsed="false"/>
    <row r="65" customFormat="false" ht="15" hidden="false" customHeight="false" outlineLevel="0" collapsed="false">
      <c r="B65" s="31" t="s">
        <v>20</v>
      </c>
      <c r="C65" s="11"/>
      <c r="D65" s="11"/>
    </row>
    <row r="66" customFormat="false" ht="15.75" hidden="false" customHeight="false" outlineLevel="0" collapsed="false">
      <c r="B66" s="31" t="s">
        <v>21</v>
      </c>
      <c r="C66" s="32"/>
      <c r="D66" s="32"/>
      <c r="G66" s="33" t="s">
        <v>22</v>
      </c>
      <c r="H66" s="33"/>
      <c r="I66" s="33"/>
    </row>
    <row r="67" customFormat="false" ht="15" hidden="false" customHeight="false" outlineLevel="0" collapsed="false"/>
    <row r="68" customFormat="false" ht="15.75" hidden="false" customHeight="false" outlineLevel="0" collapsed="false">
      <c r="B68" s="12" t="s">
        <v>23</v>
      </c>
      <c r="C68" s="12"/>
      <c r="D68" s="34" t="s">
        <v>24</v>
      </c>
      <c r="E68" s="34"/>
      <c r="F68" s="34"/>
      <c r="G68" s="34"/>
      <c r="H68" s="34"/>
      <c r="I68" s="34"/>
    </row>
    <row r="69" customFormat="false" ht="15" hidden="false" customHeight="false" outlineLevel="0" collapsed="false">
      <c r="B69" s="35" t="s">
        <v>25</v>
      </c>
      <c r="C69" s="35"/>
    </row>
    <row r="70" customFormat="false" ht="15" hidden="false" customHeight="false" outlineLevel="0" collapsed="false"/>
    <row r="71" customFormat="false" ht="15" hidden="false" customHeight="false" outlineLevel="0" collapsed="false"/>
    <row r="72" customFormat="false" ht="15.75" hidden="false" customHeight="false" outlineLevel="0" collapsed="false">
      <c r="B72" s="36" t="s">
        <v>20</v>
      </c>
      <c r="C72" s="34"/>
      <c r="D72" s="34"/>
      <c r="F72" s="37" t="s">
        <v>26</v>
      </c>
      <c r="G72" s="37"/>
      <c r="H72" s="37"/>
      <c r="I72" s="37"/>
    </row>
    <row r="73" customFormat="false" ht="15.75" hidden="false" customHeight="false" outlineLevel="0" collapsed="false">
      <c r="B73" s="36" t="s">
        <v>21</v>
      </c>
      <c r="C73" s="34"/>
      <c r="D73" s="34"/>
    </row>
    <row r="74" customFormat="false" ht="15" hidden="false" customHeight="false" outlineLevel="0" collapsed="false"/>
    <row r="75" customFormat="false" ht="15" hidden="false" customHeight="false" outlineLevel="0" collapsed="false"/>
    <row r="76" customFormat="false" ht="15.75" hidden="false" customHeight="true" outlineLevel="0" collapsed="false">
      <c r="B76" s="38" t="s">
        <v>27</v>
      </c>
      <c r="C76" s="38"/>
      <c r="D76" s="38"/>
      <c r="E76" s="38"/>
      <c r="F76" s="38"/>
      <c r="G76" s="38"/>
      <c r="H76" s="38"/>
      <c r="I76" s="38"/>
    </row>
    <row r="77" customFormat="false" ht="247.5" hidden="false" customHeight="true" outlineLevel="0" collapsed="false">
      <c r="B77" s="39" t="s">
        <v>28</v>
      </c>
      <c r="C77" s="39"/>
      <c r="D77" s="39"/>
      <c r="E77" s="39"/>
      <c r="F77" s="39"/>
      <c r="G77" s="39"/>
      <c r="H77" s="39"/>
      <c r="I77" s="39"/>
    </row>
    <row r="78" customFormat="false" ht="15" hidden="true" customHeight="false" outlineLevel="0" collapsed="false">
      <c r="B78" s="40"/>
      <c r="C78" s="40"/>
      <c r="D78" s="40"/>
      <c r="E78" s="40"/>
      <c r="F78" s="40"/>
      <c r="G78" s="40"/>
      <c r="H78" s="40"/>
    </row>
    <row r="79" customFormat="false" ht="15" hidden="true" customHeight="false" outlineLevel="0" collapsed="false">
      <c r="B79" s="40"/>
      <c r="C79" s="40"/>
      <c r="D79" s="40"/>
      <c r="E79" s="40"/>
      <c r="F79" s="40"/>
      <c r="G79" s="40"/>
      <c r="H79" s="40"/>
    </row>
    <row r="80" customFormat="false" ht="15" hidden="true" customHeight="false" outlineLevel="0" collapsed="false">
      <c r="B80" s="40"/>
      <c r="C80" s="40"/>
      <c r="D80" s="40"/>
      <c r="E80" s="40"/>
      <c r="F80" s="40"/>
      <c r="G80" s="40"/>
      <c r="H80" s="40"/>
    </row>
    <row r="81" customFormat="false" ht="15" hidden="true" customHeight="false" outlineLevel="0" collapsed="false">
      <c r="B81" s="40"/>
      <c r="C81" s="40"/>
      <c r="D81" s="40"/>
      <c r="E81" s="40"/>
      <c r="F81" s="40"/>
      <c r="G81" s="40"/>
      <c r="H81" s="40"/>
    </row>
    <row r="82" customFormat="false" ht="15" hidden="true" customHeight="false" outlineLevel="0" collapsed="false">
      <c r="B82" s="40"/>
      <c r="C82" s="40"/>
      <c r="D82" s="40"/>
      <c r="E82" s="40"/>
      <c r="F82" s="40"/>
      <c r="G82" s="40"/>
      <c r="H82" s="40"/>
    </row>
    <row r="83" customFormat="false" ht="15" hidden="true" customHeight="false" outlineLevel="0" collapsed="false">
      <c r="B83" s="40"/>
      <c r="C83" s="40"/>
      <c r="D83" s="40"/>
      <c r="E83" s="40"/>
      <c r="F83" s="40"/>
      <c r="G83" s="40"/>
      <c r="H83" s="40"/>
    </row>
    <row r="84" customFormat="false" ht="15" hidden="true" customHeight="false" outlineLevel="0" collapsed="false">
      <c r="B84" s="40"/>
      <c r="C84" s="40"/>
      <c r="D84" s="40"/>
      <c r="E84" s="40"/>
      <c r="F84" s="40"/>
      <c r="G84" s="40"/>
      <c r="H84" s="40"/>
    </row>
    <row r="85" customFormat="false" ht="15" hidden="true" customHeight="false" outlineLevel="0" collapsed="false">
      <c r="B85" s="40"/>
      <c r="C85" s="40"/>
      <c r="D85" s="40"/>
      <c r="E85" s="40"/>
      <c r="F85" s="40"/>
      <c r="G85" s="40"/>
      <c r="H85" s="40"/>
    </row>
    <row r="86" customFormat="false" ht="15" hidden="true" customHeight="false" outlineLevel="0" collapsed="false">
      <c r="B86" s="40"/>
      <c r="C86" s="40"/>
      <c r="D86" s="40"/>
      <c r="E86" s="40"/>
      <c r="F86" s="40"/>
      <c r="G86" s="40"/>
      <c r="H86" s="40"/>
    </row>
    <row r="87" customFormat="false" ht="15" hidden="true" customHeight="false" outlineLevel="0" collapsed="false">
      <c r="B87" s="40"/>
      <c r="C87" s="40"/>
      <c r="D87" s="40"/>
      <c r="E87" s="40"/>
      <c r="F87" s="40"/>
      <c r="G87" s="40"/>
      <c r="H87" s="40"/>
    </row>
    <row r="88" customFormat="false" ht="15" hidden="true" customHeight="false" outlineLevel="0" collapsed="false">
      <c r="B88" s="40"/>
      <c r="C88" s="40"/>
      <c r="D88" s="40"/>
      <c r="E88" s="40"/>
      <c r="F88" s="40"/>
      <c r="G88" s="40"/>
      <c r="H88" s="40"/>
    </row>
  </sheetData>
  <mergeCells count="25">
    <mergeCell ref="A1:B1"/>
    <mergeCell ref="C1:F1"/>
    <mergeCell ref="G1:H1"/>
    <mergeCell ref="A3:I3"/>
    <mergeCell ref="B54:G54"/>
    <mergeCell ref="B55:I55"/>
    <mergeCell ref="B56:E56"/>
    <mergeCell ref="B57:B58"/>
    <mergeCell ref="C57:E57"/>
    <mergeCell ref="B60:G60"/>
    <mergeCell ref="B61:D61"/>
    <mergeCell ref="F61:G61"/>
    <mergeCell ref="B62:D62"/>
    <mergeCell ref="B63:I63"/>
    <mergeCell ref="C65:D65"/>
    <mergeCell ref="C66:D66"/>
    <mergeCell ref="G66:I66"/>
    <mergeCell ref="B68:C68"/>
    <mergeCell ref="D68:I68"/>
    <mergeCell ref="B69:C69"/>
    <mergeCell ref="C72:D72"/>
    <mergeCell ref="F72:I72"/>
    <mergeCell ref="C73:D73"/>
    <mergeCell ref="B76:I76"/>
    <mergeCell ref="B77:I77"/>
  </mergeCells>
  <printOptions headings="false" gridLines="false" gridLinesSet="true" horizontalCentered="false" verticalCentered="false"/>
  <pageMargins left="0.75" right="0.75" top="1" bottom="1" header="0.511811023622047" footer="0.511811023622047"/>
  <pageSetup paperSize="1" scale="93"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41"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W2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9.13671875" defaultRowHeight="12.75" customHeight="false" zeroHeight="true" outlineLevelRow="0" outlineLevelCol="0"/>
  <cols>
    <col collapsed="false" customWidth="false" hidden="false" outlineLevel="0" max="2" min="1" style="41" width="9.14"/>
    <col collapsed="false" customWidth="true" hidden="false" outlineLevel="0" max="3" min="3" style="41" width="12.85"/>
    <col collapsed="false" customWidth="true" hidden="false" outlineLevel="0" max="4" min="4" style="41" width="20.28"/>
    <col collapsed="false" customWidth="true" hidden="false" outlineLevel="0" max="5" min="5" style="41" width="9.56"/>
    <col collapsed="false" customWidth="true" hidden="false" outlineLevel="0" max="6" min="6" style="41" width="13.99"/>
    <col collapsed="false" customWidth="true" hidden="false" outlineLevel="0" max="7" min="7" style="41" width="12.14"/>
    <col collapsed="false" customWidth="true" hidden="false" outlineLevel="0" max="8" min="8" style="41" width="14.85"/>
    <col collapsed="false" customWidth="true" hidden="false" outlineLevel="0" max="9" min="9" style="41" width="12.56"/>
    <col collapsed="false" customWidth="true" hidden="false" outlineLevel="0" max="10" min="10" style="41" width="11.28"/>
    <col collapsed="false" customWidth="false" hidden="true" outlineLevel="0" max="11" min="11" style="41" width="9.14"/>
    <col collapsed="false" customWidth="true" hidden="true" outlineLevel="0" max="12" min="12" style="41" width="22.28"/>
    <col collapsed="false" customWidth="false" hidden="true" outlineLevel="0" max="20" min="13" style="41" width="9.14"/>
    <col collapsed="false" customWidth="false" hidden="false" outlineLevel="0" max="257" min="21" style="41" width="9.14"/>
  </cols>
  <sheetData>
    <row r="1" customFormat="false" ht="18" hidden="false" customHeight="false" outlineLevel="0" collapsed="false">
      <c r="A1" s="42" t="s">
        <v>29</v>
      </c>
      <c r="B1" s="42"/>
      <c r="C1" s="42"/>
      <c r="D1" s="42"/>
      <c r="E1" s="42"/>
      <c r="F1" s="42"/>
      <c r="G1" s="42"/>
      <c r="H1" s="42"/>
      <c r="I1" s="42"/>
      <c r="J1" s="43"/>
      <c r="K1" s="44"/>
      <c r="L1" s="44"/>
      <c r="M1" s="44"/>
      <c r="N1" s="44"/>
      <c r="O1" s="44"/>
      <c r="P1" s="44"/>
      <c r="Q1" s="44"/>
      <c r="R1" s="44"/>
      <c r="S1" s="44"/>
      <c r="T1" s="44"/>
      <c r="U1" s="44"/>
      <c r="V1" s="44"/>
      <c r="W1" s="44"/>
      <c r="X1" s="44"/>
      <c r="Y1" s="44"/>
      <c r="Z1" s="44"/>
      <c r="AA1" s="44"/>
      <c r="AB1" s="44"/>
      <c r="AC1" s="44"/>
      <c r="AD1" s="44"/>
      <c r="AE1" s="44"/>
      <c r="AF1" s="44"/>
      <c r="AG1" s="44"/>
      <c r="AH1" s="44"/>
      <c r="AI1" s="44"/>
      <c r="AJ1" s="44"/>
      <c r="AK1" s="44"/>
      <c r="AL1" s="44"/>
      <c r="AM1" s="44"/>
      <c r="AN1" s="44"/>
      <c r="AO1" s="44"/>
      <c r="AP1" s="44"/>
      <c r="AQ1" s="44"/>
      <c r="AR1" s="44"/>
      <c r="AS1" s="44"/>
      <c r="AT1" s="44"/>
      <c r="AU1" s="44"/>
      <c r="AV1" s="44"/>
      <c r="AW1" s="44"/>
      <c r="AX1" s="44"/>
      <c r="AY1" s="44"/>
      <c r="AZ1" s="44"/>
      <c r="BA1" s="44"/>
      <c r="BB1" s="44"/>
      <c r="BC1" s="44"/>
      <c r="BD1" s="44"/>
      <c r="BE1" s="44"/>
      <c r="BF1" s="44"/>
      <c r="BG1" s="44"/>
      <c r="BH1" s="44"/>
      <c r="BI1" s="44"/>
      <c r="BJ1" s="44"/>
      <c r="BK1" s="44"/>
      <c r="BL1" s="44"/>
      <c r="BM1" s="44"/>
      <c r="BN1" s="44"/>
      <c r="BO1" s="44"/>
      <c r="BP1" s="44"/>
      <c r="BQ1" s="44"/>
      <c r="BR1" s="44"/>
      <c r="BS1" s="44"/>
      <c r="BT1" s="44"/>
      <c r="BU1" s="44"/>
      <c r="BV1" s="44"/>
      <c r="BW1" s="44"/>
      <c r="BX1" s="44"/>
      <c r="BY1" s="44"/>
      <c r="BZ1" s="44"/>
      <c r="CA1" s="44"/>
      <c r="CB1" s="44"/>
      <c r="CC1" s="44"/>
      <c r="CD1" s="44"/>
      <c r="CE1" s="44"/>
      <c r="CF1" s="44"/>
      <c r="CG1" s="44"/>
      <c r="CH1" s="44"/>
      <c r="CI1" s="44"/>
      <c r="CJ1" s="44"/>
      <c r="CK1" s="44"/>
      <c r="CL1" s="44"/>
      <c r="CM1" s="44"/>
      <c r="CN1" s="44"/>
      <c r="CO1" s="44"/>
      <c r="CP1" s="44"/>
      <c r="CQ1" s="44"/>
      <c r="CR1" s="44"/>
      <c r="CS1" s="44"/>
      <c r="CT1" s="44"/>
      <c r="CU1" s="44"/>
      <c r="CV1" s="44"/>
      <c r="CW1" s="44"/>
      <c r="CX1" s="44"/>
      <c r="CY1" s="44"/>
      <c r="CZ1" s="44"/>
      <c r="DA1" s="44"/>
      <c r="DB1" s="44"/>
      <c r="DC1" s="44"/>
      <c r="DD1" s="44"/>
      <c r="DE1" s="44"/>
      <c r="DF1" s="44"/>
      <c r="DG1" s="44"/>
      <c r="DH1" s="44"/>
      <c r="DI1" s="44"/>
      <c r="DJ1" s="44"/>
      <c r="DK1" s="44"/>
      <c r="DL1" s="44"/>
      <c r="DM1" s="44"/>
      <c r="DN1" s="44"/>
      <c r="DO1" s="44"/>
      <c r="DP1" s="44"/>
      <c r="DQ1" s="44"/>
      <c r="DR1" s="44"/>
      <c r="DS1" s="44"/>
      <c r="DT1" s="44"/>
      <c r="DU1" s="44"/>
      <c r="DV1" s="44"/>
      <c r="DW1" s="44"/>
      <c r="DX1" s="44"/>
      <c r="DY1" s="44"/>
      <c r="DZ1" s="44"/>
      <c r="EA1" s="44"/>
      <c r="EB1" s="44"/>
      <c r="EC1" s="44"/>
      <c r="ED1" s="44"/>
      <c r="EE1" s="44"/>
      <c r="EF1" s="44"/>
      <c r="EG1" s="44"/>
      <c r="EH1" s="44"/>
      <c r="EI1" s="44"/>
      <c r="EJ1" s="44"/>
      <c r="EK1" s="44"/>
      <c r="EL1" s="44"/>
      <c r="EM1" s="44"/>
      <c r="EN1" s="44"/>
      <c r="EO1" s="44"/>
      <c r="EP1" s="44"/>
      <c r="EQ1" s="44"/>
      <c r="ER1" s="44"/>
      <c r="ES1" s="44"/>
      <c r="ET1" s="44"/>
      <c r="EU1" s="44"/>
      <c r="EV1" s="44"/>
      <c r="EW1" s="44"/>
      <c r="EX1" s="44"/>
      <c r="EY1" s="44"/>
      <c r="EZ1" s="44"/>
      <c r="FA1" s="44"/>
      <c r="FB1" s="44"/>
      <c r="FC1" s="44"/>
      <c r="FD1" s="44"/>
      <c r="FE1" s="44"/>
      <c r="FF1" s="44"/>
      <c r="FG1" s="44"/>
      <c r="FH1" s="44"/>
      <c r="FI1" s="44"/>
      <c r="FJ1" s="44"/>
      <c r="FK1" s="44"/>
      <c r="FL1" s="44"/>
      <c r="FM1" s="44"/>
      <c r="FN1" s="44"/>
      <c r="FO1" s="44"/>
      <c r="FP1" s="44"/>
      <c r="FQ1" s="44"/>
      <c r="FR1" s="44"/>
      <c r="FS1" s="44"/>
      <c r="FT1" s="44"/>
      <c r="FU1" s="44"/>
      <c r="FV1" s="44"/>
      <c r="FW1" s="44"/>
      <c r="FX1" s="44"/>
      <c r="FY1" s="44"/>
      <c r="FZ1" s="44"/>
      <c r="GA1" s="44"/>
      <c r="GB1" s="44"/>
      <c r="GC1" s="44"/>
      <c r="GD1" s="44"/>
      <c r="GE1" s="44"/>
      <c r="GF1" s="44"/>
      <c r="GG1" s="44"/>
      <c r="GH1" s="44"/>
      <c r="GI1" s="44"/>
      <c r="GJ1" s="44"/>
      <c r="GK1" s="44"/>
      <c r="GL1" s="44"/>
      <c r="GM1" s="44"/>
      <c r="GN1" s="44"/>
      <c r="GO1" s="44"/>
      <c r="GP1" s="44"/>
      <c r="GQ1" s="44"/>
      <c r="GR1" s="44"/>
      <c r="GS1" s="44"/>
      <c r="GT1" s="44"/>
      <c r="GU1" s="44"/>
      <c r="GV1" s="44"/>
      <c r="GW1" s="44"/>
      <c r="GX1" s="44"/>
      <c r="GY1" s="44"/>
      <c r="GZ1" s="44"/>
      <c r="HA1" s="44"/>
      <c r="HB1" s="44"/>
      <c r="HC1" s="44"/>
      <c r="HD1" s="44"/>
      <c r="HE1" s="44"/>
      <c r="HF1" s="44"/>
      <c r="HG1" s="44"/>
      <c r="HH1" s="44"/>
      <c r="HI1" s="44"/>
      <c r="HJ1" s="44"/>
      <c r="HK1" s="44"/>
      <c r="HL1" s="44"/>
      <c r="HM1" s="44"/>
      <c r="HN1" s="44"/>
      <c r="HO1" s="44"/>
      <c r="HP1" s="44"/>
      <c r="HQ1" s="44"/>
      <c r="HR1" s="44"/>
      <c r="HS1" s="44"/>
      <c r="HT1" s="44"/>
      <c r="HU1" s="44"/>
      <c r="HV1" s="44"/>
      <c r="HW1" s="44"/>
      <c r="HX1" s="44"/>
      <c r="HY1" s="44"/>
      <c r="HZ1" s="44"/>
      <c r="IA1" s="44"/>
      <c r="IB1" s="44"/>
      <c r="IC1" s="44"/>
      <c r="ID1" s="44"/>
      <c r="IE1" s="44"/>
      <c r="IF1" s="44"/>
      <c r="IG1" s="44"/>
      <c r="IH1" s="44"/>
      <c r="II1" s="44"/>
      <c r="IJ1" s="44"/>
      <c r="IK1" s="44"/>
      <c r="IL1" s="44"/>
      <c r="IM1" s="44"/>
      <c r="IN1" s="44"/>
      <c r="IO1" s="44"/>
      <c r="IP1" s="44"/>
      <c r="IQ1" s="44"/>
      <c r="IR1" s="44"/>
      <c r="IS1" s="44"/>
      <c r="IT1" s="44"/>
      <c r="IU1" s="44"/>
      <c r="IV1" s="44"/>
      <c r="IW1" s="44"/>
    </row>
    <row r="2" customFormat="false" ht="18" hidden="false" customHeight="false" outlineLevel="0" collapsed="false">
      <c r="A2" s="45"/>
      <c r="B2" s="45"/>
      <c r="C2" s="45"/>
      <c r="D2" s="45"/>
      <c r="E2" s="45"/>
      <c r="F2" s="45"/>
      <c r="G2" s="45"/>
      <c r="H2" s="45"/>
      <c r="I2" s="45"/>
      <c r="J2" s="45"/>
      <c r="K2" s="44"/>
      <c r="L2" s="44"/>
      <c r="M2" s="44"/>
      <c r="N2" s="44"/>
      <c r="O2" s="44"/>
      <c r="P2" s="44"/>
      <c r="Q2" s="44"/>
      <c r="R2" s="44"/>
      <c r="S2" s="44"/>
      <c r="T2" s="44"/>
      <c r="U2" s="44"/>
      <c r="V2" s="44"/>
      <c r="W2" s="44"/>
      <c r="X2" s="44"/>
      <c r="Y2" s="44"/>
      <c r="Z2" s="44"/>
      <c r="AA2" s="44"/>
      <c r="AB2" s="44"/>
      <c r="AC2" s="44"/>
      <c r="AD2" s="44"/>
      <c r="AE2" s="44"/>
      <c r="AF2" s="44"/>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4"/>
      <c r="BT2" s="44"/>
      <c r="BU2" s="44"/>
      <c r="BV2" s="44"/>
      <c r="BW2" s="44"/>
      <c r="BX2" s="44"/>
      <c r="BY2" s="44"/>
      <c r="BZ2" s="44"/>
      <c r="CA2" s="44"/>
      <c r="CB2" s="44"/>
      <c r="CC2" s="44"/>
      <c r="CD2" s="44"/>
      <c r="CE2" s="44"/>
      <c r="CF2" s="44"/>
      <c r="CG2" s="44"/>
      <c r="CH2" s="44"/>
      <c r="CI2" s="44"/>
      <c r="CJ2" s="44"/>
      <c r="CK2" s="44"/>
      <c r="CL2" s="44"/>
      <c r="CM2" s="44"/>
      <c r="CN2" s="44"/>
      <c r="CO2" s="44"/>
      <c r="CP2" s="44"/>
      <c r="CQ2" s="44"/>
      <c r="CR2" s="44"/>
      <c r="CS2" s="44"/>
      <c r="CT2" s="44"/>
      <c r="CU2" s="44"/>
      <c r="CV2" s="44"/>
      <c r="CW2" s="44"/>
      <c r="CX2" s="44"/>
      <c r="CY2" s="44"/>
      <c r="CZ2" s="44"/>
      <c r="DA2" s="44"/>
      <c r="DB2" s="44"/>
      <c r="DC2" s="44"/>
      <c r="DD2" s="44"/>
      <c r="DE2" s="44"/>
      <c r="DF2" s="44"/>
      <c r="DG2" s="44"/>
      <c r="DH2" s="44"/>
      <c r="DI2" s="44"/>
      <c r="DJ2" s="44"/>
      <c r="DK2" s="44"/>
      <c r="DL2" s="44"/>
      <c r="DM2" s="44"/>
      <c r="DN2" s="44"/>
      <c r="DO2" s="44"/>
      <c r="DP2" s="44"/>
      <c r="DQ2" s="44"/>
      <c r="DR2" s="44"/>
      <c r="DS2" s="44"/>
      <c r="DT2" s="44"/>
      <c r="DU2" s="44"/>
      <c r="DV2" s="44"/>
      <c r="DW2" s="44"/>
      <c r="DX2" s="44"/>
      <c r="DY2" s="44"/>
      <c r="DZ2" s="44"/>
      <c r="EA2" s="44"/>
      <c r="EB2" s="44"/>
      <c r="EC2" s="44"/>
      <c r="ED2" s="44"/>
      <c r="EE2" s="44"/>
      <c r="EF2" s="44"/>
      <c r="EG2" s="44"/>
      <c r="EH2" s="44"/>
      <c r="EI2" s="44"/>
      <c r="EJ2" s="44"/>
      <c r="EK2" s="44"/>
      <c r="EL2" s="44"/>
      <c r="EM2" s="44"/>
      <c r="EN2" s="44"/>
      <c r="EO2" s="44"/>
      <c r="EP2" s="44"/>
      <c r="EQ2" s="44"/>
      <c r="ER2" s="44"/>
      <c r="ES2" s="44"/>
      <c r="ET2" s="44"/>
      <c r="EU2" s="44"/>
      <c r="EV2" s="44"/>
      <c r="EW2" s="44"/>
      <c r="EX2" s="44"/>
      <c r="EY2" s="44"/>
      <c r="EZ2" s="44"/>
      <c r="FA2" s="44"/>
      <c r="FB2" s="44"/>
      <c r="FC2" s="44"/>
      <c r="FD2" s="44"/>
      <c r="FE2" s="44"/>
      <c r="FF2" s="44"/>
      <c r="FG2" s="44"/>
      <c r="FH2" s="44"/>
      <c r="FI2" s="44"/>
      <c r="FJ2" s="44"/>
      <c r="FK2" s="44"/>
      <c r="FL2" s="44"/>
      <c r="FM2" s="44"/>
      <c r="FN2" s="44"/>
      <c r="FO2" s="44"/>
      <c r="FP2" s="44"/>
      <c r="FQ2" s="44"/>
      <c r="FR2" s="44"/>
      <c r="FS2" s="44"/>
      <c r="FT2" s="44"/>
      <c r="FU2" s="44"/>
      <c r="FV2" s="44"/>
      <c r="FW2" s="44"/>
      <c r="FX2" s="44"/>
      <c r="FY2" s="44"/>
      <c r="FZ2" s="44"/>
      <c r="GA2" s="44"/>
      <c r="GB2" s="44"/>
      <c r="GC2" s="44"/>
      <c r="GD2" s="44"/>
      <c r="GE2" s="44"/>
      <c r="GF2" s="44"/>
      <c r="GG2" s="44"/>
      <c r="GH2" s="44"/>
      <c r="GI2" s="44"/>
      <c r="GJ2" s="44"/>
      <c r="GK2" s="44"/>
      <c r="GL2" s="44"/>
      <c r="GM2" s="44"/>
      <c r="GN2" s="44"/>
      <c r="GO2" s="44"/>
      <c r="GP2" s="44"/>
      <c r="GQ2" s="44"/>
      <c r="GR2" s="44"/>
      <c r="GS2" s="44"/>
      <c r="GT2" s="44"/>
      <c r="GU2" s="44"/>
      <c r="GV2" s="44"/>
      <c r="GW2" s="44"/>
      <c r="GX2" s="44"/>
      <c r="GY2" s="44"/>
      <c r="GZ2" s="44"/>
      <c r="HA2" s="44"/>
      <c r="HB2" s="44"/>
      <c r="HC2" s="44"/>
      <c r="HD2" s="44"/>
      <c r="HE2" s="44"/>
      <c r="HF2" s="44"/>
      <c r="HG2" s="44"/>
      <c r="HH2" s="44"/>
      <c r="HI2" s="44"/>
      <c r="HJ2" s="44"/>
      <c r="HK2" s="44"/>
      <c r="HL2" s="44"/>
      <c r="HM2" s="44"/>
      <c r="HN2" s="44"/>
      <c r="HO2" s="44"/>
      <c r="HP2" s="44"/>
      <c r="HQ2" s="44"/>
      <c r="HR2" s="44"/>
      <c r="HS2" s="44"/>
      <c r="HT2" s="44"/>
      <c r="HU2" s="44"/>
      <c r="HV2" s="44"/>
      <c r="HW2" s="44"/>
      <c r="HX2" s="44"/>
      <c r="HY2" s="44"/>
      <c r="HZ2" s="44"/>
      <c r="IA2" s="44"/>
      <c r="IB2" s="44"/>
      <c r="IC2" s="44"/>
      <c r="ID2" s="44"/>
      <c r="IE2" s="44"/>
      <c r="IF2" s="44"/>
      <c r="IG2" s="44"/>
      <c r="IH2" s="44"/>
      <c r="II2" s="44"/>
      <c r="IJ2" s="44"/>
      <c r="IK2" s="44"/>
      <c r="IL2" s="44"/>
      <c r="IM2" s="44"/>
      <c r="IN2" s="44"/>
      <c r="IO2" s="44"/>
      <c r="IP2" s="44"/>
      <c r="IQ2" s="44"/>
      <c r="IR2" s="44"/>
      <c r="IS2" s="44"/>
      <c r="IT2" s="44"/>
      <c r="IU2" s="44"/>
      <c r="IV2" s="44"/>
      <c r="IW2" s="44"/>
    </row>
    <row r="3" customFormat="false" ht="12.75" hidden="false" customHeight="false" outlineLevel="0" collapsed="false">
      <c r="A3" s="46"/>
    </row>
    <row r="4" customFormat="false" ht="12.75" hidden="false" customHeight="false" outlineLevel="0" collapsed="false">
      <c r="A4" s="46"/>
      <c r="B4" s="47"/>
      <c r="C4" s="47"/>
      <c r="D4" s="47"/>
      <c r="E4" s="47"/>
      <c r="F4" s="47"/>
      <c r="G4" s="48"/>
      <c r="H4" s="48"/>
      <c r="I4" s="48"/>
      <c r="J4" s="48"/>
    </row>
    <row r="5" customFormat="false" ht="15" hidden="false" customHeight="true" outlineLevel="0" collapsed="false">
      <c r="A5" s="49" t="s">
        <v>30</v>
      </c>
      <c r="B5" s="49"/>
      <c r="C5" s="49"/>
      <c r="D5" s="49"/>
      <c r="E5" s="49"/>
      <c r="F5" s="49"/>
      <c r="G5" s="49"/>
      <c r="H5" s="50" t="s">
        <v>31</v>
      </c>
      <c r="I5" s="50"/>
      <c r="J5" s="48"/>
    </row>
    <row r="6" customFormat="false" ht="15" hidden="false" customHeight="true" outlineLevel="0" collapsed="false">
      <c r="A6" s="49" t="s">
        <v>32</v>
      </c>
      <c r="B6" s="49"/>
      <c r="C6" s="49"/>
      <c r="D6" s="49"/>
      <c r="E6" s="49"/>
      <c r="F6" s="49"/>
      <c r="G6" s="49"/>
      <c r="H6" s="50" t="s">
        <v>31</v>
      </c>
      <c r="I6" s="50"/>
      <c r="J6" s="48"/>
    </row>
    <row r="7" customFormat="false" ht="22.5" hidden="false" customHeight="false" outlineLevel="0" collapsed="false">
      <c r="B7" s="51" t="s">
        <v>33</v>
      </c>
      <c r="C7" s="52" t="str">
        <f aca="false">IF(DataSheet!M59=1,"√"," ")</f>
        <v>√</v>
      </c>
      <c r="D7" s="53" t="s">
        <v>34</v>
      </c>
      <c r="E7" s="54" t="str">
        <f aca="false">IF(DataSheet!M59=2,"√"," ")</f>
        <v> </v>
      </c>
      <c r="F7" s="53" t="s">
        <v>35</v>
      </c>
      <c r="G7" s="51" t="str">
        <f aca="false">IF(DataSheet!M59=3,"√"," ")</f>
        <v> </v>
      </c>
      <c r="H7" s="53" t="s">
        <v>36</v>
      </c>
      <c r="I7" s="51"/>
      <c r="J7" s="54" t="str">
        <f aca="false">IF(DataSheet!M59=4,"√"," ")</f>
        <v> </v>
      </c>
    </row>
    <row r="8" customFormat="false" ht="15.75" hidden="false" customHeight="false" outlineLevel="0" collapsed="false">
      <c r="A8" s="55" t="n">
        <v>1.1</v>
      </c>
      <c r="B8" s="12" t="s">
        <v>37</v>
      </c>
      <c r="C8" s="12"/>
      <c r="D8" s="12"/>
      <c r="E8" s="12"/>
      <c r="F8" s="12"/>
      <c r="G8" s="56"/>
      <c r="H8" s="57"/>
      <c r="I8" s="1"/>
      <c r="J8" s="46"/>
    </row>
    <row r="9" customFormat="false" ht="15.75" hidden="false" customHeight="false" outlineLevel="0" collapsed="false">
      <c r="A9" s="55"/>
      <c r="B9" s="58"/>
      <c r="C9" s="58"/>
      <c r="D9" s="58"/>
      <c r="E9" s="58"/>
      <c r="F9" s="58"/>
      <c r="G9" s="58"/>
      <c r="H9" s="58"/>
      <c r="I9" s="58"/>
      <c r="J9" s="58"/>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row>
    <row r="10" customFormat="false" ht="15.75" hidden="false" customHeight="false" outlineLevel="0" collapsed="false">
      <c r="A10" s="55" t="n">
        <v>1.2</v>
      </c>
      <c r="B10" s="12"/>
      <c r="C10" s="12"/>
      <c r="D10" s="12"/>
      <c r="E10" s="12"/>
      <c r="F10" s="12"/>
      <c r="G10" s="1"/>
      <c r="H10" s="60"/>
      <c r="I10" s="60"/>
      <c r="J10" s="61"/>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row>
    <row r="11" customFormat="false" ht="15.75" hidden="false" customHeight="false" outlineLevel="0" collapsed="false">
      <c r="A11" s="55"/>
      <c r="B11" s="58"/>
      <c r="C11" s="58"/>
      <c r="D11" s="58"/>
      <c r="E11" s="58"/>
      <c r="F11" s="58"/>
      <c r="G11" s="58"/>
      <c r="H11" s="58"/>
      <c r="I11" s="58"/>
      <c r="J11" s="58"/>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row>
    <row r="12" customFormat="false" ht="15.75" hidden="false" customHeight="false" outlineLevel="0" collapsed="false">
      <c r="A12" s="55" t="n">
        <v>2</v>
      </c>
      <c r="B12" s="9" t="s">
        <v>38</v>
      </c>
      <c r="C12" s="1"/>
      <c r="D12" s="53" t="s">
        <v>39</v>
      </c>
      <c r="E12" s="4" t="str">
        <f aca="false">IF(DataSheet!M55=1,"√"," ")</f>
        <v>√</v>
      </c>
      <c r="F12" s="53" t="s">
        <v>40</v>
      </c>
      <c r="G12" s="4" t="str">
        <f aca="false">IF(DataSheet!M55=2,"√"," ")</f>
        <v> </v>
      </c>
      <c r="H12" s="53" t="s">
        <v>41</v>
      </c>
      <c r="I12" s="4" t="str">
        <f aca="false">IF(DataSheet!M55=3,"√"," ")</f>
        <v> </v>
      </c>
      <c r="J12" s="61"/>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c r="GO12" s="59"/>
      <c r="GP12" s="59"/>
      <c r="GQ12" s="59"/>
      <c r="GR12" s="59"/>
      <c r="GS12" s="59"/>
      <c r="GT12" s="59"/>
      <c r="GU12" s="59"/>
      <c r="GV12" s="59"/>
      <c r="GW12" s="59"/>
      <c r="GX12" s="59"/>
      <c r="GY12" s="59"/>
      <c r="GZ12" s="59"/>
      <c r="HA12" s="59"/>
      <c r="HB12" s="59"/>
      <c r="HC12" s="59"/>
      <c r="HD12" s="59"/>
      <c r="HE12" s="59"/>
      <c r="HF12" s="59"/>
      <c r="HG12" s="59"/>
      <c r="HH12" s="59"/>
      <c r="HI12" s="59"/>
      <c r="HJ12" s="59"/>
      <c r="HK12" s="59"/>
      <c r="HL12" s="59"/>
      <c r="HM12" s="59"/>
      <c r="HN12" s="59"/>
      <c r="HO12" s="59"/>
      <c r="HP12" s="59"/>
      <c r="HQ12" s="59"/>
      <c r="HR12" s="59"/>
      <c r="HS12" s="59"/>
      <c r="HT12" s="59"/>
      <c r="HU12" s="59"/>
      <c r="HV12" s="59"/>
      <c r="HW12" s="59"/>
      <c r="HX12" s="59"/>
      <c r="HY12" s="59"/>
      <c r="HZ12" s="59"/>
      <c r="IA12" s="59"/>
      <c r="IB12" s="59"/>
      <c r="IC12" s="59"/>
      <c r="ID12" s="59"/>
      <c r="IE12" s="59"/>
      <c r="IF12" s="59"/>
      <c r="IG12" s="59"/>
      <c r="IH12" s="59"/>
      <c r="II12" s="59"/>
      <c r="IJ12" s="59"/>
      <c r="IK12" s="59"/>
      <c r="IL12" s="59"/>
      <c r="IM12" s="59"/>
      <c r="IN12" s="59"/>
      <c r="IO12" s="59"/>
      <c r="IP12" s="59"/>
      <c r="IQ12" s="59"/>
      <c r="IR12" s="59"/>
      <c r="IS12" s="59"/>
      <c r="IT12" s="59"/>
      <c r="IU12" s="59"/>
      <c r="IV12" s="59"/>
      <c r="IW12" s="59"/>
    </row>
    <row r="13" customFormat="false" ht="15.75" hidden="false" customHeight="false" outlineLevel="0" collapsed="false">
      <c r="A13" s="33" t="n">
        <v>3</v>
      </c>
      <c r="B13" s="62" t="s">
        <v>42</v>
      </c>
      <c r="C13" s="62"/>
      <c r="D13" s="62"/>
      <c r="E13" s="62"/>
      <c r="F13" s="51" t="s">
        <v>43</v>
      </c>
      <c r="G13" s="53" t="str">
        <f aca="false">IF(DataSheet!M64=1,"√"," ")</f>
        <v>√</v>
      </c>
      <c r="H13" s="22" t="s">
        <v>44</v>
      </c>
      <c r="I13" s="4" t="str">
        <f aca="false">IF(DataSheet!M64&lt;&gt;1,"√"," ")</f>
        <v> </v>
      </c>
      <c r="J13" s="61"/>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c r="GO13" s="59"/>
      <c r="GP13" s="59"/>
      <c r="GQ13" s="59"/>
      <c r="GR13" s="59"/>
      <c r="GS13" s="59"/>
      <c r="GT13" s="59"/>
      <c r="GU13" s="59"/>
      <c r="GV13" s="59"/>
      <c r="GW13" s="59"/>
      <c r="GX13" s="59"/>
      <c r="GY13" s="59"/>
      <c r="GZ13" s="59"/>
      <c r="HA13" s="59"/>
      <c r="HB13" s="59"/>
      <c r="HC13" s="59"/>
      <c r="HD13" s="59"/>
      <c r="HE13" s="59"/>
      <c r="HF13" s="59"/>
      <c r="HG13" s="59"/>
      <c r="HH13" s="59"/>
      <c r="HI13" s="59"/>
      <c r="HJ13" s="59"/>
      <c r="HK13" s="59"/>
      <c r="HL13" s="59"/>
      <c r="HM13" s="59"/>
      <c r="HN13" s="59"/>
      <c r="HO13" s="59"/>
      <c r="HP13" s="59"/>
      <c r="HQ13" s="59"/>
      <c r="HR13" s="59"/>
      <c r="HS13" s="59"/>
      <c r="HT13" s="59"/>
      <c r="HU13" s="59"/>
      <c r="HV13" s="59"/>
      <c r="HW13" s="59"/>
      <c r="HX13" s="59"/>
      <c r="HY13" s="59"/>
      <c r="HZ13" s="59"/>
      <c r="IA13" s="59"/>
      <c r="IB13" s="59"/>
      <c r="IC13" s="59"/>
      <c r="ID13" s="59"/>
      <c r="IE13" s="59"/>
      <c r="IF13" s="59"/>
      <c r="IG13" s="59"/>
      <c r="IH13" s="59"/>
      <c r="II13" s="59"/>
      <c r="IJ13" s="59"/>
      <c r="IK13" s="59"/>
      <c r="IL13" s="59"/>
      <c r="IM13" s="59"/>
      <c r="IN13" s="59"/>
      <c r="IO13" s="59"/>
      <c r="IP13" s="59"/>
      <c r="IQ13" s="59"/>
      <c r="IR13" s="59"/>
      <c r="IS13" s="59"/>
      <c r="IT13" s="59"/>
      <c r="IU13" s="59"/>
      <c r="IV13" s="59"/>
      <c r="IW13" s="59"/>
    </row>
    <row r="14" customFormat="false" ht="15.75" hidden="true" customHeight="false" outlineLevel="0" collapsed="false">
      <c r="A14" s="55"/>
      <c r="B14" s="63"/>
      <c r="C14" s="63"/>
      <c r="D14" s="63"/>
      <c r="E14" s="63"/>
      <c r="F14" s="63"/>
      <c r="G14" s="63"/>
      <c r="H14" s="63"/>
      <c r="I14" s="63"/>
      <c r="J14" s="46"/>
    </row>
    <row r="15" customFormat="false" ht="15.75" hidden="true" customHeight="false" outlineLevel="0" collapsed="false">
      <c r="A15" s="55"/>
      <c r="B15" s="63"/>
      <c r="C15" s="63"/>
      <c r="D15" s="63"/>
      <c r="E15" s="63"/>
      <c r="F15" s="63"/>
      <c r="G15" s="63"/>
      <c r="H15" s="63"/>
      <c r="I15" s="63"/>
      <c r="J15" s="46"/>
    </row>
    <row r="16" customFormat="false" ht="15.75" hidden="true" customHeight="false" outlineLevel="0" collapsed="false">
      <c r="A16" s="55"/>
      <c r="B16" s="64" t="s">
        <v>45</v>
      </c>
      <c r="C16" s="64"/>
      <c r="D16" s="63"/>
      <c r="E16" s="63"/>
      <c r="F16" s="63"/>
      <c r="G16" s="63"/>
      <c r="H16" s="63"/>
      <c r="I16" s="63"/>
      <c r="J16" s="46"/>
    </row>
    <row r="17" customFormat="false" ht="15.75" hidden="true" customHeight="false" outlineLevel="0" collapsed="false">
      <c r="A17" s="55"/>
      <c r="B17" s="64" t="s">
        <v>46</v>
      </c>
      <c r="C17" s="64"/>
      <c r="D17" s="65"/>
      <c r="E17" s="65"/>
      <c r="F17" s="65"/>
      <c r="G17" s="66" t="s">
        <v>47</v>
      </c>
      <c r="H17" s="67"/>
      <c r="I17" s="67"/>
      <c r="J17" s="46"/>
    </row>
    <row r="18" customFormat="false" ht="15.75" hidden="true" customHeight="false" outlineLevel="0" collapsed="false">
      <c r="A18" s="55"/>
      <c r="B18" s="68" t="s">
        <v>48</v>
      </c>
      <c r="C18" s="69"/>
      <c r="D18" s="69"/>
      <c r="E18" s="69"/>
      <c r="F18" s="68"/>
      <c r="G18" s="70"/>
      <c r="H18" s="70"/>
      <c r="I18" s="70"/>
      <c r="J18" s="1"/>
      <c r="K18" s="1"/>
      <c r="L18" s="1"/>
      <c r="M18" s="1"/>
      <c r="N18" s="1"/>
      <c r="O18" s="1"/>
      <c r="P18" s="1"/>
      <c r="Q18" s="1"/>
      <c r="R18" s="1"/>
      <c r="S18" s="1"/>
      <c r="T18" s="1"/>
      <c r="U18" s="1"/>
      <c r="V18" s="2"/>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row>
    <row r="19" customFormat="false" ht="15.75" hidden="true" customHeight="false" outlineLevel="0" collapsed="false">
      <c r="A19" s="55"/>
      <c r="B19" s="71" t="s">
        <v>49</v>
      </c>
      <c r="C19" s="72"/>
      <c r="D19" s="72"/>
      <c r="E19" s="72"/>
      <c r="F19" s="73" t="s">
        <v>50</v>
      </c>
      <c r="G19" s="74"/>
      <c r="H19" s="74"/>
      <c r="I19" s="74"/>
      <c r="J19" s="1"/>
      <c r="K19" s="1"/>
      <c r="L19" s="1"/>
      <c r="M19" s="1"/>
      <c r="N19" s="1"/>
      <c r="O19" s="1"/>
      <c r="P19" s="1"/>
      <c r="Q19" s="1"/>
      <c r="R19" s="1"/>
      <c r="S19" s="1"/>
      <c r="T19" s="1"/>
      <c r="U19" s="1" t="s">
        <v>44</v>
      </c>
      <c r="V19" s="2"/>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row>
    <row r="20" customFormat="false" ht="12.75" hidden="false" customHeight="false" outlineLevel="0" collapsed="false"/>
    <row r="21" customFormat="false" ht="15.75" hidden="true" customHeight="false" outlineLevel="0" collapsed="false">
      <c r="A21" s="55" t="n">
        <v>4</v>
      </c>
      <c r="B21" s="12" t="s">
        <v>51</v>
      </c>
      <c r="C21" s="12"/>
      <c r="D21" s="75"/>
      <c r="E21" s="75"/>
      <c r="F21" s="9"/>
      <c r="G21" s="9"/>
      <c r="H21" s="9"/>
      <c r="I21" s="1"/>
      <c r="J21" s="46"/>
    </row>
    <row r="22" customFormat="false" ht="15.75" hidden="true" customHeight="false" outlineLevel="0" collapsed="false">
      <c r="A22" s="55"/>
      <c r="B22" s="53" t="s">
        <v>52</v>
      </c>
      <c r="C22" s="53"/>
      <c r="D22" s="53"/>
      <c r="E22" s="53" t="s">
        <v>53</v>
      </c>
      <c r="F22" s="53"/>
      <c r="G22" s="53"/>
      <c r="H22" s="53"/>
      <c r="I22" s="1"/>
      <c r="J22" s="46"/>
    </row>
    <row r="23" customFormat="false" ht="15" hidden="true" customHeight="false" outlineLevel="0" collapsed="false">
      <c r="A23" s="1"/>
      <c r="B23" s="76" t="str">
        <f aca="false">INDEX(DataSheet!L83:L89,DataSheet!M83)</f>
        <v>12th Pass</v>
      </c>
      <c r="C23" s="76"/>
      <c r="D23" s="76"/>
      <c r="E23" s="74"/>
      <c r="F23" s="74"/>
      <c r="G23" s="74"/>
      <c r="H23" s="74"/>
      <c r="I23" s="1"/>
      <c r="J23" s="46"/>
      <c r="K23" s="77"/>
    </row>
    <row r="24" customFormat="false" ht="15" hidden="false" customHeight="false" outlineLevel="0" collapsed="false">
      <c r="A24" s="1"/>
      <c r="B24" s="78"/>
      <c r="C24" s="78"/>
      <c r="D24" s="78"/>
      <c r="E24" s="78"/>
      <c r="F24" s="78"/>
      <c r="G24" s="78"/>
      <c r="H24" s="78"/>
      <c r="I24" s="1"/>
      <c r="J24" s="46"/>
      <c r="K24" s="77"/>
    </row>
    <row r="25" customFormat="false" ht="18" hidden="false" customHeight="false" outlineLevel="0" collapsed="false">
      <c r="A25" s="7" t="n">
        <v>5</v>
      </c>
      <c r="B25" s="1" t="s">
        <v>54</v>
      </c>
      <c r="C25" s="1"/>
      <c r="D25" s="1"/>
      <c r="E25" s="1"/>
      <c r="F25" s="1"/>
      <c r="G25" s="1"/>
      <c r="H25" s="1"/>
      <c r="I25" s="1"/>
      <c r="J25" s="46"/>
      <c r="K25" s="77"/>
      <c r="L25" s="44" t="n">
        <f aca="false">IF(DataSheet!M59=4,IF(AND(DataSheet!M56=1,DataSheet!M70=8),15%,25%),IF(AND(DataSheet!M56=1,DataSheet!M70=8),25%,35%))</f>
        <v>0.35</v>
      </c>
    </row>
    <row r="26" customFormat="false" ht="25.5" hidden="false" customHeight="false" outlineLevel="0" collapsed="false">
      <c r="A26" s="9"/>
      <c r="B26" s="17" t="s">
        <v>55</v>
      </c>
      <c r="C26" s="17" t="s">
        <v>56</v>
      </c>
      <c r="D26" s="13" t="s">
        <v>57</v>
      </c>
      <c r="E26" s="17" t="s">
        <v>58</v>
      </c>
      <c r="F26" s="17" t="s">
        <v>59</v>
      </c>
      <c r="G26" s="17" t="s">
        <v>60</v>
      </c>
      <c r="H26" s="17" t="s">
        <v>61</v>
      </c>
      <c r="I26" s="17" t="s">
        <v>62</v>
      </c>
      <c r="J26" s="17" t="s">
        <v>63</v>
      </c>
    </row>
    <row r="27" customFormat="false" ht="19.5" hidden="false" customHeight="false" outlineLevel="0" collapsed="false">
      <c r="A27" s="9"/>
      <c r="B27" s="79" t="str">
        <f aca="false">IF(DataSheet!M70=1,"√"," ")</f>
        <v>√</v>
      </c>
      <c r="C27" s="79" t="str">
        <f aca="false">IF(DataSheet!M70=2,"√"," ")</f>
        <v> </v>
      </c>
      <c r="D27" s="79" t="str">
        <f aca="false">IF(DataSheet!M70=3,"√"," ")</f>
        <v> </v>
      </c>
      <c r="E27" s="79" t="str">
        <f aca="false">IF(DataSheet!M70=4,"√"," ")</f>
        <v> </v>
      </c>
      <c r="F27" s="79" t="str">
        <f aca="false">IF(DataSheet!M70=5,"√"," ")</f>
        <v> </v>
      </c>
      <c r="G27" s="79" t="str">
        <f aca="false">IF(DataSheet!M70=6,"√"," ")</f>
        <v> </v>
      </c>
      <c r="H27" s="79" t="str">
        <f aca="false">IF(DataSheet!M70=7,"√"," ")</f>
        <v> </v>
      </c>
      <c r="I27" s="79" t="str">
        <f aca="false">IF(DataSheet!M70=8,"√"," ")</f>
        <v> </v>
      </c>
      <c r="J27" s="79" t="str">
        <f aca="false">IF(DataSheet!M70=9,"√"," ")</f>
        <v> </v>
      </c>
    </row>
    <row r="28" customFormat="false" ht="15.75" hidden="false" customHeight="false" outlineLevel="0" collapsed="false">
      <c r="A28" s="9"/>
      <c r="B28" s="1"/>
      <c r="C28" s="1"/>
      <c r="D28" s="1"/>
      <c r="E28" s="1"/>
      <c r="F28" s="1"/>
      <c r="G28" s="1"/>
      <c r="H28" s="1"/>
      <c r="I28" s="1"/>
      <c r="J28" s="46"/>
    </row>
    <row r="29" customFormat="false" ht="25.5" hidden="false" customHeight="true" outlineLevel="0" collapsed="false">
      <c r="A29" s="80" t="n">
        <v>6</v>
      </c>
      <c r="B29" s="81" t="s">
        <v>64</v>
      </c>
      <c r="C29" s="81"/>
      <c r="D29" s="82"/>
      <c r="E29" s="82"/>
      <c r="F29" s="83" t="s">
        <v>65</v>
      </c>
      <c r="G29" s="84" t="str">
        <f aca="false">IF(DataSheet!M80=1,"√"," ")</f>
        <v>√</v>
      </c>
      <c r="H29" s="83" t="s">
        <v>66</v>
      </c>
      <c r="I29" s="85" t="str">
        <f aca="false">IF(DataSheet!M80=2,"√"," ")</f>
        <v> </v>
      </c>
      <c r="J29" s="46"/>
    </row>
    <row r="30" customFormat="false" ht="12.75" hidden="false" customHeight="false" outlineLevel="0" collapsed="false">
      <c r="A30" s="46"/>
      <c r="B30" s="47"/>
      <c r="C30" s="47"/>
      <c r="D30" s="47"/>
      <c r="E30" s="47"/>
      <c r="F30" s="47"/>
      <c r="G30" s="48"/>
      <c r="H30" s="48"/>
      <c r="I30" s="48"/>
      <c r="J30" s="46"/>
    </row>
    <row r="31" customFormat="false" ht="15.75" hidden="false" customHeight="false" outlineLevel="0" collapsed="false">
      <c r="A31" s="55" t="n">
        <v>8</v>
      </c>
      <c r="B31" s="10" t="s">
        <v>6</v>
      </c>
      <c r="C31" s="10"/>
      <c r="D31" s="10"/>
      <c r="E31" s="10"/>
      <c r="F31" s="10"/>
      <c r="G31" s="10"/>
      <c r="H31" s="1"/>
      <c r="I31" s="1"/>
      <c r="J31" s="46"/>
    </row>
    <row r="32" customFormat="false" ht="15" hidden="false" customHeight="false" outlineLevel="0" collapsed="false">
      <c r="A32" s="1"/>
      <c r="B32" s="70"/>
      <c r="C32" s="70"/>
      <c r="D32" s="70"/>
      <c r="E32" s="70"/>
      <c r="F32" s="70"/>
      <c r="G32" s="70"/>
      <c r="H32" s="70"/>
      <c r="I32" s="70"/>
      <c r="J32" s="70"/>
    </row>
    <row r="33" customFormat="false" ht="14.25" hidden="false" customHeight="true" outlineLevel="0" collapsed="false">
      <c r="A33" s="46"/>
      <c r="B33" s="47"/>
      <c r="C33" s="47"/>
      <c r="D33" s="47"/>
      <c r="E33" s="47"/>
      <c r="F33" s="47"/>
      <c r="G33" s="48"/>
      <c r="H33" s="48"/>
      <c r="I33" s="48"/>
      <c r="J33" s="46"/>
    </row>
    <row r="34" customFormat="false" ht="12.75" hidden="false" customHeight="false" outlineLevel="0" collapsed="false">
      <c r="A34" s="46"/>
      <c r="B34" s="47" t="s">
        <v>67</v>
      </c>
      <c r="C34" s="47"/>
      <c r="D34" s="47"/>
      <c r="E34" s="47"/>
      <c r="F34" s="47"/>
      <c r="G34" s="48"/>
      <c r="H34" s="48"/>
      <c r="I34" s="48"/>
      <c r="J34" s="46"/>
    </row>
    <row r="35" customFormat="false" ht="12.75" hidden="false" customHeight="false" outlineLevel="0" collapsed="false">
      <c r="A35" s="46"/>
      <c r="B35" s="47"/>
      <c r="C35" s="47"/>
      <c r="D35" s="47"/>
      <c r="E35" s="47"/>
      <c r="F35" s="47"/>
      <c r="G35" s="48"/>
      <c r="H35" s="48"/>
      <c r="I35" s="48"/>
      <c r="J35" s="46"/>
    </row>
    <row r="36" customFormat="false" ht="15" hidden="false" customHeight="false" outlineLevel="0" collapsed="false">
      <c r="A36" s="59"/>
      <c r="B36" s="86" t="s">
        <v>68</v>
      </c>
      <c r="C36" s="86"/>
      <c r="D36" s="86"/>
      <c r="E36" s="86"/>
      <c r="F36" s="87"/>
      <c r="G36" s="87"/>
      <c r="H36" s="59"/>
      <c r="I36" s="59"/>
      <c r="J36" s="46"/>
      <c r="M36" s="41" t="e">
        <f aca="false">L59:L62</f>
        <v>#VALUE!</v>
      </c>
    </row>
    <row r="37" customFormat="false" ht="12.75" hidden="false" customHeight="false" outlineLevel="0" collapsed="false">
      <c r="A37" s="46"/>
      <c r="B37" s="46"/>
      <c r="C37" s="46"/>
      <c r="D37" s="46"/>
      <c r="E37" s="46"/>
      <c r="F37" s="46"/>
      <c r="G37" s="46"/>
      <c r="H37" s="46"/>
      <c r="I37" s="46"/>
      <c r="J37" s="46"/>
    </row>
    <row r="38" customFormat="false" ht="13.5" hidden="false" customHeight="false" outlineLevel="0" collapsed="false">
      <c r="A38" s="46"/>
      <c r="B38" s="46"/>
      <c r="C38" s="46"/>
      <c r="D38" s="46"/>
      <c r="E38" s="46"/>
      <c r="F38" s="46"/>
      <c r="G38" s="46"/>
      <c r="H38" s="46"/>
      <c r="I38" s="46"/>
      <c r="J38" s="46"/>
    </row>
    <row r="39" customFormat="false" ht="15" hidden="false" customHeight="true" outlineLevel="0" collapsed="false">
      <c r="A39" s="59"/>
      <c r="B39" s="88" t="s">
        <v>69</v>
      </c>
      <c r="C39" s="88"/>
      <c r="D39" s="88"/>
      <c r="E39" s="88"/>
      <c r="F39" s="88"/>
      <c r="G39" s="88"/>
      <c r="H39" s="88"/>
      <c r="I39" s="88"/>
      <c r="J39" s="46"/>
    </row>
    <row r="40" customFormat="false" ht="15" hidden="false" customHeight="true" outlineLevel="0" collapsed="false">
      <c r="B40" s="89" t="s">
        <v>70</v>
      </c>
      <c r="C40" s="89"/>
      <c r="D40" s="89"/>
      <c r="E40" s="89"/>
      <c r="F40" s="90" t="s">
        <v>71</v>
      </c>
      <c r="G40" s="90" t="s">
        <v>72</v>
      </c>
      <c r="H40" s="91" t="s">
        <v>73</v>
      </c>
      <c r="I40" s="91"/>
      <c r="J40" s="46"/>
    </row>
    <row r="41" customFormat="false" ht="15" hidden="false" customHeight="false" outlineLevel="0" collapsed="false">
      <c r="A41" s="59"/>
      <c r="B41" s="92" t="s">
        <v>74</v>
      </c>
      <c r="C41" s="92"/>
      <c r="D41" s="92"/>
      <c r="E41" s="92"/>
      <c r="F41" s="93"/>
      <c r="G41" s="94"/>
      <c r="H41" s="95" t="n">
        <f aca="false">IF(F41&gt;=1,F41*G41,G41)</f>
        <v>0</v>
      </c>
      <c r="I41" s="95"/>
      <c r="J41" s="46"/>
      <c r="K41" s="77"/>
    </row>
    <row r="42" customFormat="false" ht="15" hidden="false" customHeight="false" outlineLevel="0" collapsed="false">
      <c r="A42" s="59"/>
      <c r="B42" s="92"/>
      <c r="C42" s="92"/>
      <c r="D42" s="92"/>
      <c r="E42" s="92"/>
      <c r="F42" s="96"/>
      <c r="G42" s="94"/>
      <c r="H42" s="95" t="n">
        <f aca="false">IF(F42&gt;=1,F42*G42,G42)</f>
        <v>0</v>
      </c>
      <c r="I42" s="95"/>
      <c r="J42" s="46"/>
      <c r="K42" s="77"/>
    </row>
    <row r="43" customFormat="false" ht="15" hidden="false" customHeight="false" outlineLevel="0" collapsed="false">
      <c r="A43" s="59"/>
      <c r="B43" s="92"/>
      <c r="C43" s="92"/>
      <c r="D43" s="92"/>
      <c r="E43" s="92"/>
      <c r="F43" s="97"/>
      <c r="G43" s="98"/>
      <c r="H43" s="95" t="n">
        <f aca="false">IF(F43&gt;=1,F43*G43,G43)</f>
        <v>0</v>
      </c>
      <c r="I43" s="95"/>
      <c r="J43" s="46"/>
      <c r="K43" s="77"/>
    </row>
    <row r="44" customFormat="false" ht="15" hidden="false" customHeight="false" outlineLevel="0" collapsed="false">
      <c r="A44" s="59"/>
      <c r="B44" s="92"/>
      <c r="C44" s="92"/>
      <c r="D44" s="92"/>
      <c r="E44" s="92"/>
      <c r="F44" s="96"/>
      <c r="G44" s="94"/>
      <c r="H44" s="95" t="n">
        <f aca="false">IF(F44&gt;=1,F44*G44,G44)</f>
        <v>0</v>
      </c>
      <c r="I44" s="95"/>
      <c r="J44" s="46"/>
      <c r="K44" s="77"/>
    </row>
    <row r="45" customFormat="false" ht="15" hidden="false" customHeight="false" outlineLevel="0" collapsed="false">
      <c r="A45" s="59"/>
      <c r="B45" s="92"/>
      <c r="C45" s="92"/>
      <c r="D45" s="92"/>
      <c r="E45" s="92"/>
      <c r="F45" s="96"/>
      <c r="G45" s="94"/>
      <c r="H45" s="95" t="n">
        <f aca="false">IF(F45&gt;=1,F45*G45,G45)</f>
        <v>0</v>
      </c>
      <c r="I45" s="95"/>
      <c r="J45" s="99"/>
      <c r="K45" s="99"/>
    </row>
    <row r="46" customFormat="false" ht="15" hidden="false" customHeight="false" outlineLevel="0" collapsed="false">
      <c r="A46" s="59"/>
      <c r="B46" s="92"/>
      <c r="C46" s="92"/>
      <c r="D46" s="92"/>
      <c r="E46" s="92"/>
      <c r="F46" s="96"/>
      <c r="G46" s="94"/>
      <c r="H46" s="95" t="n">
        <f aca="false">IF(F46&gt;=1,F46*G46,G46)</f>
        <v>0</v>
      </c>
      <c r="I46" s="95"/>
      <c r="J46" s="46"/>
      <c r="K46" s="41" t="s">
        <v>75</v>
      </c>
    </row>
    <row r="47" customFormat="false" ht="15.75" hidden="false" customHeight="false" outlineLevel="0" collapsed="false">
      <c r="A47" s="59"/>
      <c r="B47" s="100"/>
      <c r="C47" s="100"/>
      <c r="D47" s="100"/>
      <c r="E47" s="100"/>
      <c r="F47" s="101"/>
      <c r="G47" s="102"/>
      <c r="H47" s="95" t="n">
        <f aca="false">IF(F47&gt;=1,F47*G47,G47)</f>
        <v>0</v>
      </c>
      <c r="I47" s="95"/>
      <c r="J47" s="46"/>
    </row>
    <row r="48" customFormat="false" ht="16.5" hidden="true" customHeight="false" outlineLevel="0" collapsed="false">
      <c r="A48" s="59"/>
      <c r="B48" s="103"/>
      <c r="C48" s="103"/>
      <c r="D48" s="103"/>
      <c r="E48" s="103"/>
      <c r="F48" s="104"/>
      <c r="G48" s="105"/>
      <c r="H48" s="106" t="n">
        <f aca="false">SUM(H41:H47)</f>
        <v>0</v>
      </c>
      <c r="I48" s="106"/>
      <c r="J48" s="46"/>
    </row>
    <row r="49" customFormat="false" ht="15" hidden="false" customHeight="false" outlineLevel="0" collapsed="false">
      <c r="A49" s="61"/>
      <c r="B49" s="107"/>
      <c r="C49" s="107"/>
      <c r="D49" s="107"/>
      <c r="E49" s="107"/>
      <c r="F49" s="107"/>
      <c r="G49" s="107"/>
      <c r="H49" s="107"/>
      <c r="I49" s="107"/>
      <c r="J49" s="46"/>
    </row>
    <row r="50" customFormat="false" ht="15" hidden="false" customHeight="false" outlineLevel="0" collapsed="false">
      <c r="A50" s="61"/>
      <c r="B50" s="61"/>
      <c r="C50" s="61"/>
      <c r="D50" s="61"/>
      <c r="E50" s="61"/>
      <c r="F50" s="108"/>
      <c r="G50" s="109"/>
      <c r="H50" s="61"/>
      <c r="I50" s="61"/>
      <c r="J50" s="46"/>
    </row>
    <row r="51" customFormat="false" ht="15.75" hidden="false" customHeight="false" outlineLevel="0" collapsed="false">
      <c r="A51" s="61"/>
      <c r="B51" s="61"/>
      <c r="C51" s="61"/>
      <c r="D51" s="61"/>
      <c r="E51" s="61"/>
      <c r="F51" s="108"/>
      <c r="G51" s="109"/>
      <c r="H51" s="61"/>
      <c r="I51" s="61"/>
      <c r="J51" s="46"/>
    </row>
    <row r="52" customFormat="false" ht="15.75" hidden="false" customHeight="false" outlineLevel="0" collapsed="false">
      <c r="A52" s="59"/>
      <c r="B52" s="110" t="s">
        <v>76</v>
      </c>
      <c r="C52" s="110"/>
      <c r="D52" s="110"/>
      <c r="E52" s="110"/>
      <c r="F52" s="110"/>
      <c r="G52" s="110"/>
      <c r="H52" s="110"/>
      <c r="I52" s="110"/>
      <c r="J52" s="46"/>
    </row>
    <row r="53" customFormat="false" ht="15.75" hidden="false" customHeight="false" outlineLevel="0" collapsed="false">
      <c r="A53" s="59"/>
      <c r="B53" s="111" t="s">
        <v>70</v>
      </c>
      <c r="C53" s="111"/>
      <c r="D53" s="111"/>
      <c r="E53" s="111"/>
      <c r="F53" s="111" t="s">
        <v>77</v>
      </c>
      <c r="G53" s="112" t="s">
        <v>78</v>
      </c>
      <c r="H53" s="111" t="s">
        <v>73</v>
      </c>
      <c r="I53" s="111"/>
      <c r="J53" s="46"/>
    </row>
    <row r="54" customFormat="false" ht="15" hidden="false" customHeight="false" outlineLevel="0" collapsed="false">
      <c r="A54" s="59"/>
      <c r="B54" s="113" t="s">
        <v>79</v>
      </c>
      <c r="C54" s="113"/>
      <c r="D54" s="113"/>
      <c r="E54" s="113"/>
      <c r="F54" s="114"/>
      <c r="G54" s="115"/>
      <c r="H54" s="116" t="n">
        <f aca="false">IF(F54&gt;=1,F54*G54,G54)</f>
        <v>0</v>
      </c>
      <c r="I54" s="116"/>
      <c r="J54" s="46"/>
    </row>
    <row r="55" customFormat="false" ht="15" hidden="false" customHeight="false" outlineLevel="0" collapsed="false">
      <c r="A55" s="59"/>
      <c r="B55" s="113"/>
      <c r="C55" s="113"/>
      <c r="D55" s="113"/>
      <c r="E55" s="113"/>
      <c r="F55" s="117"/>
      <c r="G55" s="115"/>
      <c r="H55" s="116" t="n">
        <f aca="false">IF(F55&gt;=1,F55*G55,G55)</f>
        <v>0</v>
      </c>
      <c r="I55" s="116"/>
      <c r="J55" s="46"/>
      <c r="L55" s="1" t="s">
        <v>39</v>
      </c>
      <c r="M55" s="2" t="n">
        <v>1</v>
      </c>
      <c r="Q55" s="41" t="n">
        <f aca="false">IF(IF(AND(DataSheet!M55=1,DataSheet!M70=9,DataSheet!M64=2),15%,25%),IF(AND(DataSheet!M55=1,DataSheet!M70=9,DataSheet!M64=1),25%,35%))</f>
        <v>0.35</v>
      </c>
    </row>
    <row r="56" customFormat="false" ht="15" hidden="false" customHeight="false" outlineLevel="0" collapsed="false">
      <c r="B56" s="113"/>
      <c r="C56" s="113"/>
      <c r="D56" s="113"/>
      <c r="E56" s="113"/>
      <c r="F56" s="117"/>
      <c r="G56" s="115"/>
      <c r="H56" s="116" t="n">
        <f aca="false">IF(F56&gt;=1,F56*G56,G56)</f>
        <v>0</v>
      </c>
      <c r="I56" s="116"/>
      <c r="J56" s="46"/>
      <c r="L56" s="1" t="s">
        <v>40</v>
      </c>
      <c r="M56" s="2"/>
    </row>
    <row r="57" customFormat="false" ht="20.1" hidden="false" customHeight="true" outlineLevel="0" collapsed="false">
      <c r="B57" s="113"/>
      <c r="C57" s="113"/>
      <c r="D57" s="113"/>
      <c r="E57" s="113"/>
      <c r="F57" s="117"/>
      <c r="G57" s="115"/>
      <c r="H57" s="116" t="n">
        <f aca="false">IF(F57&gt;=1,F57*G57,G57)</f>
        <v>0</v>
      </c>
      <c r="I57" s="116"/>
      <c r="J57" s="46"/>
      <c r="L57" s="1" t="s">
        <v>41</v>
      </c>
      <c r="M57" s="2"/>
      <c r="R57" s="118" t="n">
        <f aca="false">IF(M64=2,IF(AND(M55=1,M70=9),15,25),IF(AND(M55=1,M70=9),25,35))</f>
        <v>35</v>
      </c>
    </row>
    <row r="58" customFormat="false" ht="15" hidden="false" customHeight="false" outlineLevel="0" collapsed="false">
      <c r="B58" s="113"/>
      <c r="C58" s="113"/>
      <c r="D58" s="113"/>
      <c r="E58" s="113"/>
      <c r="F58" s="117"/>
      <c r="G58" s="115"/>
      <c r="H58" s="116" t="n">
        <f aca="false">IF(F58&gt;=1,F58*G58,G58)</f>
        <v>0</v>
      </c>
      <c r="I58" s="116"/>
      <c r="J58" s="46"/>
      <c r="L58" s="1"/>
      <c r="M58" s="2"/>
      <c r="R58" s="41" t="n">
        <f aca="false">IF(AND(M55=1,M70=9,M64=2),15,25)</f>
        <v>25</v>
      </c>
    </row>
    <row r="59" customFormat="false" ht="15" hidden="false" customHeight="false" outlineLevel="0" collapsed="false">
      <c r="B59" s="113"/>
      <c r="C59" s="113"/>
      <c r="D59" s="113"/>
      <c r="E59" s="113"/>
      <c r="F59" s="117"/>
      <c r="G59" s="115"/>
      <c r="H59" s="116" t="n">
        <f aca="false">IF(F59&gt;=1,F59*G59,G59)</f>
        <v>0</v>
      </c>
      <c r="I59" s="116"/>
      <c r="J59" s="46"/>
      <c r="L59" s="1" t="s">
        <v>33</v>
      </c>
      <c r="M59" s="2" t="n">
        <v>1</v>
      </c>
      <c r="R59" s="41" t="n">
        <f aca="false">IF(AND(M55=1,M64=1,M70=9),35,25)</f>
        <v>25</v>
      </c>
    </row>
    <row r="60" customFormat="false" ht="15" hidden="false" customHeight="true" outlineLevel="0" collapsed="false">
      <c r="B60" s="113"/>
      <c r="C60" s="113"/>
      <c r="D60" s="113"/>
      <c r="E60" s="113"/>
      <c r="F60" s="117"/>
      <c r="G60" s="115"/>
      <c r="H60" s="116" t="n">
        <f aca="false">IF(F60&gt;=1,F60*G60,G60)</f>
        <v>0</v>
      </c>
      <c r="I60" s="116"/>
      <c r="J60" s="46"/>
      <c r="L60" s="1" t="s">
        <v>34</v>
      </c>
      <c r="M60" s="2"/>
      <c r="R60" s="41" t="n">
        <f aca="false">IF(AND(M57=1,M72=9,M66=2),15,0)</f>
        <v>0</v>
      </c>
    </row>
    <row r="61" customFormat="false" ht="15" hidden="false" customHeight="true" outlineLevel="0" collapsed="false">
      <c r="B61" s="113"/>
      <c r="C61" s="113"/>
      <c r="D61" s="113"/>
      <c r="E61" s="113"/>
      <c r="F61" s="117"/>
      <c r="G61" s="115"/>
      <c r="H61" s="116" t="n">
        <f aca="false">IF(F61&gt;=1,F61*G61,G61)</f>
        <v>0</v>
      </c>
      <c r="I61" s="116"/>
      <c r="J61" s="46"/>
      <c r="L61" s="1" t="s">
        <v>35</v>
      </c>
      <c r="M61" s="2"/>
      <c r="P61" s="41" t="n">
        <v>1</v>
      </c>
    </row>
    <row r="62" customFormat="false" ht="15" hidden="false" customHeight="true" outlineLevel="0" collapsed="false">
      <c r="B62" s="113"/>
      <c r="C62" s="113"/>
      <c r="D62" s="113"/>
      <c r="E62" s="113"/>
      <c r="F62" s="117"/>
      <c r="G62" s="115"/>
      <c r="H62" s="116" t="n">
        <f aca="false">IF(F62&gt;=1,F62*G62,G62)</f>
        <v>0</v>
      </c>
      <c r="I62" s="116"/>
      <c r="J62" s="46"/>
      <c r="L62" s="1" t="s">
        <v>80</v>
      </c>
      <c r="M62" s="2"/>
    </row>
    <row r="63" customFormat="false" ht="15" hidden="false" customHeight="true" outlineLevel="0" collapsed="false">
      <c r="B63" s="113"/>
      <c r="C63" s="113"/>
      <c r="D63" s="113"/>
      <c r="E63" s="113"/>
      <c r="F63" s="117"/>
      <c r="G63" s="115"/>
      <c r="H63" s="116" t="n">
        <f aca="false">IF(F63&gt;=1,F63*G63,G63)</f>
        <v>0</v>
      </c>
      <c r="I63" s="116"/>
      <c r="J63" s="46"/>
      <c r="L63" s="1"/>
      <c r="M63" s="2"/>
    </row>
    <row r="64" customFormat="false" ht="15" hidden="false" customHeight="false" outlineLevel="0" collapsed="false">
      <c r="B64" s="113"/>
      <c r="C64" s="113"/>
      <c r="D64" s="113"/>
      <c r="E64" s="113"/>
      <c r="F64" s="117"/>
      <c r="G64" s="115"/>
      <c r="H64" s="116" t="n">
        <f aca="false">IF(F64&gt;=1,F64*G64,G64)</f>
        <v>0</v>
      </c>
      <c r="I64" s="116"/>
      <c r="J64" s="119"/>
      <c r="L64" s="1" t="s">
        <v>43</v>
      </c>
      <c r="M64" s="2" t="n">
        <v>1</v>
      </c>
    </row>
    <row r="65" customFormat="false" ht="15" hidden="false" customHeight="false" outlineLevel="0" collapsed="false">
      <c r="B65" s="113"/>
      <c r="C65" s="113"/>
      <c r="D65" s="113"/>
      <c r="E65" s="113"/>
      <c r="F65" s="117"/>
      <c r="G65" s="115"/>
      <c r="H65" s="116" t="n">
        <f aca="false">IF(F65&gt;=1,F65*G65,G65)</f>
        <v>0</v>
      </c>
      <c r="I65" s="116"/>
      <c r="J65" s="46"/>
      <c r="L65" s="1" t="s">
        <v>44</v>
      </c>
      <c r="M65" s="2"/>
    </row>
    <row r="66" customFormat="false" ht="15" hidden="false" customHeight="false" outlineLevel="0" collapsed="false">
      <c r="B66" s="113"/>
      <c r="C66" s="113"/>
      <c r="D66" s="113"/>
      <c r="E66" s="113"/>
      <c r="F66" s="117"/>
      <c r="G66" s="115"/>
      <c r="H66" s="116" t="n">
        <f aca="false">IF(F66&gt;=1,F66*G66,G66)</f>
        <v>0</v>
      </c>
      <c r="I66" s="116"/>
      <c r="J66" s="46"/>
      <c r="L66" s="1"/>
      <c r="M66" s="2"/>
    </row>
    <row r="67" customFormat="false" ht="16.5" hidden="false" customHeight="false" outlineLevel="0" collapsed="false">
      <c r="B67" s="120" t="s">
        <v>14</v>
      </c>
      <c r="C67" s="120"/>
      <c r="D67" s="120"/>
      <c r="E67" s="120"/>
      <c r="F67" s="121"/>
      <c r="G67" s="122"/>
      <c r="H67" s="123" t="n">
        <f aca="false">SUM(H54:H66)</f>
        <v>0</v>
      </c>
      <c r="I67" s="123"/>
      <c r="J67" s="46"/>
      <c r="L67" s="1" t="s">
        <v>81</v>
      </c>
      <c r="M67" s="2" t="n">
        <v>1</v>
      </c>
    </row>
    <row r="68" customFormat="false" ht="15" hidden="false" customHeight="false" outlineLevel="0" collapsed="false">
      <c r="A68" s="46"/>
      <c r="B68" s="46"/>
      <c r="C68" s="46"/>
      <c r="D68" s="46"/>
      <c r="E68" s="46"/>
      <c r="F68" s="46"/>
      <c r="G68" s="46"/>
      <c r="H68" s="46"/>
      <c r="I68" s="46"/>
      <c r="J68" s="46"/>
      <c r="L68" s="1" t="s">
        <v>82</v>
      </c>
      <c r="M68" s="2"/>
    </row>
    <row r="69" customFormat="false" ht="15.75" hidden="false" customHeight="false" outlineLevel="0" collapsed="false">
      <c r="A69" s="46"/>
      <c r="B69" s="46"/>
      <c r="C69" s="46"/>
      <c r="D69" s="46"/>
      <c r="E69" s="46"/>
      <c r="F69" s="46"/>
      <c r="G69" s="46"/>
      <c r="H69" s="46"/>
      <c r="I69" s="46"/>
      <c r="J69" s="46"/>
      <c r="L69" s="1"/>
      <c r="M69" s="2"/>
    </row>
    <row r="70" customFormat="false" ht="15" hidden="false" customHeight="false" outlineLevel="0" collapsed="false">
      <c r="A70" s="124"/>
      <c r="B70" s="125" t="s">
        <v>83</v>
      </c>
      <c r="C70" s="125"/>
      <c r="D70" s="125"/>
      <c r="E70" s="125"/>
      <c r="F70" s="126"/>
      <c r="G70" s="126"/>
      <c r="H70" s="127"/>
      <c r="I70" s="127"/>
      <c r="J70" s="46"/>
      <c r="L70" s="1" t="s">
        <v>55</v>
      </c>
      <c r="M70" s="2" t="n">
        <v>1</v>
      </c>
    </row>
    <row r="71" customFormat="false" ht="15" hidden="false" customHeight="false" outlineLevel="0" collapsed="false">
      <c r="B71" s="128"/>
      <c r="C71" s="129"/>
      <c r="D71" s="129"/>
      <c r="E71" s="130"/>
      <c r="F71" s="129"/>
      <c r="G71" s="129"/>
      <c r="H71" s="131"/>
      <c r="I71" s="131"/>
      <c r="J71" s="46"/>
      <c r="L71" s="1" t="s">
        <v>84</v>
      </c>
      <c r="M71" s="2"/>
    </row>
    <row r="72" customFormat="false" ht="15" hidden="false" customHeight="false" outlineLevel="0" collapsed="false">
      <c r="B72" s="132" t="s">
        <v>85</v>
      </c>
      <c r="C72" s="132"/>
      <c r="D72" s="132"/>
      <c r="E72" s="132"/>
      <c r="F72" s="129"/>
      <c r="G72" s="129"/>
      <c r="H72" s="133"/>
      <c r="I72" s="133"/>
      <c r="J72" s="46"/>
      <c r="L72" s="1" t="s">
        <v>57</v>
      </c>
      <c r="M72" s="2"/>
    </row>
    <row r="73" customFormat="false" ht="15" hidden="false" customHeight="false" outlineLevel="0" collapsed="false">
      <c r="B73" s="134"/>
      <c r="C73" s="134"/>
      <c r="D73" s="134"/>
      <c r="E73" s="134"/>
      <c r="F73" s="129"/>
      <c r="G73" s="129"/>
      <c r="H73" s="131"/>
      <c r="I73" s="131"/>
      <c r="J73" s="46"/>
      <c r="L73" s="1" t="s">
        <v>58</v>
      </c>
      <c r="M73" s="2"/>
    </row>
    <row r="74" customFormat="false" ht="15" hidden="false" customHeight="false" outlineLevel="0" collapsed="false">
      <c r="B74" s="132" t="s">
        <v>86</v>
      </c>
      <c r="C74" s="132"/>
      <c r="D74" s="132"/>
      <c r="E74" s="132"/>
      <c r="F74" s="129"/>
      <c r="G74" s="129"/>
      <c r="H74" s="133"/>
      <c r="I74" s="133"/>
      <c r="J74" s="46"/>
      <c r="L74" s="1" t="s">
        <v>87</v>
      </c>
      <c r="M74" s="2"/>
    </row>
    <row r="75" customFormat="false" ht="15" hidden="false" customHeight="false" outlineLevel="0" collapsed="false">
      <c r="B75" s="134"/>
      <c r="C75" s="134"/>
      <c r="D75" s="134"/>
      <c r="E75" s="134"/>
      <c r="F75" s="129"/>
      <c r="G75" s="129"/>
      <c r="H75" s="131"/>
      <c r="I75" s="131"/>
      <c r="J75" s="46"/>
      <c r="L75" s="1" t="s">
        <v>60</v>
      </c>
      <c r="M75" s="2"/>
    </row>
    <row r="76" customFormat="false" ht="15.75" hidden="false" customHeight="false" outlineLevel="0" collapsed="false">
      <c r="B76" s="135" t="s">
        <v>88</v>
      </c>
      <c r="C76" s="135"/>
      <c r="D76" s="135"/>
      <c r="E76" s="135"/>
      <c r="F76" s="129"/>
      <c r="G76" s="129"/>
      <c r="H76" s="136" t="n">
        <f aca="false">SUM(H70:I74)</f>
        <v>0</v>
      </c>
      <c r="I76" s="136"/>
      <c r="J76" s="46"/>
      <c r="L76" s="1" t="s">
        <v>89</v>
      </c>
      <c r="M76" s="2"/>
    </row>
    <row r="77" customFormat="false" ht="15.75" hidden="false" customHeight="true" outlineLevel="0" collapsed="false">
      <c r="B77" s="137"/>
      <c r="C77" s="137"/>
      <c r="D77" s="137"/>
      <c r="E77" s="137"/>
      <c r="F77" s="129"/>
      <c r="G77" s="129"/>
      <c r="H77" s="138"/>
      <c r="I77" s="138"/>
      <c r="J77" s="46"/>
      <c r="L77" s="1" t="s">
        <v>62</v>
      </c>
      <c r="M77" s="2"/>
    </row>
    <row r="78" customFormat="false" ht="15" hidden="false" customHeight="true" outlineLevel="0" collapsed="false">
      <c r="B78" s="134"/>
      <c r="C78" s="134"/>
      <c r="D78" s="134"/>
      <c r="E78" s="134"/>
      <c r="F78" s="129"/>
      <c r="G78" s="129"/>
      <c r="H78" s="131"/>
      <c r="I78" s="131"/>
      <c r="J78" s="46"/>
      <c r="L78" s="1" t="s">
        <v>63</v>
      </c>
      <c r="M78" s="2"/>
    </row>
    <row r="79" customFormat="false" ht="15" hidden="false" customHeight="true" outlineLevel="0" collapsed="false">
      <c r="B79" s="134"/>
      <c r="C79" s="134"/>
      <c r="D79" s="134"/>
      <c r="E79" s="134"/>
      <c r="F79" s="129"/>
      <c r="G79" s="129"/>
      <c r="H79" s="131"/>
      <c r="I79" s="131"/>
      <c r="J79" s="46"/>
      <c r="L79" s="1"/>
      <c r="M79" s="2"/>
    </row>
    <row r="80" customFormat="false" ht="15.75" hidden="false" customHeight="true" outlineLevel="0" collapsed="false">
      <c r="B80" s="139"/>
      <c r="C80" s="139"/>
      <c r="D80" s="139"/>
      <c r="E80" s="139"/>
      <c r="F80" s="140"/>
      <c r="G80" s="140"/>
      <c r="H80" s="141"/>
      <c r="I80" s="141"/>
      <c r="J80" s="46"/>
      <c r="L80" s="1" t="s">
        <v>90</v>
      </c>
      <c r="M80" s="2" t="n">
        <v>1</v>
      </c>
    </row>
    <row r="81" customFormat="false" ht="15" hidden="false" customHeight="true" outlineLevel="0" collapsed="false">
      <c r="A81" s="46"/>
      <c r="B81" s="142"/>
      <c r="C81" s="142"/>
      <c r="D81" s="142"/>
      <c r="E81" s="142"/>
      <c r="F81" s="46"/>
      <c r="G81" s="46"/>
      <c r="H81" s="46"/>
      <c r="I81" s="46"/>
      <c r="J81" s="46"/>
      <c r="L81" s="1" t="s">
        <v>91</v>
      </c>
      <c r="M81" s="2"/>
    </row>
    <row r="82" customFormat="false" ht="15.75" hidden="false" customHeight="true" outlineLevel="0" collapsed="false">
      <c r="A82" s="46"/>
      <c r="B82" s="142"/>
      <c r="C82" s="142"/>
      <c r="D82" s="142"/>
      <c r="E82" s="142"/>
      <c r="F82" s="46"/>
      <c r="G82" s="46"/>
      <c r="H82" s="46"/>
      <c r="I82" s="46"/>
      <c r="J82" s="46"/>
      <c r="L82" s="1"/>
      <c r="M82" s="2"/>
    </row>
    <row r="83" customFormat="false" ht="15.75" hidden="false" customHeight="true" outlineLevel="0" collapsed="false">
      <c r="B83" s="110" t="s">
        <v>92</v>
      </c>
      <c r="C83" s="110"/>
      <c r="D83" s="110"/>
      <c r="E83" s="110"/>
      <c r="F83" s="110"/>
      <c r="G83" s="110"/>
      <c r="H83" s="143"/>
      <c r="I83" s="143"/>
      <c r="J83" s="46"/>
      <c r="L83" s="1" t="s">
        <v>93</v>
      </c>
      <c r="M83" s="2" t="n">
        <v>4</v>
      </c>
    </row>
    <row r="84" customFormat="false" ht="15" hidden="false" customHeight="true" outlineLevel="0" collapsed="false">
      <c r="B84" s="144"/>
      <c r="C84" s="144"/>
      <c r="D84" s="144"/>
      <c r="E84" s="144"/>
      <c r="F84" s="129"/>
      <c r="G84" s="145"/>
      <c r="H84" s="143"/>
      <c r="I84" s="143"/>
      <c r="J84" s="46"/>
      <c r="L84" s="1" t="s">
        <v>94</v>
      </c>
      <c r="M84" s="2"/>
    </row>
    <row r="85" customFormat="false" ht="15" hidden="false" customHeight="true" outlineLevel="0" collapsed="false">
      <c r="B85" s="132" t="s">
        <v>95</v>
      </c>
      <c r="C85" s="132"/>
      <c r="D85" s="132"/>
      <c r="E85" s="132"/>
      <c r="F85" s="146"/>
      <c r="G85" s="147" t="n">
        <f aca="false">IF(AND(DataSheet!M55=1,DataSheet!M70=9),10%,5%)</f>
        <v>0.05</v>
      </c>
      <c r="H85" s="148"/>
      <c r="I85" s="148"/>
      <c r="J85" s="46"/>
      <c r="L85" s="1" t="s">
        <v>96</v>
      </c>
      <c r="M85" s="2"/>
    </row>
    <row r="86" customFormat="false" ht="15" hidden="false" customHeight="true" outlineLevel="0" collapsed="false">
      <c r="B86" s="149" t="s">
        <v>97</v>
      </c>
      <c r="C86" s="149"/>
      <c r="D86" s="149"/>
      <c r="E86" s="149"/>
      <c r="F86" s="129"/>
      <c r="G86" s="147" t="n">
        <f aca="false">100%-G85</f>
        <v>0.95</v>
      </c>
      <c r="H86" s="143"/>
      <c r="I86" s="143"/>
      <c r="J86" s="46"/>
      <c r="L86" s="1" t="s">
        <v>98</v>
      </c>
      <c r="M86" s="2"/>
    </row>
    <row r="87" customFormat="false" ht="15" hidden="false" customHeight="true" outlineLevel="0" collapsed="false">
      <c r="B87" s="132" t="s">
        <v>99</v>
      </c>
      <c r="C87" s="132"/>
      <c r="D87" s="132"/>
      <c r="E87" s="132"/>
      <c r="F87" s="146"/>
      <c r="G87" s="147" t="n">
        <f aca="false">IF(DataSheet!M64=2,IF(AND(DataSheet!M55=1,DataSheet!M70=9),15%,25%),IF(AND(DataSheet!M55=1,DataSheet!M70=9),25%,35%))</f>
        <v>0.35</v>
      </c>
      <c r="H87" s="143"/>
      <c r="I87" s="143"/>
      <c r="J87" s="46"/>
      <c r="L87" s="1" t="s">
        <v>100</v>
      </c>
      <c r="M87" s="2"/>
    </row>
    <row r="88" customFormat="false" ht="15.75" hidden="false" customHeight="true" outlineLevel="0" collapsed="false">
      <c r="B88" s="150"/>
      <c r="C88" s="150"/>
      <c r="D88" s="150"/>
      <c r="E88" s="150"/>
      <c r="F88" s="140"/>
      <c r="G88" s="147"/>
      <c r="H88" s="143"/>
      <c r="I88" s="143"/>
      <c r="J88" s="46"/>
      <c r="L88" s="1" t="s">
        <v>101</v>
      </c>
      <c r="M88" s="2"/>
    </row>
    <row r="89" customFormat="false" ht="15" hidden="false" customHeight="false" outlineLevel="0" collapsed="false">
      <c r="A89" s="46"/>
      <c r="B89" s="142"/>
      <c r="C89" s="142"/>
      <c r="D89" s="142"/>
      <c r="E89" s="142"/>
      <c r="F89" s="46"/>
      <c r="G89" s="46"/>
      <c r="H89" s="151"/>
      <c r="I89" s="151"/>
      <c r="J89" s="46"/>
      <c r="L89" s="1" t="s">
        <v>102</v>
      </c>
      <c r="M89" s="2"/>
    </row>
    <row r="90" customFormat="false" ht="15.75" hidden="false" customHeight="false" outlineLevel="0" collapsed="false">
      <c r="A90" s="46"/>
      <c r="B90" s="142"/>
      <c r="C90" s="142"/>
      <c r="D90" s="142"/>
      <c r="E90" s="142"/>
      <c r="F90" s="46"/>
      <c r="G90" s="46"/>
      <c r="H90" s="46"/>
      <c r="I90" s="46"/>
      <c r="J90" s="46"/>
      <c r="M90" s="2"/>
    </row>
    <row r="91" customFormat="false" ht="15.75" hidden="false" customHeight="false" outlineLevel="0" collapsed="false">
      <c r="B91" s="110" t="s">
        <v>103</v>
      </c>
      <c r="C91" s="110"/>
      <c r="D91" s="110"/>
      <c r="E91" s="110"/>
      <c r="F91" s="110"/>
      <c r="G91" s="110"/>
      <c r="H91" s="110"/>
      <c r="I91" s="110"/>
      <c r="J91" s="46"/>
      <c r="L91" s="1" t="s">
        <v>104</v>
      </c>
      <c r="M91" s="2" t="n">
        <v>2</v>
      </c>
    </row>
    <row r="92" customFormat="false" ht="15" hidden="false" customHeight="true" outlineLevel="0" collapsed="false">
      <c r="B92" s="152" t="s">
        <v>105</v>
      </c>
      <c r="C92" s="152"/>
      <c r="D92" s="152"/>
      <c r="E92" s="152"/>
      <c r="F92" s="153" t="s">
        <v>106</v>
      </c>
      <c r="G92" s="154" t="s">
        <v>107</v>
      </c>
      <c r="H92" s="155" t="s">
        <v>73</v>
      </c>
      <c r="I92" s="155"/>
      <c r="J92" s="46"/>
      <c r="L92" s="8" t="s">
        <v>108</v>
      </c>
      <c r="M92" s="156"/>
    </row>
    <row r="93" customFormat="false" ht="15" hidden="false" customHeight="false" outlineLevel="0" collapsed="false">
      <c r="B93" s="152"/>
      <c r="C93" s="152"/>
      <c r="D93" s="152"/>
      <c r="E93" s="152"/>
      <c r="F93" s="157" t="s">
        <v>109</v>
      </c>
      <c r="G93" s="158"/>
      <c r="H93" s="159"/>
      <c r="I93" s="160"/>
      <c r="J93" s="46"/>
      <c r="L93" s="1" t="s">
        <v>110</v>
      </c>
      <c r="M93" s="2"/>
    </row>
    <row r="94" customFormat="false" ht="15" hidden="false" customHeight="false" outlineLevel="0" collapsed="false">
      <c r="B94" s="161"/>
      <c r="C94" s="161"/>
      <c r="D94" s="161"/>
      <c r="E94" s="161"/>
      <c r="F94" s="162"/>
      <c r="G94" s="163"/>
      <c r="H94" s="164" t="n">
        <f aca="false">IF(G94&gt;=1,G94*F94,F94)</f>
        <v>0</v>
      </c>
      <c r="I94" s="164"/>
      <c r="J94" s="46"/>
      <c r="L94" s="1"/>
      <c r="M94" s="2"/>
    </row>
    <row r="95" customFormat="false" ht="14.25" hidden="false" customHeight="false" outlineLevel="0" collapsed="false">
      <c r="B95" s="161"/>
      <c r="C95" s="161"/>
      <c r="D95" s="161"/>
      <c r="E95" s="161"/>
      <c r="F95" s="162"/>
      <c r="G95" s="163"/>
      <c r="H95" s="164" t="n">
        <f aca="false">IF(G95&gt;=1,G95*F95,F95)</f>
        <v>0</v>
      </c>
      <c r="I95" s="164"/>
      <c r="J95" s="46"/>
    </row>
    <row r="96" customFormat="false" ht="14.25" hidden="false" customHeight="false" outlineLevel="0" collapsed="false">
      <c r="B96" s="161"/>
      <c r="C96" s="161"/>
      <c r="D96" s="161"/>
      <c r="E96" s="161"/>
      <c r="F96" s="162"/>
      <c r="G96" s="163"/>
      <c r="H96" s="164" t="n">
        <f aca="false">IF(G96&gt;=1,G96*F96,F96)</f>
        <v>0</v>
      </c>
      <c r="I96" s="164"/>
      <c r="J96" s="46"/>
    </row>
    <row r="97" customFormat="false" ht="14.25" hidden="false" customHeight="false" outlineLevel="0" collapsed="false">
      <c r="B97" s="161"/>
      <c r="C97" s="161"/>
      <c r="D97" s="161"/>
      <c r="E97" s="161"/>
      <c r="F97" s="162"/>
      <c r="G97" s="163"/>
      <c r="H97" s="164" t="n">
        <f aca="false">IF(G97&gt;=1,G97*F97,F97)</f>
        <v>0</v>
      </c>
      <c r="I97" s="164"/>
      <c r="J97" s="46"/>
    </row>
    <row r="98" customFormat="false" ht="14.25" hidden="false" customHeight="false" outlineLevel="0" collapsed="false">
      <c r="B98" s="161"/>
      <c r="C98" s="161"/>
      <c r="D98" s="161"/>
      <c r="E98" s="161"/>
      <c r="F98" s="162"/>
      <c r="G98" s="163"/>
      <c r="H98" s="164" t="n">
        <f aca="false">IF(G98&gt;=1,G98*F98,F98)</f>
        <v>0</v>
      </c>
      <c r="I98" s="164"/>
      <c r="J98" s="46"/>
    </row>
    <row r="99" customFormat="false" ht="14.25" hidden="false" customHeight="false" outlineLevel="0" collapsed="false">
      <c r="B99" s="161"/>
      <c r="C99" s="161"/>
      <c r="D99" s="161"/>
      <c r="E99" s="161"/>
      <c r="F99" s="162"/>
      <c r="G99" s="163"/>
      <c r="H99" s="164" t="n">
        <f aca="false">IF(G99&gt;=1,G99*F99,F99)</f>
        <v>0</v>
      </c>
      <c r="I99" s="164"/>
      <c r="J99" s="46"/>
    </row>
    <row r="100" customFormat="false" ht="14.25" hidden="false" customHeight="false" outlineLevel="0" collapsed="false">
      <c r="B100" s="161"/>
      <c r="C100" s="161"/>
      <c r="D100" s="161"/>
      <c r="E100" s="161"/>
      <c r="F100" s="162"/>
      <c r="G100" s="163"/>
      <c r="H100" s="164" t="n">
        <f aca="false">IF(G100&gt;=1,G100*F100,F100)</f>
        <v>0</v>
      </c>
      <c r="I100" s="164"/>
      <c r="J100" s="46"/>
    </row>
    <row r="101" customFormat="false" ht="14.25" hidden="false" customHeight="false" outlineLevel="0" collapsed="false">
      <c r="B101" s="144"/>
      <c r="C101" s="144"/>
      <c r="D101" s="144"/>
      <c r="E101" s="144"/>
      <c r="F101" s="162"/>
      <c r="G101" s="163"/>
      <c r="H101" s="164" t="n">
        <f aca="false">IF(G101&gt;=1,G101*F101,F101)</f>
        <v>0</v>
      </c>
      <c r="I101" s="164"/>
      <c r="J101" s="46"/>
    </row>
    <row r="102" customFormat="false" ht="15.75" hidden="false" customHeight="false" outlineLevel="0" collapsed="false">
      <c r="B102" s="165" t="s">
        <v>14</v>
      </c>
      <c r="C102" s="165"/>
      <c r="D102" s="165"/>
      <c r="E102" s="165"/>
      <c r="F102" s="166"/>
      <c r="G102" s="167"/>
      <c r="H102" s="168" t="n">
        <f aca="false">SUM(H94:H101)</f>
        <v>0</v>
      </c>
      <c r="I102" s="168"/>
      <c r="J102" s="46"/>
    </row>
    <row r="103" customFormat="false" ht="14.25" hidden="false" customHeight="false" outlineLevel="0" collapsed="false">
      <c r="A103" s="46"/>
      <c r="B103" s="142"/>
      <c r="C103" s="142"/>
      <c r="D103" s="142"/>
      <c r="E103" s="142"/>
      <c r="F103" s="46"/>
      <c r="G103" s="46"/>
      <c r="H103" s="46"/>
      <c r="I103" s="46"/>
      <c r="J103" s="46"/>
    </row>
    <row r="104" customFormat="false" ht="15" hidden="false" customHeight="false" outlineLevel="0" collapsed="false">
      <c r="A104" s="46"/>
      <c r="B104" s="142"/>
      <c r="C104" s="142"/>
      <c r="D104" s="142"/>
      <c r="E104" s="142"/>
      <c r="F104" s="46"/>
      <c r="G104" s="46"/>
      <c r="H104" s="46"/>
      <c r="I104" s="46"/>
      <c r="J104" s="46"/>
    </row>
    <row r="105" customFormat="false" ht="15.75" hidden="false" customHeight="false" outlineLevel="0" collapsed="false">
      <c r="B105" s="169" t="s">
        <v>111</v>
      </c>
      <c r="C105" s="169"/>
      <c r="D105" s="169"/>
      <c r="E105" s="169"/>
      <c r="F105" s="169"/>
      <c r="G105" s="169"/>
      <c r="H105" s="169"/>
      <c r="I105" s="169"/>
      <c r="J105" s="61"/>
    </row>
    <row r="106" customFormat="false" ht="15.75" hidden="false" customHeight="false" outlineLevel="0" collapsed="false">
      <c r="B106" s="170" t="s">
        <v>70</v>
      </c>
      <c r="C106" s="170"/>
      <c r="D106" s="170"/>
      <c r="E106" s="170" t="s">
        <v>109</v>
      </c>
      <c r="F106" s="171" t="s">
        <v>112</v>
      </c>
      <c r="G106" s="171" t="s">
        <v>113</v>
      </c>
      <c r="H106" s="171" t="s">
        <v>114</v>
      </c>
      <c r="I106" s="171"/>
      <c r="J106" s="61"/>
    </row>
    <row r="107" customFormat="false" ht="15" hidden="false" customHeight="false" outlineLevel="0" collapsed="false">
      <c r="B107" s="161"/>
      <c r="C107" s="161"/>
      <c r="D107" s="161"/>
      <c r="E107" s="172"/>
      <c r="F107" s="162"/>
      <c r="G107" s="173"/>
      <c r="H107" s="164" t="n">
        <f aca="false">IF(G107&gt;=1,G107*F107,F107)</f>
        <v>0</v>
      </c>
      <c r="I107" s="164"/>
      <c r="J107" s="61"/>
    </row>
    <row r="108" customFormat="false" ht="15" hidden="false" customHeight="false" outlineLevel="0" collapsed="false">
      <c r="B108" s="161"/>
      <c r="C108" s="161"/>
      <c r="D108" s="161"/>
      <c r="E108" s="172"/>
      <c r="F108" s="162"/>
      <c r="G108" s="173"/>
      <c r="H108" s="164" t="n">
        <f aca="false">IF(G108&gt;=1,G108*F108,F108)</f>
        <v>0</v>
      </c>
      <c r="I108" s="164"/>
      <c r="J108" s="61"/>
    </row>
    <row r="109" customFormat="false" ht="15" hidden="false" customHeight="false" outlineLevel="0" collapsed="false">
      <c r="B109" s="161"/>
      <c r="C109" s="161"/>
      <c r="D109" s="161"/>
      <c r="E109" s="172"/>
      <c r="F109" s="162"/>
      <c r="G109" s="173"/>
      <c r="H109" s="164" t="n">
        <f aca="false">IF(G109&gt;=1,G109*F109,F109)</f>
        <v>0</v>
      </c>
      <c r="I109" s="164"/>
      <c r="J109" s="61"/>
    </row>
    <row r="110" customFormat="false" ht="15" hidden="false" customHeight="false" outlineLevel="0" collapsed="false">
      <c r="B110" s="161"/>
      <c r="C110" s="161"/>
      <c r="D110" s="161"/>
      <c r="E110" s="172"/>
      <c r="F110" s="162"/>
      <c r="G110" s="173"/>
      <c r="H110" s="164" t="n">
        <f aca="false">IF(G110&gt;=1,G110*F110,F110)</f>
        <v>0</v>
      </c>
      <c r="I110" s="164"/>
      <c r="J110" s="61"/>
    </row>
    <row r="111" customFormat="false" ht="15" hidden="false" customHeight="false" outlineLevel="0" collapsed="false">
      <c r="B111" s="161"/>
      <c r="C111" s="161"/>
      <c r="D111" s="161"/>
      <c r="E111" s="172"/>
      <c r="F111" s="162"/>
      <c r="G111" s="173"/>
      <c r="H111" s="164" t="n">
        <f aca="false">IF(G111&gt;=1,G111*F111,F111)</f>
        <v>0</v>
      </c>
      <c r="I111" s="164"/>
      <c r="J111" s="61"/>
    </row>
    <row r="112" customFormat="false" ht="15" hidden="false" customHeight="false" outlineLevel="0" collapsed="false">
      <c r="B112" s="161"/>
      <c r="C112" s="161"/>
      <c r="D112" s="161"/>
      <c r="E112" s="172"/>
      <c r="F112" s="162"/>
      <c r="G112" s="173"/>
      <c r="H112" s="164" t="n">
        <f aca="false">IF(G112&gt;=1,G112*F112,F112)</f>
        <v>0</v>
      </c>
      <c r="I112" s="164"/>
      <c r="J112" s="61"/>
    </row>
    <row r="113" customFormat="false" ht="15" hidden="false" customHeight="false" outlineLevel="0" collapsed="false">
      <c r="B113" s="161"/>
      <c r="C113" s="161"/>
      <c r="D113" s="161"/>
      <c r="E113" s="172"/>
      <c r="F113" s="162"/>
      <c r="G113" s="173"/>
      <c r="H113" s="164" t="n">
        <f aca="false">IF(G113&gt;=1,G113*F113,F113)</f>
        <v>0</v>
      </c>
      <c r="I113" s="164"/>
      <c r="J113" s="61"/>
    </row>
    <row r="114" customFormat="false" ht="15" hidden="false" customHeight="false" outlineLevel="0" collapsed="false">
      <c r="B114" s="161"/>
      <c r="C114" s="161"/>
      <c r="D114" s="161"/>
      <c r="E114" s="172"/>
      <c r="F114" s="162"/>
      <c r="G114" s="173"/>
      <c r="H114" s="164" t="n">
        <f aca="false">IF(G114&gt;=1,G114*F114,F114)</f>
        <v>0</v>
      </c>
      <c r="I114" s="164"/>
      <c r="J114" s="61"/>
    </row>
    <row r="115" customFormat="false" ht="15" hidden="false" customHeight="false" outlineLevel="0" collapsed="false">
      <c r="B115" s="161"/>
      <c r="C115" s="161"/>
      <c r="D115" s="161"/>
      <c r="E115" s="172"/>
      <c r="F115" s="162"/>
      <c r="G115" s="173"/>
      <c r="H115" s="164" t="n">
        <f aca="false">IF(G115&gt;=1,G115*F115,F115)</f>
        <v>0</v>
      </c>
      <c r="I115" s="164"/>
      <c r="J115" s="61"/>
    </row>
    <row r="116" customFormat="false" ht="15.75" hidden="false" customHeight="false" outlineLevel="0" collapsed="false">
      <c r="B116" s="174" t="s">
        <v>14</v>
      </c>
      <c r="C116" s="174"/>
      <c r="D116" s="174"/>
      <c r="E116" s="172"/>
      <c r="F116" s="175"/>
      <c r="G116" s="176"/>
      <c r="H116" s="177" t="n">
        <f aca="false">SUM(H107:H115)</f>
        <v>0</v>
      </c>
      <c r="I116" s="177"/>
      <c r="J116" s="61"/>
    </row>
    <row r="117" customFormat="false" ht="15.75" hidden="false" customHeight="false" outlineLevel="0" collapsed="false">
      <c r="A117" s="46"/>
      <c r="B117" s="142"/>
      <c r="C117" s="142"/>
      <c r="D117" s="142"/>
      <c r="E117" s="142"/>
      <c r="F117" s="46"/>
      <c r="G117" s="46"/>
      <c r="H117" s="46"/>
      <c r="I117" s="46"/>
      <c r="J117" s="61"/>
    </row>
    <row r="118" customFormat="false" ht="15.75" hidden="false" customHeight="false" outlineLevel="0" collapsed="false">
      <c r="B118" s="169" t="s">
        <v>115</v>
      </c>
      <c r="C118" s="169"/>
      <c r="D118" s="169"/>
      <c r="E118" s="169"/>
      <c r="F118" s="169"/>
      <c r="G118" s="169"/>
      <c r="H118" s="169"/>
      <c r="I118" s="169"/>
      <c r="J118" s="61"/>
    </row>
    <row r="119" customFormat="false" ht="15.75" hidden="false" customHeight="false" outlineLevel="0" collapsed="false">
      <c r="B119" s="178" t="s">
        <v>70</v>
      </c>
      <c r="C119" s="178"/>
      <c r="D119" s="178"/>
      <c r="E119" s="179" t="s">
        <v>116</v>
      </c>
      <c r="F119" s="153" t="s">
        <v>117</v>
      </c>
      <c r="G119" s="153"/>
      <c r="H119" s="180" t="s">
        <v>73</v>
      </c>
      <c r="I119" s="180"/>
      <c r="J119" s="61"/>
    </row>
    <row r="120" customFormat="false" ht="15.75" hidden="false" customHeight="false" outlineLevel="0" collapsed="false">
      <c r="B120" s="178"/>
      <c r="C120" s="178"/>
      <c r="D120" s="178"/>
      <c r="E120" s="181" t="s">
        <v>118</v>
      </c>
      <c r="F120" s="182" t="s">
        <v>119</v>
      </c>
      <c r="G120" s="183" t="n">
        <v>12</v>
      </c>
      <c r="H120" s="158"/>
      <c r="I120" s="184"/>
      <c r="J120" s="61"/>
    </row>
    <row r="121" customFormat="false" ht="14.25" hidden="false" customHeight="false" outlineLevel="0" collapsed="false">
      <c r="B121" s="161" t="s">
        <v>120</v>
      </c>
      <c r="C121" s="161"/>
      <c r="D121" s="161"/>
      <c r="E121" s="185"/>
      <c r="F121" s="186"/>
      <c r="G121" s="186"/>
      <c r="H121" s="164" t="n">
        <f aca="false">E121*F121*G120</f>
        <v>0</v>
      </c>
      <c r="I121" s="164"/>
      <c r="J121" s="46"/>
    </row>
    <row r="122" customFormat="false" ht="14.25" hidden="false" customHeight="false" outlineLevel="0" collapsed="false">
      <c r="B122" s="161"/>
      <c r="C122" s="161"/>
      <c r="D122" s="161"/>
      <c r="E122" s="187"/>
      <c r="F122" s="162"/>
      <c r="G122" s="162"/>
      <c r="H122" s="164" t="n">
        <f aca="false">E122*F122*G120</f>
        <v>0</v>
      </c>
      <c r="I122" s="164"/>
      <c r="J122" s="46"/>
    </row>
    <row r="123" customFormat="false" ht="14.25" hidden="false" customHeight="false" outlineLevel="0" collapsed="false">
      <c r="B123" s="161"/>
      <c r="C123" s="161"/>
      <c r="D123" s="161"/>
      <c r="E123" s="187"/>
      <c r="F123" s="162"/>
      <c r="G123" s="162"/>
      <c r="H123" s="164" t="n">
        <f aca="false">E123*F123*G120</f>
        <v>0</v>
      </c>
      <c r="I123" s="164"/>
      <c r="J123" s="46"/>
    </row>
    <row r="124" customFormat="false" ht="14.25" hidden="false" customHeight="false" outlineLevel="0" collapsed="false">
      <c r="B124" s="161"/>
      <c r="C124" s="161"/>
      <c r="D124" s="161"/>
      <c r="E124" s="187"/>
      <c r="F124" s="162"/>
      <c r="G124" s="162"/>
      <c r="H124" s="164" t="n">
        <f aca="false">E124*F124*G120</f>
        <v>0</v>
      </c>
      <c r="I124" s="164"/>
      <c r="J124" s="46"/>
    </row>
    <row r="125" customFormat="false" ht="14.25" hidden="false" customHeight="false" outlineLevel="0" collapsed="false">
      <c r="B125" s="161"/>
      <c r="C125" s="161"/>
      <c r="D125" s="161"/>
      <c r="E125" s="187"/>
      <c r="F125" s="162"/>
      <c r="G125" s="162"/>
      <c r="H125" s="164" t="n">
        <f aca="false">E125*F125*G120</f>
        <v>0</v>
      </c>
      <c r="I125" s="164"/>
      <c r="J125" s="46"/>
    </row>
    <row r="126" customFormat="false" ht="14.25" hidden="false" customHeight="false" outlineLevel="0" collapsed="false">
      <c r="B126" s="161"/>
      <c r="C126" s="161"/>
      <c r="D126" s="161"/>
      <c r="E126" s="187"/>
      <c r="F126" s="162"/>
      <c r="G126" s="162"/>
      <c r="H126" s="164" t="n">
        <f aca="false">E126*F126*G120</f>
        <v>0</v>
      </c>
      <c r="I126" s="164"/>
      <c r="J126" s="46"/>
    </row>
    <row r="127" customFormat="false" ht="14.25" hidden="false" customHeight="false" outlineLevel="0" collapsed="false">
      <c r="B127" s="134"/>
      <c r="C127" s="134"/>
      <c r="D127" s="134"/>
      <c r="E127" s="188"/>
      <c r="F127" s="162"/>
      <c r="G127" s="162"/>
      <c r="H127" s="164" t="n">
        <f aca="false">E127*F127*G120</f>
        <v>0</v>
      </c>
      <c r="I127" s="164"/>
      <c r="J127" s="46"/>
    </row>
    <row r="128" customFormat="false" ht="15.75" hidden="false" customHeight="false" outlineLevel="0" collapsed="false">
      <c r="B128" s="189" t="s">
        <v>14</v>
      </c>
      <c r="C128" s="189"/>
      <c r="D128" s="189"/>
      <c r="E128" s="190" t="n">
        <f aca="false">SUM(E121:E127)</f>
        <v>0</v>
      </c>
      <c r="F128" s="166"/>
      <c r="G128" s="166"/>
      <c r="H128" s="191" t="n">
        <f aca="false">SUM(H121:H127)</f>
        <v>0</v>
      </c>
      <c r="I128" s="191"/>
      <c r="J128" s="46"/>
    </row>
    <row r="129" customFormat="false" ht="14.25" hidden="false" customHeight="false" outlineLevel="0" collapsed="false">
      <c r="A129" s="46"/>
      <c r="B129" s="192"/>
      <c r="C129" s="192"/>
      <c r="D129" s="192"/>
      <c r="E129" s="192"/>
      <c r="F129" s="46"/>
      <c r="G129" s="46"/>
      <c r="H129" s="46"/>
      <c r="I129" s="46"/>
      <c r="J129" s="46"/>
    </row>
    <row r="130" customFormat="false" ht="15" hidden="false" customHeight="false" outlineLevel="0" collapsed="false">
      <c r="A130" s="46"/>
      <c r="B130" s="142"/>
      <c r="C130" s="142"/>
      <c r="D130" s="142"/>
      <c r="E130" s="142"/>
      <c r="F130" s="46"/>
      <c r="G130" s="46"/>
      <c r="H130" s="46"/>
      <c r="I130" s="46"/>
      <c r="J130" s="46"/>
    </row>
    <row r="131" customFormat="false" ht="12.75" hidden="false" customHeight="false" outlineLevel="0" collapsed="false">
      <c r="B131" s="193" t="s">
        <v>121</v>
      </c>
      <c r="C131" s="193"/>
      <c r="D131" s="193"/>
      <c r="E131" s="193"/>
      <c r="F131" s="193"/>
      <c r="G131" s="193"/>
      <c r="H131" s="193"/>
      <c r="I131" s="193"/>
      <c r="J131" s="46"/>
    </row>
    <row r="132" customFormat="false" ht="12.75" hidden="false" customHeight="false" outlineLevel="0" collapsed="false">
      <c r="B132" s="194" t="s">
        <v>70</v>
      </c>
      <c r="C132" s="194"/>
      <c r="D132" s="194"/>
      <c r="E132" s="153" t="s">
        <v>122</v>
      </c>
      <c r="F132" s="154" t="s">
        <v>117</v>
      </c>
      <c r="G132" s="154"/>
      <c r="H132" s="155" t="s">
        <v>73</v>
      </c>
      <c r="I132" s="155"/>
      <c r="J132" s="46"/>
    </row>
    <row r="133" customFormat="false" ht="12.75" hidden="false" customHeight="false" outlineLevel="0" collapsed="false">
      <c r="B133" s="194"/>
      <c r="C133" s="194"/>
      <c r="D133" s="194"/>
      <c r="E133" s="157" t="s">
        <v>123</v>
      </c>
      <c r="F133" s="195" t="s">
        <v>119</v>
      </c>
      <c r="G133" s="158" t="n">
        <v>12</v>
      </c>
      <c r="H133" s="196"/>
      <c r="I133" s="184"/>
      <c r="J133" s="46"/>
    </row>
    <row r="134" customFormat="false" ht="12.75" hidden="false" customHeight="false" outlineLevel="0" collapsed="false">
      <c r="B134" s="197"/>
      <c r="C134" s="197"/>
      <c r="D134" s="197"/>
      <c r="E134" s="173"/>
      <c r="F134" s="186"/>
      <c r="G134" s="186"/>
      <c r="H134" s="164" t="n">
        <f aca="false">E134*F134*G133</f>
        <v>0</v>
      </c>
      <c r="I134" s="164"/>
      <c r="J134" s="46"/>
    </row>
    <row r="135" customFormat="false" ht="12.75" hidden="false" customHeight="false" outlineLevel="0" collapsed="false">
      <c r="B135" s="198"/>
      <c r="C135" s="198"/>
      <c r="D135" s="198"/>
      <c r="E135" s="173"/>
      <c r="F135" s="162"/>
      <c r="G135" s="162"/>
      <c r="H135" s="164" t="n">
        <f aca="false">E135*F135*G133</f>
        <v>0</v>
      </c>
      <c r="I135" s="164"/>
      <c r="J135" s="46"/>
    </row>
    <row r="136" customFormat="false" ht="12.75" hidden="false" customHeight="false" outlineLevel="0" collapsed="false">
      <c r="B136" s="198"/>
      <c r="C136" s="198"/>
      <c r="D136" s="198"/>
      <c r="E136" s="173"/>
      <c r="F136" s="162"/>
      <c r="G136" s="162"/>
      <c r="H136" s="164" t="n">
        <f aca="false">E136*F136*G133</f>
        <v>0</v>
      </c>
      <c r="I136" s="164"/>
      <c r="J136" s="46"/>
    </row>
    <row r="137" customFormat="false" ht="12.75" hidden="false" customHeight="false" outlineLevel="0" collapsed="false">
      <c r="B137" s="198"/>
      <c r="C137" s="198"/>
      <c r="D137" s="198"/>
      <c r="E137" s="173"/>
      <c r="F137" s="162"/>
      <c r="G137" s="162"/>
      <c r="H137" s="164" t="n">
        <f aca="false">E137*F137*G133</f>
        <v>0</v>
      </c>
      <c r="I137" s="164"/>
      <c r="J137" s="46"/>
    </row>
    <row r="138" customFormat="false" ht="12.75" hidden="false" customHeight="false" outlineLevel="0" collapsed="false">
      <c r="B138" s="199"/>
      <c r="C138" s="199"/>
      <c r="D138" s="199"/>
      <c r="E138" s="200"/>
      <c r="F138" s="201"/>
      <c r="G138" s="201"/>
      <c r="H138" s="164" t="n">
        <f aca="false">E138*F138*G133</f>
        <v>0</v>
      </c>
      <c r="I138" s="164"/>
      <c r="J138" s="46"/>
    </row>
    <row r="139" customFormat="false" ht="13.5" hidden="false" customHeight="false" outlineLevel="0" collapsed="false">
      <c r="B139" s="202" t="s">
        <v>14</v>
      </c>
      <c r="C139" s="202"/>
      <c r="D139" s="202"/>
      <c r="E139" s="203" t="n">
        <f aca="false">SUM(E134:E138)</f>
        <v>0</v>
      </c>
      <c r="F139" s="204"/>
      <c r="G139" s="204"/>
      <c r="H139" s="177" t="n">
        <f aca="false">SUM(H134:H138)</f>
        <v>0</v>
      </c>
      <c r="I139" s="177"/>
      <c r="J139" s="46"/>
    </row>
    <row r="140" customFormat="false" ht="12.75" hidden="false" customHeight="false" outlineLevel="0" collapsed="false">
      <c r="A140" s="46"/>
      <c r="B140" s="46"/>
      <c r="C140" s="46"/>
      <c r="D140" s="46"/>
      <c r="E140" s="46"/>
      <c r="F140" s="46"/>
      <c r="G140" s="46"/>
      <c r="H140" s="46"/>
      <c r="I140" s="46"/>
      <c r="J140" s="46"/>
    </row>
    <row r="141" customFormat="false" ht="13.5" hidden="false" customHeight="false" outlineLevel="0" collapsed="false">
      <c r="A141" s="46"/>
      <c r="B141" s="46"/>
      <c r="C141" s="46"/>
      <c r="D141" s="46"/>
      <c r="E141" s="46"/>
      <c r="F141" s="46"/>
      <c r="G141" s="46"/>
      <c r="H141" s="46"/>
      <c r="I141" s="46"/>
      <c r="J141" s="46"/>
    </row>
    <row r="142" customFormat="false" ht="12.75" hidden="false" customHeight="false" outlineLevel="0" collapsed="false">
      <c r="B142" s="193" t="s">
        <v>124</v>
      </c>
      <c r="C142" s="193"/>
      <c r="D142" s="193"/>
      <c r="E142" s="193"/>
      <c r="F142" s="193"/>
      <c r="G142" s="193"/>
      <c r="H142" s="205"/>
      <c r="I142" s="205"/>
      <c r="J142" s="46"/>
    </row>
    <row r="143" customFormat="false" ht="12.75" hidden="false" customHeight="false" outlineLevel="0" collapsed="false">
      <c r="B143" s="206" t="s">
        <v>125</v>
      </c>
      <c r="C143" s="206"/>
      <c r="D143" s="206"/>
      <c r="E143" s="207"/>
      <c r="F143" s="208"/>
      <c r="G143" s="209" t="s">
        <v>126</v>
      </c>
      <c r="H143" s="205"/>
      <c r="I143" s="205"/>
      <c r="J143" s="46"/>
    </row>
    <row r="144" customFormat="false" ht="12.75" hidden="false" customHeight="false" outlineLevel="0" collapsed="false">
      <c r="B144" s="210"/>
      <c r="C144" s="210"/>
      <c r="D144" s="210"/>
      <c r="E144" s="211"/>
      <c r="F144" s="211"/>
      <c r="G144" s="212"/>
      <c r="H144" s="213"/>
      <c r="I144" s="213"/>
      <c r="J144" s="46"/>
    </row>
    <row r="145" customFormat="false" ht="12.75" hidden="false" customHeight="false" outlineLevel="0" collapsed="false">
      <c r="B145" s="214"/>
      <c r="C145" s="215"/>
      <c r="D145" s="216"/>
      <c r="E145" s="217"/>
      <c r="F145" s="217"/>
      <c r="G145" s="218"/>
      <c r="H145" s="219"/>
      <c r="I145" s="219"/>
      <c r="J145" s="46"/>
    </row>
    <row r="146" customFormat="false" ht="47.25" hidden="false" customHeight="true" outlineLevel="0" collapsed="false">
      <c r="B146" s="210" t="s">
        <v>127</v>
      </c>
      <c r="C146" s="210"/>
      <c r="D146" s="210"/>
      <c r="E146" s="211"/>
      <c r="F146" s="211"/>
      <c r="G146" s="212"/>
      <c r="H146" s="219"/>
      <c r="I146" s="219"/>
      <c r="J146" s="46"/>
    </row>
    <row r="147" customFormat="false" ht="12.75" hidden="false" customHeight="false" outlineLevel="0" collapsed="false">
      <c r="B147" s="220"/>
      <c r="C147" s="220"/>
      <c r="D147" s="220"/>
      <c r="E147" s="217"/>
      <c r="F147" s="217"/>
      <c r="G147" s="218"/>
      <c r="H147" s="219"/>
      <c r="I147" s="219"/>
      <c r="J147" s="46"/>
    </row>
    <row r="148" customFormat="false" ht="12.75" hidden="false" customHeight="false" outlineLevel="0" collapsed="false">
      <c r="B148" s="210" t="s">
        <v>128</v>
      </c>
      <c r="C148" s="210"/>
      <c r="D148" s="210"/>
      <c r="E148" s="211"/>
      <c r="F148" s="211"/>
      <c r="G148" s="212"/>
      <c r="H148" s="219"/>
      <c r="I148" s="219"/>
      <c r="J148" s="46"/>
    </row>
    <row r="149" customFormat="false" ht="12.75" hidden="false" customHeight="false" outlineLevel="0" collapsed="false">
      <c r="B149" s="220"/>
      <c r="C149" s="220"/>
      <c r="D149" s="220"/>
      <c r="E149" s="217"/>
      <c r="F149" s="217"/>
      <c r="G149" s="218"/>
      <c r="H149" s="219"/>
      <c r="I149" s="219"/>
      <c r="J149" s="46"/>
    </row>
    <row r="150" customFormat="false" ht="12.75" hidden="false" customHeight="false" outlineLevel="0" collapsed="false">
      <c r="B150" s="210" t="s">
        <v>129</v>
      </c>
      <c r="C150" s="210"/>
      <c r="D150" s="210"/>
      <c r="E150" s="211"/>
      <c r="F150" s="211"/>
      <c r="G150" s="212"/>
      <c r="H150" s="219"/>
      <c r="I150" s="219"/>
      <c r="J150" s="46"/>
    </row>
    <row r="151" customFormat="false" ht="13.5" hidden="false" customHeight="false" outlineLevel="0" collapsed="false">
      <c r="B151" s="221"/>
      <c r="C151" s="221"/>
      <c r="D151" s="221"/>
      <c r="E151" s="222"/>
      <c r="F151" s="222"/>
      <c r="G151" s="223"/>
      <c r="H151" s="219"/>
      <c r="I151" s="219"/>
      <c r="J151" s="46"/>
    </row>
    <row r="152" customFormat="false" ht="13.5" hidden="false" customHeight="false" outlineLevel="0" collapsed="false">
      <c r="A152" s="46"/>
      <c r="B152" s="46"/>
      <c r="C152" s="46"/>
      <c r="D152" s="46"/>
      <c r="E152" s="46"/>
      <c r="F152" s="46"/>
      <c r="G152" s="46"/>
      <c r="H152" s="46"/>
      <c r="I152" s="46"/>
      <c r="J152" s="46"/>
    </row>
    <row r="153" customFormat="false" ht="12.75" hidden="false" customHeight="false" outlineLevel="0" collapsed="false">
      <c r="A153" s="46"/>
      <c r="B153" s="193" t="s">
        <v>130</v>
      </c>
      <c r="C153" s="193"/>
      <c r="D153" s="193"/>
      <c r="E153" s="193"/>
      <c r="F153" s="193"/>
      <c r="G153" s="193"/>
      <c r="H153" s="46"/>
      <c r="I153" s="46"/>
      <c r="J153" s="46"/>
    </row>
    <row r="154" customFormat="false" ht="13.5" hidden="false" customHeight="false" outlineLevel="0" collapsed="false">
      <c r="A154" s="46"/>
      <c r="B154" s="224" t="s">
        <v>131</v>
      </c>
      <c r="C154" s="224"/>
      <c r="D154" s="224"/>
      <c r="E154" s="224"/>
      <c r="F154" s="224"/>
      <c r="G154" s="225"/>
      <c r="H154" s="46"/>
      <c r="I154" s="46"/>
      <c r="J154" s="46"/>
    </row>
    <row r="155" customFormat="false" ht="12.75" hidden="false" customHeight="false" outlineLevel="0" collapsed="false">
      <c r="A155" s="46"/>
      <c r="B155" s="46"/>
      <c r="C155" s="46"/>
      <c r="D155" s="46"/>
      <c r="E155" s="46"/>
      <c r="F155" s="46"/>
      <c r="G155" s="46"/>
      <c r="H155" s="46"/>
      <c r="I155" s="46"/>
      <c r="J155" s="46"/>
    </row>
    <row r="156" customFormat="false" ht="13.5" hidden="false" customHeight="false" outlineLevel="0" collapsed="false">
      <c r="A156" s="46"/>
      <c r="B156" s="46"/>
      <c r="C156" s="46"/>
      <c r="D156" s="46"/>
      <c r="E156" s="46"/>
      <c r="F156" s="46"/>
      <c r="G156" s="46"/>
      <c r="H156" s="46"/>
      <c r="I156" s="46"/>
      <c r="J156" s="46"/>
    </row>
    <row r="157" customFormat="false" ht="15" hidden="false" customHeight="false" outlineLevel="0" collapsed="false">
      <c r="B157" s="226" t="s">
        <v>132</v>
      </c>
      <c r="C157" s="226"/>
      <c r="D157" s="226"/>
      <c r="E157" s="226"/>
      <c r="F157" s="227"/>
      <c r="G157" s="228" t="s">
        <v>133</v>
      </c>
      <c r="H157" s="229" t="n">
        <f aca="false">F157*H102</f>
        <v>0</v>
      </c>
      <c r="I157" s="229"/>
      <c r="J157" s="46"/>
    </row>
    <row r="158" customFormat="false" ht="15" hidden="false" customHeight="false" outlineLevel="0" collapsed="false">
      <c r="B158" s="230"/>
      <c r="C158" s="230"/>
      <c r="D158" s="230"/>
      <c r="E158" s="230"/>
      <c r="F158" s="231"/>
      <c r="G158" s="232"/>
      <c r="H158" s="233"/>
      <c r="I158" s="233"/>
      <c r="J158" s="46"/>
    </row>
    <row r="159" customFormat="false" ht="15" hidden="false" customHeight="false" outlineLevel="0" collapsed="false">
      <c r="B159" s="234" t="s">
        <v>134</v>
      </c>
      <c r="C159" s="234"/>
      <c r="D159" s="234"/>
      <c r="E159" s="234"/>
      <c r="F159" s="227"/>
      <c r="G159" s="235" t="s">
        <v>133</v>
      </c>
      <c r="H159" s="236" t="n">
        <f aca="false">F159*H102</f>
        <v>0</v>
      </c>
      <c r="I159" s="236"/>
      <c r="J159" s="46"/>
    </row>
    <row r="160" customFormat="false" ht="15" hidden="false" customHeight="false" outlineLevel="0" collapsed="false">
      <c r="B160" s="230"/>
      <c r="C160" s="230"/>
      <c r="D160" s="230"/>
      <c r="E160" s="230"/>
      <c r="F160" s="231"/>
      <c r="G160" s="232"/>
      <c r="H160" s="233"/>
      <c r="I160" s="233"/>
      <c r="J160" s="46"/>
    </row>
    <row r="161" customFormat="false" ht="15" hidden="false" customHeight="false" outlineLevel="0" collapsed="false">
      <c r="B161" s="234" t="s">
        <v>135</v>
      </c>
      <c r="C161" s="234"/>
      <c r="D161" s="234"/>
      <c r="E161" s="234"/>
      <c r="F161" s="227"/>
      <c r="G161" s="235" t="s">
        <v>133</v>
      </c>
      <c r="H161" s="236" t="n">
        <f aca="false">F161*H102</f>
        <v>0</v>
      </c>
      <c r="I161" s="236"/>
      <c r="J161" s="46"/>
    </row>
    <row r="162" customFormat="false" ht="15" hidden="false" customHeight="false" outlineLevel="0" collapsed="false">
      <c r="B162" s="230"/>
      <c r="C162" s="230"/>
      <c r="D162" s="230"/>
      <c r="E162" s="230"/>
      <c r="F162" s="231"/>
      <c r="G162" s="232"/>
      <c r="H162" s="233"/>
      <c r="I162" s="233"/>
      <c r="J162" s="46"/>
    </row>
    <row r="163" customFormat="false" ht="15" hidden="false" customHeight="false" outlineLevel="0" collapsed="false">
      <c r="B163" s="234" t="s">
        <v>136</v>
      </c>
      <c r="C163" s="234"/>
      <c r="D163" s="234"/>
      <c r="E163" s="234"/>
      <c r="F163" s="227"/>
      <c r="G163" s="235" t="s">
        <v>133</v>
      </c>
      <c r="H163" s="236" t="n">
        <f aca="false">F163*H102</f>
        <v>0</v>
      </c>
      <c r="I163" s="236"/>
      <c r="J163" s="46"/>
    </row>
    <row r="164" customFormat="false" ht="15" hidden="false" customHeight="false" outlineLevel="0" collapsed="false">
      <c r="B164" s="230"/>
      <c r="C164" s="230"/>
      <c r="D164" s="230"/>
      <c r="E164" s="230"/>
      <c r="F164" s="231"/>
      <c r="G164" s="232"/>
      <c r="H164" s="233"/>
      <c r="I164" s="233"/>
      <c r="J164" s="46"/>
    </row>
    <row r="165" customFormat="false" ht="15" hidden="false" customHeight="false" outlineLevel="0" collapsed="false">
      <c r="B165" s="234" t="s">
        <v>137</v>
      </c>
      <c r="C165" s="234"/>
      <c r="D165" s="234"/>
      <c r="E165" s="234"/>
      <c r="F165" s="227"/>
      <c r="G165" s="235" t="s">
        <v>133</v>
      </c>
      <c r="H165" s="236" t="n">
        <f aca="false">F165*H102</f>
        <v>0</v>
      </c>
      <c r="I165" s="236"/>
      <c r="J165" s="46"/>
    </row>
    <row r="166" customFormat="false" ht="15" hidden="false" customHeight="false" outlineLevel="0" collapsed="false">
      <c r="B166" s="230"/>
      <c r="C166" s="230"/>
      <c r="D166" s="230"/>
      <c r="E166" s="230"/>
      <c r="F166" s="231"/>
      <c r="G166" s="232"/>
      <c r="H166" s="233"/>
      <c r="I166" s="233"/>
      <c r="J166" s="46"/>
    </row>
    <row r="167" customFormat="false" ht="15" hidden="false" customHeight="false" outlineLevel="0" collapsed="false">
      <c r="B167" s="234" t="s">
        <v>138</v>
      </c>
      <c r="C167" s="234"/>
      <c r="D167" s="234"/>
      <c r="E167" s="234"/>
      <c r="F167" s="227"/>
      <c r="G167" s="235" t="s">
        <v>133</v>
      </c>
      <c r="H167" s="236" t="n">
        <f aca="false">F167*H102</f>
        <v>0</v>
      </c>
      <c r="I167" s="236"/>
      <c r="J167" s="237"/>
    </row>
    <row r="168" customFormat="false" ht="15" hidden="false" customHeight="false" outlineLevel="0" collapsed="false">
      <c r="B168" s="230"/>
      <c r="C168" s="230"/>
      <c r="D168" s="230"/>
      <c r="E168" s="230"/>
      <c r="F168" s="231"/>
      <c r="G168" s="232"/>
      <c r="H168" s="238"/>
      <c r="I168" s="238"/>
      <c r="J168" s="237"/>
    </row>
    <row r="169" customFormat="false" ht="15" hidden="false" customHeight="false" outlineLevel="0" collapsed="false">
      <c r="B169" s="234" t="s">
        <v>139</v>
      </c>
      <c r="C169" s="234"/>
      <c r="D169" s="234"/>
      <c r="E169" s="234"/>
      <c r="F169" s="239"/>
      <c r="G169" s="235" t="s">
        <v>133</v>
      </c>
      <c r="H169" s="236"/>
      <c r="I169" s="236"/>
      <c r="J169" s="237"/>
    </row>
    <row r="170" customFormat="false" ht="15" hidden="false" customHeight="false" outlineLevel="0" collapsed="false">
      <c r="B170" s="230"/>
      <c r="C170" s="230"/>
      <c r="D170" s="230"/>
      <c r="E170" s="230"/>
      <c r="F170" s="231"/>
      <c r="G170" s="232"/>
      <c r="H170" s="238"/>
      <c r="I170" s="238"/>
      <c r="J170" s="237"/>
    </row>
    <row r="171" customFormat="false" ht="15" hidden="false" customHeight="false" outlineLevel="0" collapsed="false">
      <c r="B171" s="234" t="s">
        <v>140</v>
      </c>
      <c r="C171" s="234"/>
      <c r="D171" s="234"/>
      <c r="E171" s="234"/>
      <c r="F171" s="227"/>
      <c r="G171" s="235" t="s">
        <v>133</v>
      </c>
      <c r="H171" s="236" t="n">
        <f aca="false">F171*H102</f>
        <v>0</v>
      </c>
      <c r="I171" s="236"/>
      <c r="J171" s="237"/>
    </row>
    <row r="172" customFormat="false" ht="15.75" hidden="false" customHeight="false" outlineLevel="0" collapsed="false">
      <c r="B172" s="230"/>
      <c r="C172" s="230"/>
      <c r="D172" s="230"/>
      <c r="E172" s="230"/>
      <c r="F172" s="240"/>
      <c r="G172" s="241"/>
      <c r="H172" s="242"/>
      <c r="I172" s="242"/>
      <c r="J172" s="237"/>
    </row>
    <row r="173" customFormat="false" ht="15" hidden="false" customHeight="false" outlineLevel="0" collapsed="false">
      <c r="B173" s="243" t="s">
        <v>141</v>
      </c>
      <c r="C173" s="243"/>
      <c r="D173" s="243"/>
      <c r="E173" s="243"/>
      <c r="F173" s="244"/>
      <c r="G173" s="245"/>
      <c r="H173" s="246"/>
      <c r="I173" s="246"/>
      <c r="J173" s="237"/>
    </row>
    <row r="174" customFormat="false" ht="15" hidden="false" customHeight="false" outlineLevel="0" collapsed="false">
      <c r="B174" s="230"/>
      <c r="C174" s="247"/>
      <c r="D174" s="247"/>
      <c r="E174" s="247"/>
      <c r="F174" s="248"/>
      <c r="G174" s="249"/>
      <c r="H174" s="151"/>
      <c r="I174" s="250"/>
      <c r="J174" s="237"/>
    </row>
    <row r="175" customFormat="false" ht="15.75" hidden="false" customHeight="false" outlineLevel="0" collapsed="false">
      <c r="B175" s="251" t="s">
        <v>142</v>
      </c>
      <c r="C175" s="251"/>
      <c r="D175" s="251"/>
      <c r="E175" s="251"/>
      <c r="F175" s="252"/>
      <c r="G175" s="249"/>
      <c r="H175" s="151"/>
      <c r="I175" s="250"/>
      <c r="J175" s="46"/>
    </row>
    <row r="176" customFormat="false" ht="15" hidden="false" customHeight="false" outlineLevel="0" collapsed="false">
      <c r="B176" s="253" t="s">
        <v>143</v>
      </c>
      <c r="C176" s="253"/>
      <c r="D176" s="253"/>
      <c r="E176" s="253"/>
      <c r="F176" s="254"/>
      <c r="G176" s="249"/>
      <c r="H176" s="151"/>
      <c r="I176" s="250"/>
      <c r="J176" s="46"/>
    </row>
    <row r="177" customFormat="false" ht="15" hidden="false" customHeight="false" outlineLevel="0" collapsed="false">
      <c r="B177" s="253" t="s">
        <v>144</v>
      </c>
      <c r="C177" s="253"/>
      <c r="D177" s="253"/>
      <c r="E177" s="253"/>
      <c r="F177" s="254"/>
      <c r="G177" s="249"/>
      <c r="H177" s="250"/>
      <c r="I177" s="250"/>
      <c r="J177" s="46"/>
    </row>
    <row r="178" customFormat="false" ht="15" hidden="false" customHeight="false" outlineLevel="0" collapsed="false">
      <c r="B178" s="230"/>
      <c r="C178" s="230"/>
      <c r="D178" s="230"/>
      <c r="E178" s="230"/>
      <c r="F178" s="240"/>
      <c r="G178" s="249"/>
      <c r="H178" s="250"/>
      <c r="I178" s="250"/>
    </row>
    <row r="179" customFormat="false" ht="15.75" hidden="true" customHeight="true" outlineLevel="0" collapsed="false">
      <c r="B179" s="234" t="s">
        <v>145</v>
      </c>
      <c r="C179" s="234"/>
      <c r="D179" s="234"/>
      <c r="E179" s="234"/>
      <c r="F179" s="255" t="n">
        <v>5</v>
      </c>
      <c r="G179" s="256"/>
      <c r="H179" s="257"/>
      <c r="I179" s="257"/>
    </row>
    <row r="180" customFormat="false" ht="15" hidden="true" customHeight="true" outlineLevel="0" collapsed="false">
      <c r="B180" s="258" t="s">
        <v>146</v>
      </c>
      <c r="C180" s="258"/>
      <c r="D180" s="258"/>
      <c r="E180" s="258"/>
      <c r="F180" s="259" t="n">
        <v>2</v>
      </c>
      <c r="G180" s="260" t="n">
        <v>12</v>
      </c>
      <c r="H180" s="261"/>
      <c r="I180" s="261"/>
    </row>
    <row r="181" customFormat="false" ht="15.75" hidden="true" customHeight="true" outlineLevel="0" collapsed="false">
      <c r="B181" s="262"/>
      <c r="C181" s="262"/>
      <c r="D181" s="262"/>
      <c r="E181" s="262"/>
      <c r="F181" s="59"/>
      <c r="G181" s="263"/>
      <c r="H181" s="143"/>
      <c r="I181" s="143"/>
    </row>
    <row r="182" customFormat="false" ht="12.75" hidden="true" customHeight="true" outlineLevel="0" collapsed="false">
      <c r="B182" s="264" t="s">
        <v>147</v>
      </c>
      <c r="C182" s="264"/>
      <c r="D182" s="264"/>
      <c r="E182" s="264"/>
      <c r="F182" s="59"/>
      <c r="G182" s="263"/>
      <c r="H182" s="143"/>
      <c r="I182" s="143"/>
    </row>
    <row r="183" customFormat="false" ht="12.75" hidden="true" customHeight="true" outlineLevel="0" collapsed="false">
      <c r="B183" s="265"/>
      <c r="C183" s="265"/>
      <c r="D183" s="265"/>
      <c r="E183" s="265"/>
      <c r="F183" s="265"/>
      <c r="G183" s="265"/>
      <c r="H183" s="265"/>
      <c r="I183" s="265"/>
    </row>
    <row r="184" customFormat="false" ht="12.75" hidden="true" customHeight="true" outlineLevel="0" collapsed="false">
      <c r="B184" s="265"/>
      <c r="C184" s="265"/>
      <c r="D184" s="265"/>
      <c r="E184" s="265"/>
      <c r="F184" s="265"/>
      <c r="G184" s="265"/>
      <c r="H184" s="265"/>
      <c r="I184" s="265"/>
    </row>
    <row r="185" customFormat="false" ht="12.75" hidden="true" customHeight="true" outlineLevel="0" collapsed="false">
      <c r="B185" s="265"/>
      <c r="C185" s="265"/>
      <c r="D185" s="265"/>
      <c r="E185" s="265"/>
      <c r="F185" s="265"/>
      <c r="G185" s="265"/>
      <c r="H185" s="265"/>
      <c r="I185" s="265"/>
    </row>
    <row r="186" customFormat="false" ht="12.75" hidden="true" customHeight="true" outlineLevel="0" collapsed="false">
      <c r="B186" s="265"/>
      <c r="C186" s="265"/>
      <c r="D186" s="265"/>
      <c r="E186" s="265"/>
      <c r="F186" s="265"/>
      <c r="G186" s="265"/>
      <c r="H186" s="265"/>
      <c r="I186" s="265"/>
    </row>
    <row r="187" customFormat="false" ht="12.75" hidden="true" customHeight="true" outlineLevel="0" collapsed="false">
      <c r="B187" s="265"/>
      <c r="C187" s="265"/>
      <c r="D187" s="265"/>
      <c r="E187" s="265"/>
      <c r="F187" s="265"/>
      <c r="G187" s="265"/>
      <c r="H187" s="265"/>
      <c r="I187" s="265"/>
    </row>
    <row r="188" customFormat="false" ht="12.75" hidden="true" customHeight="true" outlineLevel="0" collapsed="false">
      <c r="B188" s="265"/>
      <c r="C188" s="265"/>
      <c r="D188" s="265"/>
      <c r="E188" s="265"/>
      <c r="F188" s="265"/>
      <c r="G188" s="265"/>
      <c r="H188" s="265"/>
      <c r="I188" s="265"/>
    </row>
    <row r="189" customFormat="false" ht="12.75" hidden="true" customHeight="true" outlineLevel="0" collapsed="false">
      <c r="B189" s="265"/>
      <c r="C189" s="265"/>
      <c r="D189" s="265"/>
      <c r="E189" s="265"/>
      <c r="F189" s="265"/>
      <c r="G189" s="265"/>
      <c r="H189" s="265"/>
      <c r="I189" s="265"/>
    </row>
    <row r="190" customFormat="false" ht="12.75" hidden="true" customHeight="true" outlineLevel="0" collapsed="false">
      <c r="B190" s="265"/>
      <c r="C190" s="265"/>
      <c r="D190" s="265"/>
      <c r="E190" s="265"/>
      <c r="F190" s="265"/>
      <c r="G190" s="265"/>
      <c r="H190" s="265"/>
      <c r="I190" s="265"/>
    </row>
    <row r="191" customFormat="false" ht="12.75" hidden="true" customHeight="true" outlineLevel="0" collapsed="false">
      <c r="B191" s="265"/>
      <c r="C191" s="265"/>
      <c r="D191" s="265"/>
      <c r="E191" s="265"/>
      <c r="F191" s="265"/>
      <c r="G191" s="265"/>
      <c r="H191" s="265"/>
      <c r="I191" s="265"/>
    </row>
    <row r="192" customFormat="false" ht="12.75" hidden="true" customHeight="true" outlineLevel="0" collapsed="false">
      <c r="B192" s="265"/>
      <c r="C192" s="265"/>
      <c r="D192" s="265"/>
      <c r="E192" s="265"/>
      <c r="F192" s="265"/>
      <c r="G192" s="265"/>
      <c r="H192" s="265"/>
      <c r="I192" s="265"/>
    </row>
    <row r="193" customFormat="false" ht="12.75" hidden="true" customHeight="true" outlineLevel="0" collapsed="false">
      <c r="B193" s="265"/>
      <c r="C193" s="265"/>
      <c r="D193" s="265"/>
      <c r="E193" s="265"/>
      <c r="F193" s="265"/>
      <c r="G193" s="265"/>
      <c r="H193" s="265"/>
      <c r="I193" s="265"/>
    </row>
    <row r="194" customFormat="false" ht="12.75" hidden="true" customHeight="true" outlineLevel="0" collapsed="false">
      <c r="B194" s="265"/>
      <c r="C194" s="265"/>
      <c r="D194" s="265"/>
      <c r="E194" s="265"/>
      <c r="F194" s="265"/>
      <c r="G194" s="265"/>
      <c r="H194" s="265"/>
      <c r="I194" s="265"/>
    </row>
    <row r="195" customFormat="false" ht="12.75" hidden="true" customHeight="true" outlineLevel="0" collapsed="false">
      <c r="B195" s="265"/>
      <c r="C195" s="265"/>
      <c r="D195" s="265"/>
      <c r="E195" s="265"/>
      <c r="F195" s="265"/>
      <c r="G195" s="265"/>
      <c r="H195" s="265"/>
      <c r="I195" s="265"/>
    </row>
    <row r="196" customFormat="false" ht="12.75" hidden="true" customHeight="true" outlineLevel="0" collapsed="false">
      <c r="B196" s="265"/>
      <c r="C196" s="265"/>
      <c r="D196" s="265"/>
      <c r="E196" s="265"/>
      <c r="F196" s="265"/>
      <c r="G196" s="265"/>
      <c r="H196" s="265"/>
      <c r="I196" s="265"/>
    </row>
    <row r="197" customFormat="false" ht="12.75" hidden="true" customHeight="true" outlineLevel="0" collapsed="false">
      <c r="B197" s="265"/>
      <c r="C197" s="265"/>
      <c r="D197" s="265"/>
      <c r="E197" s="265"/>
      <c r="F197" s="265"/>
      <c r="G197" s="265"/>
      <c r="H197" s="265"/>
      <c r="I197" s="265"/>
    </row>
    <row r="198" customFormat="false" ht="12.75" hidden="true" customHeight="true" outlineLevel="0" collapsed="false"/>
    <row r="199" customFormat="false" ht="12.75" hidden="true" customHeight="true" outlineLevel="0" collapsed="false"/>
    <row r="200" customFormat="false" ht="12.75" hidden="true" customHeight="true" outlineLevel="0" collapsed="false">
      <c r="B200" s="266" t="s">
        <v>148</v>
      </c>
      <c r="C200" s="266"/>
      <c r="D200" s="266"/>
      <c r="E200" s="266"/>
      <c r="F200" s="266"/>
      <c r="G200" s="266"/>
    </row>
    <row r="201" customFormat="false" ht="12.75" hidden="true" customHeight="true" outlineLevel="0" collapsed="false">
      <c r="B201" s="267"/>
      <c r="C201" s="267"/>
      <c r="D201" s="267"/>
      <c r="E201" s="267"/>
      <c r="F201" s="267"/>
      <c r="G201" s="267"/>
      <c r="H201" s="267"/>
      <c r="I201" s="267"/>
    </row>
    <row r="202" customFormat="false" ht="12.75" hidden="true" customHeight="true" outlineLevel="0" collapsed="false">
      <c r="B202" s="267"/>
      <c r="C202" s="267"/>
      <c r="D202" s="267"/>
      <c r="E202" s="267"/>
      <c r="F202" s="267"/>
      <c r="G202" s="267"/>
      <c r="H202" s="267"/>
      <c r="I202" s="267"/>
    </row>
    <row r="203" customFormat="false" ht="12.75" hidden="true" customHeight="true" outlineLevel="0" collapsed="false">
      <c r="B203" s="267"/>
      <c r="C203" s="267"/>
      <c r="D203" s="267"/>
      <c r="E203" s="267"/>
      <c r="F203" s="267"/>
      <c r="G203" s="267"/>
      <c r="H203" s="267"/>
      <c r="I203" s="267"/>
    </row>
    <row r="204" customFormat="false" ht="12.75" hidden="true" customHeight="true" outlineLevel="0" collapsed="false">
      <c r="B204" s="267"/>
      <c r="C204" s="267"/>
      <c r="D204" s="267"/>
      <c r="E204" s="267"/>
      <c r="F204" s="267"/>
      <c r="G204" s="267"/>
      <c r="H204" s="267"/>
      <c r="I204" s="267"/>
    </row>
    <row r="205" customFormat="false" ht="12.75" hidden="true" customHeight="true" outlineLevel="0" collapsed="false">
      <c r="B205" s="267"/>
      <c r="C205" s="267"/>
      <c r="D205" s="267"/>
      <c r="E205" s="267"/>
      <c r="F205" s="267"/>
      <c r="G205" s="267"/>
      <c r="H205" s="267"/>
      <c r="I205" s="267"/>
    </row>
    <row r="206" customFormat="false" ht="12.75" hidden="true" customHeight="true" outlineLevel="0" collapsed="false">
      <c r="B206" s="267"/>
      <c r="C206" s="267"/>
      <c r="D206" s="267"/>
      <c r="E206" s="267"/>
      <c r="F206" s="267"/>
      <c r="G206" s="267"/>
      <c r="H206" s="267"/>
      <c r="I206" s="267"/>
    </row>
    <row r="207" customFormat="false" ht="12.75" hidden="true" customHeight="true" outlineLevel="0" collapsed="false">
      <c r="B207" s="267"/>
      <c r="C207" s="267"/>
      <c r="D207" s="267"/>
      <c r="E207" s="267"/>
      <c r="F207" s="267"/>
      <c r="G207" s="267"/>
      <c r="H207" s="267"/>
      <c r="I207" s="267"/>
    </row>
    <row r="208" customFormat="false" ht="12.75" hidden="true" customHeight="true" outlineLevel="0" collapsed="false">
      <c r="B208" s="267"/>
      <c r="C208" s="267"/>
      <c r="D208" s="267"/>
      <c r="E208" s="267"/>
      <c r="F208" s="267"/>
      <c r="G208" s="267"/>
      <c r="H208" s="267"/>
      <c r="I208" s="267"/>
    </row>
    <row r="209" customFormat="false" ht="12.75" hidden="true" customHeight="true" outlineLevel="0" collapsed="false">
      <c r="B209" s="267"/>
      <c r="C209" s="267"/>
      <c r="D209" s="267"/>
      <c r="E209" s="267"/>
      <c r="F209" s="267"/>
      <c r="G209" s="267"/>
      <c r="H209" s="267"/>
      <c r="I209" s="267"/>
    </row>
    <row r="210" customFormat="false" ht="12.75" hidden="true" customHeight="true" outlineLevel="0" collapsed="false">
      <c r="B210" s="267"/>
      <c r="C210" s="267"/>
      <c r="D210" s="267"/>
      <c r="E210" s="267"/>
      <c r="F210" s="267"/>
      <c r="G210" s="267"/>
      <c r="H210" s="267"/>
      <c r="I210" s="267"/>
    </row>
    <row r="211" customFormat="false" ht="12.75" hidden="true" customHeight="true" outlineLevel="0" collapsed="false">
      <c r="B211" s="267"/>
      <c r="C211" s="267"/>
      <c r="D211" s="267"/>
      <c r="E211" s="267"/>
      <c r="F211" s="267"/>
      <c r="G211" s="267"/>
      <c r="H211" s="267"/>
      <c r="I211" s="267"/>
    </row>
    <row r="212" customFormat="false" ht="12.75" hidden="true" customHeight="true" outlineLevel="0" collapsed="false">
      <c r="B212" s="267"/>
      <c r="C212" s="267"/>
      <c r="D212" s="267"/>
      <c r="E212" s="267"/>
      <c r="F212" s="267"/>
      <c r="G212" s="267"/>
      <c r="H212" s="267"/>
      <c r="I212" s="267"/>
    </row>
    <row r="213" customFormat="false" ht="12.75" hidden="true" customHeight="true" outlineLevel="0" collapsed="false">
      <c r="B213" s="267"/>
      <c r="C213" s="267"/>
      <c r="D213" s="267"/>
      <c r="E213" s="267"/>
      <c r="F213" s="267"/>
      <c r="G213" s="267"/>
      <c r="H213" s="267"/>
      <c r="I213" s="267"/>
    </row>
    <row r="214" customFormat="false" ht="12.75" hidden="true" customHeight="true" outlineLevel="0" collapsed="false">
      <c r="B214" s="267"/>
      <c r="C214" s="267"/>
      <c r="D214" s="267"/>
      <c r="E214" s="267"/>
      <c r="F214" s="267"/>
      <c r="G214" s="267"/>
      <c r="H214" s="267"/>
      <c r="I214" s="267"/>
    </row>
    <row r="215" customFormat="false" ht="12.75" hidden="true" customHeight="true" outlineLevel="0" collapsed="false">
      <c r="B215" s="267"/>
      <c r="C215" s="267"/>
      <c r="D215" s="267"/>
      <c r="E215" s="267"/>
      <c r="F215" s="267"/>
      <c r="G215" s="267"/>
      <c r="H215" s="267"/>
      <c r="I215" s="267"/>
    </row>
    <row r="216" customFormat="false" ht="12.75" hidden="true" customHeight="true" outlineLevel="0" collapsed="false">
      <c r="B216" s="267"/>
      <c r="C216" s="267"/>
      <c r="D216" s="267"/>
      <c r="E216" s="267"/>
      <c r="F216" s="267"/>
      <c r="G216" s="267"/>
      <c r="H216" s="267"/>
      <c r="I216" s="267"/>
    </row>
    <row r="217" customFormat="false" ht="12.75" hidden="true" customHeight="true" outlineLevel="0" collapsed="false">
      <c r="B217" s="267"/>
      <c r="C217" s="267"/>
      <c r="D217" s="267"/>
      <c r="E217" s="267"/>
      <c r="F217" s="267"/>
      <c r="G217" s="267"/>
      <c r="H217" s="267"/>
      <c r="I217" s="267"/>
    </row>
    <row r="218" customFormat="false" ht="12.75" hidden="true" customHeight="true" outlineLevel="0" collapsed="false">
      <c r="B218" s="46"/>
      <c r="C218" s="46"/>
      <c r="D218" s="46"/>
      <c r="E218" s="46"/>
      <c r="F218" s="46"/>
      <c r="G218" s="46"/>
      <c r="H218" s="237"/>
      <c r="I218" s="237"/>
    </row>
    <row r="219" customFormat="false" ht="12.75" hidden="true" customHeight="true" outlineLevel="0" collapsed="false">
      <c r="B219" s="268" t="s">
        <v>149</v>
      </c>
      <c r="C219" s="268"/>
      <c r="H219" s="237"/>
      <c r="I219" s="237"/>
    </row>
    <row r="220" customFormat="false" ht="12.75" hidden="true" customHeight="true" outlineLevel="0" collapsed="false">
      <c r="A220" s="46"/>
      <c r="B220" s="268" t="s">
        <v>46</v>
      </c>
      <c r="C220" s="268"/>
      <c r="D220" s="268"/>
      <c r="E220" s="268"/>
      <c r="F220" s="268"/>
      <c r="G220" s="268"/>
      <c r="H220" s="237"/>
      <c r="I220" s="237"/>
    </row>
    <row r="221" customFormat="false" ht="12.75" hidden="true" customHeight="true" outlineLevel="0" collapsed="false">
      <c r="A221" s="46"/>
      <c r="B221" s="266" t="s">
        <v>3</v>
      </c>
      <c r="C221" s="266"/>
      <c r="D221" s="266"/>
      <c r="E221" s="266"/>
      <c r="F221" s="266"/>
      <c r="G221" s="266"/>
      <c r="H221" s="237"/>
      <c r="I221" s="237"/>
    </row>
    <row r="222" customFormat="false" ht="12.75" hidden="true" customHeight="true" outlineLevel="0" collapsed="false">
      <c r="A222" s="46"/>
      <c r="B222" s="266" t="n">
        <v>0</v>
      </c>
      <c r="C222" s="266"/>
      <c r="D222" s="266"/>
      <c r="E222" s="266"/>
      <c r="F222" s="266"/>
      <c r="G222" s="266"/>
      <c r="H222" s="237"/>
      <c r="I222" s="237"/>
    </row>
    <row r="223" customFormat="false" ht="12.75" hidden="true" customHeight="true" outlineLevel="0" collapsed="false">
      <c r="A223" s="46"/>
      <c r="B223" s="266" t="n">
        <v>0</v>
      </c>
      <c r="C223" s="266"/>
      <c r="D223" s="266"/>
      <c r="E223" s="266"/>
      <c r="F223" s="266"/>
      <c r="G223" s="266"/>
      <c r="H223" s="237"/>
      <c r="I223" s="237"/>
    </row>
    <row r="224" customFormat="false" ht="12.75" hidden="true" customHeight="true" outlineLevel="0" collapsed="false">
      <c r="A224" s="46"/>
      <c r="B224" s="266" t="s">
        <v>45</v>
      </c>
      <c r="C224" s="266"/>
      <c r="D224" s="266"/>
      <c r="E224" s="269" t="s">
        <v>48</v>
      </c>
      <c r="F224" s="266" t="n">
        <v>0</v>
      </c>
      <c r="G224" s="266"/>
      <c r="H224" s="237"/>
      <c r="I224" s="237"/>
    </row>
    <row r="225" customFormat="false" ht="12.75" hidden="true" customHeight="true" outlineLevel="0" collapsed="false">
      <c r="A225" s="46"/>
      <c r="B225" s="270"/>
      <c r="C225" s="270"/>
      <c r="D225" s="270"/>
      <c r="E225" s="270"/>
      <c r="F225" s="270"/>
      <c r="G225" s="46"/>
      <c r="H225" s="237"/>
      <c r="I225" s="237"/>
    </row>
    <row r="226" customFormat="false" ht="15" hidden="true" customHeight="true" outlineLevel="0" collapsed="false">
      <c r="A226" s="46"/>
      <c r="B226" s="271"/>
      <c r="C226" s="271"/>
      <c r="D226" s="271"/>
      <c r="E226" s="271"/>
      <c r="F226" s="271"/>
      <c r="G226" s="46"/>
      <c r="H226" s="46"/>
      <c r="I226" s="46"/>
    </row>
    <row r="227" customFormat="false" ht="15" hidden="true" customHeight="true" outlineLevel="0" collapsed="false">
      <c r="A227" s="46"/>
      <c r="B227" s="272" t="s">
        <v>150</v>
      </c>
      <c r="C227" s="272"/>
      <c r="D227" s="272"/>
      <c r="E227" s="272"/>
      <c r="F227" s="272"/>
      <c r="G227" s="46"/>
      <c r="H227" s="46"/>
      <c r="I227" s="46"/>
    </row>
    <row r="228" customFormat="false" ht="15" hidden="true" customHeight="false" outlineLevel="0" collapsed="false">
      <c r="A228" s="46"/>
      <c r="B228" s="273"/>
      <c r="C228" s="272" t="s">
        <v>151</v>
      </c>
      <c r="D228" s="272"/>
      <c r="E228" s="272"/>
      <c r="F228" s="273"/>
      <c r="G228" s="46"/>
      <c r="H228" s="46"/>
      <c r="I228" s="46"/>
    </row>
    <row r="229" customFormat="false" ht="12.75" hidden="false" customHeight="false" outlineLevel="0" collapsed="false">
      <c r="A229" s="46"/>
    </row>
    <row r="230" customFormat="false" ht="12.75" hidden="false" customHeight="false" outlineLevel="0" collapsed="false"/>
    <row r="231" customFormat="false" ht="12.75" hidden="false" customHeight="false" outlineLevel="0" collapsed="false"/>
    <row r="232" customFormat="false" ht="12.75" hidden="false" customHeight="true" outlineLevel="0" collapsed="false"/>
    <row r="233" customFormat="false" ht="15.75" hidden="false" customHeight="false" outlineLevel="0" collapsed="false">
      <c r="B233" s="264" t="s">
        <v>147</v>
      </c>
      <c r="C233" s="264"/>
      <c r="D233" s="264"/>
      <c r="E233" s="264"/>
      <c r="F233" s="59"/>
      <c r="G233" s="263"/>
      <c r="H233" s="143"/>
      <c r="I233" s="143"/>
    </row>
    <row r="234" customFormat="false" ht="12.75" hidden="false" customHeight="false" outlineLevel="0" collapsed="false">
      <c r="B234" s="265"/>
      <c r="C234" s="265"/>
      <c r="D234" s="265"/>
      <c r="E234" s="265"/>
      <c r="F234" s="265"/>
      <c r="G234" s="265"/>
      <c r="H234" s="265"/>
      <c r="I234" s="265"/>
    </row>
    <row r="235" customFormat="false" ht="12.75" hidden="false" customHeight="false" outlineLevel="0" collapsed="false">
      <c r="B235" s="265"/>
      <c r="C235" s="265"/>
      <c r="D235" s="265"/>
      <c r="E235" s="265"/>
      <c r="F235" s="265"/>
      <c r="G235" s="265"/>
      <c r="H235" s="265"/>
      <c r="I235" s="265"/>
    </row>
    <row r="236" customFormat="false" ht="12.75" hidden="false" customHeight="false" outlineLevel="0" collapsed="false">
      <c r="B236" s="265"/>
      <c r="C236" s="265"/>
      <c r="D236" s="265"/>
      <c r="E236" s="265"/>
      <c r="F236" s="265"/>
      <c r="G236" s="265"/>
      <c r="H236" s="265"/>
      <c r="I236" s="265"/>
    </row>
    <row r="237" customFormat="false" ht="12.75" hidden="false" customHeight="false" outlineLevel="0" collapsed="false">
      <c r="B237" s="265"/>
      <c r="C237" s="265"/>
      <c r="D237" s="265"/>
      <c r="E237" s="265"/>
      <c r="F237" s="265"/>
      <c r="G237" s="265"/>
      <c r="H237" s="265"/>
      <c r="I237" s="265"/>
    </row>
    <row r="238" customFormat="false" ht="12.75" hidden="false" customHeight="false" outlineLevel="0" collapsed="false">
      <c r="B238" s="265"/>
      <c r="C238" s="265"/>
      <c r="D238" s="265"/>
      <c r="E238" s="265"/>
      <c r="F238" s="265"/>
      <c r="G238" s="265"/>
      <c r="H238" s="265"/>
      <c r="I238" s="265"/>
    </row>
    <row r="239" customFormat="false" ht="12.75" hidden="false" customHeight="false" outlineLevel="0" collapsed="false">
      <c r="B239" s="265"/>
      <c r="C239" s="265"/>
      <c r="D239" s="265"/>
      <c r="E239" s="265"/>
      <c r="F239" s="265"/>
      <c r="G239" s="265"/>
      <c r="H239" s="265"/>
      <c r="I239" s="265"/>
    </row>
    <row r="240" customFormat="false" ht="12.75" hidden="false" customHeight="false" outlineLevel="0" collapsed="false">
      <c r="B240" s="265"/>
      <c r="C240" s="265"/>
      <c r="D240" s="265"/>
      <c r="E240" s="265"/>
      <c r="F240" s="265"/>
      <c r="G240" s="265"/>
      <c r="H240" s="265"/>
      <c r="I240" s="265"/>
    </row>
    <row r="241" customFormat="false" ht="12.75" hidden="false" customHeight="false" outlineLevel="0" collapsed="false">
      <c r="B241" s="265"/>
      <c r="C241" s="265"/>
      <c r="D241" s="265"/>
      <c r="E241" s="265"/>
      <c r="F241" s="265"/>
      <c r="G241" s="265"/>
      <c r="H241" s="265"/>
      <c r="I241" s="265"/>
    </row>
    <row r="242" customFormat="false" ht="12.75" hidden="false" customHeight="false" outlineLevel="0" collapsed="false">
      <c r="B242" s="265"/>
      <c r="C242" s="265"/>
      <c r="D242" s="265"/>
      <c r="E242" s="265"/>
      <c r="F242" s="265"/>
      <c r="G242" s="265"/>
      <c r="H242" s="265"/>
      <c r="I242" s="265"/>
    </row>
    <row r="243" customFormat="false" ht="12.75" hidden="false" customHeight="false" outlineLevel="0" collapsed="false">
      <c r="B243" s="265"/>
      <c r="C243" s="265"/>
      <c r="D243" s="265"/>
      <c r="E243" s="265"/>
      <c r="F243" s="265"/>
      <c r="G243" s="265"/>
      <c r="H243" s="265"/>
      <c r="I243" s="265"/>
    </row>
    <row r="244" customFormat="false" ht="12.75" hidden="false" customHeight="false" outlineLevel="0" collapsed="false">
      <c r="B244" s="265"/>
      <c r="C244" s="265"/>
      <c r="D244" s="265"/>
      <c r="E244" s="265"/>
      <c r="F244" s="265"/>
      <c r="G244" s="265"/>
      <c r="H244" s="265"/>
      <c r="I244" s="265"/>
    </row>
    <row r="245" customFormat="false" ht="12.75" hidden="false" customHeight="false" outlineLevel="0" collapsed="false">
      <c r="B245" s="265"/>
      <c r="C245" s="265"/>
      <c r="D245" s="265"/>
      <c r="E245" s="265"/>
      <c r="F245" s="265"/>
      <c r="G245" s="265"/>
      <c r="H245" s="265"/>
      <c r="I245" s="265"/>
    </row>
    <row r="246" customFormat="false" ht="12.75" hidden="false" customHeight="false" outlineLevel="0" collapsed="false">
      <c r="B246" s="265"/>
      <c r="C246" s="265"/>
      <c r="D246" s="265"/>
      <c r="E246" s="265"/>
      <c r="F246" s="265"/>
      <c r="G246" s="265"/>
      <c r="H246" s="265"/>
      <c r="I246" s="265"/>
    </row>
    <row r="247" customFormat="false" ht="12.75" hidden="false" customHeight="false" outlineLevel="0" collapsed="false">
      <c r="B247" s="265"/>
      <c r="C247" s="265"/>
      <c r="D247" s="265"/>
      <c r="E247" s="265"/>
      <c r="F247" s="265"/>
      <c r="G247" s="265"/>
      <c r="H247" s="265"/>
      <c r="I247" s="265"/>
    </row>
    <row r="248" customFormat="false" ht="12.75" hidden="false" customHeight="false" outlineLevel="0" collapsed="false">
      <c r="B248" s="265"/>
      <c r="C248" s="265"/>
      <c r="D248" s="265"/>
      <c r="E248" s="265"/>
      <c r="F248" s="265"/>
      <c r="G248" s="265"/>
      <c r="H248" s="265"/>
      <c r="I248" s="265"/>
    </row>
    <row r="249" customFormat="false" ht="12.75" hidden="false" customHeight="false" outlineLevel="0" collapsed="false"/>
    <row r="250" customFormat="false" ht="12.75" hidden="false" customHeight="false" outlineLevel="0" collapsed="false">
      <c r="B250" s="266" t="s">
        <v>152</v>
      </c>
      <c r="C250" s="266"/>
      <c r="D250" s="266"/>
      <c r="E250" s="266"/>
      <c r="F250" s="266"/>
      <c r="G250" s="266"/>
    </row>
    <row r="251" customFormat="false" ht="12.75" hidden="false" customHeight="false" outlineLevel="0" collapsed="false">
      <c r="B251" s="267"/>
      <c r="C251" s="267"/>
      <c r="D251" s="267"/>
      <c r="E251" s="267"/>
      <c r="F251" s="267"/>
      <c r="G251" s="267"/>
      <c r="H251" s="267"/>
      <c r="I251" s="267"/>
    </row>
    <row r="252" customFormat="false" ht="12.75" hidden="false" customHeight="false" outlineLevel="0" collapsed="false">
      <c r="B252" s="267"/>
      <c r="C252" s="267"/>
      <c r="D252" s="267"/>
      <c r="E252" s="267"/>
      <c r="F252" s="267"/>
      <c r="G252" s="267"/>
      <c r="H252" s="267"/>
      <c r="I252" s="267"/>
    </row>
    <row r="253" customFormat="false" ht="12.75" hidden="false" customHeight="false" outlineLevel="0" collapsed="false">
      <c r="B253" s="267"/>
      <c r="C253" s="267"/>
      <c r="D253" s="267"/>
      <c r="E253" s="267"/>
      <c r="F253" s="267"/>
      <c r="G253" s="267"/>
      <c r="H253" s="267"/>
      <c r="I253" s="267"/>
    </row>
    <row r="254" customFormat="false" ht="12.75" hidden="false" customHeight="false" outlineLevel="0" collapsed="false">
      <c r="B254" s="267"/>
      <c r="C254" s="267"/>
      <c r="D254" s="267"/>
      <c r="E254" s="267"/>
      <c r="F254" s="267"/>
      <c r="G254" s="267"/>
      <c r="H254" s="267"/>
      <c r="I254" s="267"/>
    </row>
    <row r="255" customFormat="false" ht="12.75" hidden="false" customHeight="false" outlineLevel="0" collapsed="false">
      <c r="B255" s="267"/>
      <c r="C255" s="267"/>
      <c r="D255" s="267"/>
      <c r="E255" s="267"/>
      <c r="F255" s="267"/>
      <c r="G255" s="267"/>
      <c r="H255" s="267"/>
      <c r="I255" s="267"/>
    </row>
    <row r="256" customFormat="false" ht="12.75" hidden="false" customHeight="false" outlineLevel="0" collapsed="false">
      <c r="B256" s="267"/>
      <c r="C256" s="267"/>
      <c r="D256" s="267"/>
      <c r="E256" s="267"/>
      <c r="F256" s="267"/>
      <c r="G256" s="267"/>
      <c r="H256" s="267"/>
      <c r="I256" s="267"/>
    </row>
    <row r="257" customFormat="false" ht="12.75" hidden="false" customHeight="false" outlineLevel="0" collapsed="false">
      <c r="B257" s="267"/>
      <c r="C257" s="267"/>
      <c r="D257" s="267"/>
      <c r="E257" s="267"/>
      <c r="F257" s="267"/>
      <c r="G257" s="267"/>
      <c r="H257" s="267"/>
      <c r="I257" s="267"/>
    </row>
    <row r="258" customFormat="false" ht="12.75" hidden="false" customHeight="false" outlineLevel="0" collapsed="false">
      <c r="B258" s="267"/>
      <c r="C258" s="267"/>
      <c r="D258" s="267"/>
      <c r="E258" s="267"/>
      <c r="F258" s="267"/>
      <c r="G258" s="267"/>
      <c r="H258" s="267"/>
      <c r="I258" s="267"/>
    </row>
    <row r="259" customFormat="false" ht="12.75" hidden="false" customHeight="false" outlineLevel="0" collapsed="false">
      <c r="B259" s="267"/>
      <c r="C259" s="267"/>
      <c r="D259" s="267"/>
      <c r="E259" s="267"/>
      <c r="F259" s="267"/>
      <c r="G259" s="267"/>
      <c r="H259" s="267"/>
      <c r="I259" s="267"/>
    </row>
    <row r="260" customFormat="false" ht="12.75" hidden="false" customHeight="false" outlineLevel="0" collapsed="false">
      <c r="B260" s="267"/>
      <c r="C260" s="267"/>
      <c r="D260" s="267"/>
      <c r="E260" s="267"/>
      <c r="F260" s="267"/>
      <c r="G260" s="267"/>
      <c r="H260" s="267"/>
      <c r="I260" s="267"/>
    </row>
    <row r="261" customFormat="false" ht="12.75" hidden="true" customHeight="false" outlineLevel="0" collapsed="false">
      <c r="B261" s="267"/>
      <c r="C261" s="267"/>
      <c r="D261" s="267"/>
      <c r="E261" s="267"/>
      <c r="F261" s="267"/>
      <c r="G261" s="267"/>
      <c r="H261" s="267"/>
      <c r="I261" s="267"/>
    </row>
    <row r="262" customFormat="false" ht="12.75" hidden="true" customHeight="false" outlineLevel="0" collapsed="false">
      <c r="B262" s="267"/>
      <c r="C262" s="267"/>
      <c r="D262" s="267"/>
      <c r="E262" s="267"/>
      <c r="F262" s="267"/>
      <c r="G262" s="267"/>
      <c r="H262" s="267"/>
      <c r="I262" s="267"/>
    </row>
    <row r="263" customFormat="false" ht="12.75" hidden="true" customHeight="false" outlineLevel="0" collapsed="false">
      <c r="B263" s="267"/>
      <c r="C263" s="267"/>
      <c r="D263" s="267"/>
      <c r="E263" s="267"/>
      <c r="F263" s="267"/>
      <c r="G263" s="267"/>
      <c r="H263" s="267"/>
      <c r="I263" s="267"/>
    </row>
    <row r="264" customFormat="false" ht="12.75" hidden="true" customHeight="false" outlineLevel="0" collapsed="false">
      <c r="B264" s="267"/>
      <c r="C264" s="267"/>
      <c r="D264" s="267"/>
      <c r="E264" s="267"/>
      <c r="F264" s="267"/>
      <c r="G264" s="267"/>
      <c r="H264" s="267"/>
      <c r="I264" s="267"/>
    </row>
    <row r="265" customFormat="false" ht="12.75" hidden="true" customHeight="false" outlineLevel="0" collapsed="false">
      <c r="B265" s="267"/>
      <c r="C265" s="267"/>
      <c r="D265" s="267"/>
      <c r="E265" s="267"/>
      <c r="F265" s="267"/>
      <c r="G265" s="267"/>
      <c r="H265" s="267"/>
      <c r="I265" s="267"/>
    </row>
    <row r="266" customFormat="false" ht="12.75" hidden="true" customHeight="false" outlineLevel="0" collapsed="false">
      <c r="B266" s="267"/>
      <c r="C266" s="267"/>
      <c r="D266" s="267"/>
      <c r="E266" s="267"/>
      <c r="F266" s="267"/>
      <c r="G266" s="267"/>
      <c r="H266" s="267"/>
      <c r="I266" s="267"/>
    </row>
    <row r="267" customFormat="false" ht="12.75" hidden="true" customHeight="false" outlineLevel="0" collapsed="false">
      <c r="B267" s="267"/>
      <c r="C267" s="267"/>
      <c r="D267" s="267"/>
      <c r="E267" s="267"/>
      <c r="F267" s="267"/>
      <c r="G267" s="267"/>
      <c r="H267" s="267"/>
      <c r="I267" s="267"/>
    </row>
    <row r="268" customFormat="false" ht="12.75" hidden="false" customHeight="false" outlineLevel="0" collapsed="false"/>
  </sheetData>
  <mergeCells count="299">
    <mergeCell ref="A1:I1"/>
    <mergeCell ref="A2:J2"/>
    <mergeCell ref="A5:G5"/>
    <mergeCell ref="H5:I5"/>
    <mergeCell ref="A6:G6"/>
    <mergeCell ref="H6:I6"/>
    <mergeCell ref="B8:F8"/>
    <mergeCell ref="B9:J9"/>
    <mergeCell ref="B10:F10"/>
    <mergeCell ref="H10:I10"/>
    <mergeCell ref="B11:J11"/>
    <mergeCell ref="B13:E13"/>
    <mergeCell ref="B14:I14"/>
    <mergeCell ref="B15:I15"/>
    <mergeCell ref="B16:C16"/>
    <mergeCell ref="D16:I16"/>
    <mergeCell ref="B17:C17"/>
    <mergeCell ref="D17:F17"/>
    <mergeCell ref="H17:I17"/>
    <mergeCell ref="C18:E18"/>
    <mergeCell ref="C19:E19"/>
    <mergeCell ref="G19:I19"/>
    <mergeCell ref="B21:C21"/>
    <mergeCell ref="D21:E21"/>
    <mergeCell ref="B22:D22"/>
    <mergeCell ref="E22:H22"/>
    <mergeCell ref="B23:D23"/>
    <mergeCell ref="E23:H23"/>
    <mergeCell ref="B29:C29"/>
    <mergeCell ref="D29:E29"/>
    <mergeCell ref="B31:G31"/>
    <mergeCell ref="B32:J32"/>
    <mergeCell ref="B36:E36"/>
    <mergeCell ref="F36:G36"/>
    <mergeCell ref="B39:I39"/>
    <mergeCell ref="B40:E40"/>
    <mergeCell ref="H40:I40"/>
    <mergeCell ref="B41:E41"/>
    <mergeCell ref="H41:I41"/>
    <mergeCell ref="B42:E42"/>
    <mergeCell ref="H42:I42"/>
    <mergeCell ref="B43:E43"/>
    <mergeCell ref="H43:I43"/>
    <mergeCell ref="B44:E44"/>
    <mergeCell ref="H44:I44"/>
    <mergeCell ref="B45:E45"/>
    <mergeCell ref="H45:I45"/>
    <mergeCell ref="B46:E46"/>
    <mergeCell ref="H46:I46"/>
    <mergeCell ref="B47:E47"/>
    <mergeCell ref="H47:I47"/>
    <mergeCell ref="B48:E48"/>
    <mergeCell ref="H48:I48"/>
    <mergeCell ref="B49:I49"/>
    <mergeCell ref="B52:I52"/>
    <mergeCell ref="B53:E53"/>
    <mergeCell ref="H53:I53"/>
    <mergeCell ref="B54:E54"/>
    <mergeCell ref="H54:I54"/>
    <mergeCell ref="B55:E55"/>
    <mergeCell ref="H55:I55"/>
    <mergeCell ref="B56:E56"/>
    <mergeCell ref="H56:I56"/>
    <mergeCell ref="B57:E57"/>
    <mergeCell ref="H57:I57"/>
    <mergeCell ref="B58:E58"/>
    <mergeCell ref="H58:I58"/>
    <mergeCell ref="B59:E59"/>
    <mergeCell ref="H59:I59"/>
    <mergeCell ref="B60:E60"/>
    <mergeCell ref="H60:I60"/>
    <mergeCell ref="B61:E61"/>
    <mergeCell ref="H61:I61"/>
    <mergeCell ref="B62:E62"/>
    <mergeCell ref="H62:I62"/>
    <mergeCell ref="B63:E63"/>
    <mergeCell ref="H63:I63"/>
    <mergeCell ref="B64:E64"/>
    <mergeCell ref="H64:I64"/>
    <mergeCell ref="B65:E65"/>
    <mergeCell ref="H65:I65"/>
    <mergeCell ref="B66:E66"/>
    <mergeCell ref="H66:I66"/>
    <mergeCell ref="B67:E67"/>
    <mergeCell ref="H67:I67"/>
    <mergeCell ref="B70:E70"/>
    <mergeCell ref="H70:I70"/>
    <mergeCell ref="H71:I71"/>
    <mergeCell ref="B72:E72"/>
    <mergeCell ref="H72:I72"/>
    <mergeCell ref="B73:E73"/>
    <mergeCell ref="H73:I73"/>
    <mergeCell ref="B74:E74"/>
    <mergeCell ref="H74:I74"/>
    <mergeCell ref="B75:E75"/>
    <mergeCell ref="H75:I75"/>
    <mergeCell ref="B76:E76"/>
    <mergeCell ref="H76:I76"/>
    <mergeCell ref="B77:E77"/>
    <mergeCell ref="H77:I77"/>
    <mergeCell ref="B78:E78"/>
    <mergeCell ref="H78:I78"/>
    <mergeCell ref="B79:E79"/>
    <mergeCell ref="H79:I79"/>
    <mergeCell ref="B80:E80"/>
    <mergeCell ref="H80:I80"/>
    <mergeCell ref="B81:E81"/>
    <mergeCell ref="B82:E82"/>
    <mergeCell ref="B83:G83"/>
    <mergeCell ref="H83:I83"/>
    <mergeCell ref="B84:E84"/>
    <mergeCell ref="H84:I84"/>
    <mergeCell ref="B85:E85"/>
    <mergeCell ref="H85:I85"/>
    <mergeCell ref="B86:E86"/>
    <mergeCell ref="H86:I86"/>
    <mergeCell ref="B87:E87"/>
    <mergeCell ref="H87:I87"/>
    <mergeCell ref="B88:E88"/>
    <mergeCell ref="H88:I88"/>
    <mergeCell ref="B89:E89"/>
    <mergeCell ref="H89:I89"/>
    <mergeCell ref="B90:E90"/>
    <mergeCell ref="B91:I91"/>
    <mergeCell ref="B92:E93"/>
    <mergeCell ref="H92:I92"/>
    <mergeCell ref="B94:E94"/>
    <mergeCell ref="H94:I94"/>
    <mergeCell ref="B95:E95"/>
    <mergeCell ref="H95:I95"/>
    <mergeCell ref="B96:E96"/>
    <mergeCell ref="H96:I96"/>
    <mergeCell ref="B97:E97"/>
    <mergeCell ref="H97:I97"/>
    <mergeCell ref="B98:E98"/>
    <mergeCell ref="H98:I98"/>
    <mergeCell ref="B99:E99"/>
    <mergeCell ref="H99:I99"/>
    <mergeCell ref="B100:E100"/>
    <mergeCell ref="H100:I100"/>
    <mergeCell ref="B101:E101"/>
    <mergeCell ref="H101:I101"/>
    <mergeCell ref="B102:E102"/>
    <mergeCell ref="H102:I102"/>
    <mergeCell ref="B103:E103"/>
    <mergeCell ref="B104:E104"/>
    <mergeCell ref="B105:I105"/>
    <mergeCell ref="B106:D106"/>
    <mergeCell ref="H106:I106"/>
    <mergeCell ref="B107:D107"/>
    <mergeCell ref="H107:I107"/>
    <mergeCell ref="B108:D108"/>
    <mergeCell ref="H108:I108"/>
    <mergeCell ref="B109:D109"/>
    <mergeCell ref="H109:I109"/>
    <mergeCell ref="B110:D110"/>
    <mergeCell ref="H110:I110"/>
    <mergeCell ref="B111:D111"/>
    <mergeCell ref="H111:I111"/>
    <mergeCell ref="B112:D112"/>
    <mergeCell ref="H112:I112"/>
    <mergeCell ref="B113:D113"/>
    <mergeCell ref="H113:I113"/>
    <mergeCell ref="B114:D114"/>
    <mergeCell ref="H114:I114"/>
    <mergeCell ref="B115:D115"/>
    <mergeCell ref="H115:I115"/>
    <mergeCell ref="B116:D116"/>
    <mergeCell ref="H116:I116"/>
    <mergeCell ref="B117:E117"/>
    <mergeCell ref="B118:I118"/>
    <mergeCell ref="B119:D120"/>
    <mergeCell ref="F119:G119"/>
    <mergeCell ref="H119:I119"/>
    <mergeCell ref="B121:D121"/>
    <mergeCell ref="F121:G121"/>
    <mergeCell ref="H121:I121"/>
    <mergeCell ref="B122:D122"/>
    <mergeCell ref="F122:G122"/>
    <mergeCell ref="H122:I122"/>
    <mergeCell ref="B123:D123"/>
    <mergeCell ref="F123:G123"/>
    <mergeCell ref="H123:I123"/>
    <mergeCell ref="B124:D124"/>
    <mergeCell ref="F124:G124"/>
    <mergeCell ref="H124:I124"/>
    <mergeCell ref="B125:D125"/>
    <mergeCell ref="F125:G125"/>
    <mergeCell ref="H125:I125"/>
    <mergeCell ref="B126:D126"/>
    <mergeCell ref="F126:G126"/>
    <mergeCell ref="H126:I126"/>
    <mergeCell ref="B127:D127"/>
    <mergeCell ref="F127:G127"/>
    <mergeCell ref="H127:I127"/>
    <mergeCell ref="B128:D128"/>
    <mergeCell ref="F128:G128"/>
    <mergeCell ref="H128:I128"/>
    <mergeCell ref="B130:E130"/>
    <mergeCell ref="B131:I131"/>
    <mergeCell ref="B132:D133"/>
    <mergeCell ref="F132:G132"/>
    <mergeCell ref="H132:I132"/>
    <mergeCell ref="B134:D134"/>
    <mergeCell ref="F134:G134"/>
    <mergeCell ref="H134:I134"/>
    <mergeCell ref="B135:D135"/>
    <mergeCell ref="F135:G135"/>
    <mergeCell ref="H135:I135"/>
    <mergeCell ref="B136:D136"/>
    <mergeCell ref="F136:G136"/>
    <mergeCell ref="H136:I136"/>
    <mergeCell ref="B137:D137"/>
    <mergeCell ref="F137:G137"/>
    <mergeCell ref="H137:I137"/>
    <mergeCell ref="B138:D138"/>
    <mergeCell ref="F138:G138"/>
    <mergeCell ref="H138:I138"/>
    <mergeCell ref="B139:D139"/>
    <mergeCell ref="F139:G139"/>
    <mergeCell ref="H139:I139"/>
    <mergeCell ref="B142:G142"/>
    <mergeCell ref="B143:D143"/>
    <mergeCell ref="B144:D144"/>
    <mergeCell ref="B146:D146"/>
    <mergeCell ref="B147:D147"/>
    <mergeCell ref="B148:D148"/>
    <mergeCell ref="B149:D149"/>
    <mergeCell ref="B150:D150"/>
    <mergeCell ref="B151:D151"/>
    <mergeCell ref="B153:G153"/>
    <mergeCell ref="B154:F154"/>
    <mergeCell ref="B157:E157"/>
    <mergeCell ref="H157:I157"/>
    <mergeCell ref="B158:E158"/>
    <mergeCell ref="H158:I158"/>
    <mergeCell ref="B159:E159"/>
    <mergeCell ref="H159:I159"/>
    <mergeCell ref="B160:E160"/>
    <mergeCell ref="H160:I160"/>
    <mergeCell ref="B161:E161"/>
    <mergeCell ref="H161:I161"/>
    <mergeCell ref="B162:E162"/>
    <mergeCell ref="H162:I162"/>
    <mergeCell ref="B163:E163"/>
    <mergeCell ref="H163:I163"/>
    <mergeCell ref="B164:E164"/>
    <mergeCell ref="H164:I164"/>
    <mergeCell ref="B165:E165"/>
    <mergeCell ref="H165:I165"/>
    <mergeCell ref="B166:E166"/>
    <mergeCell ref="H166:I166"/>
    <mergeCell ref="B167:E167"/>
    <mergeCell ref="H167:I167"/>
    <mergeCell ref="B168:E168"/>
    <mergeCell ref="H168:I168"/>
    <mergeCell ref="B169:E169"/>
    <mergeCell ref="H169:I169"/>
    <mergeCell ref="B170:E170"/>
    <mergeCell ref="H170:I170"/>
    <mergeCell ref="B171:E171"/>
    <mergeCell ref="H171:I171"/>
    <mergeCell ref="B172:E172"/>
    <mergeCell ref="H172:I172"/>
    <mergeCell ref="B173:E173"/>
    <mergeCell ref="H173:I173"/>
    <mergeCell ref="B175:E175"/>
    <mergeCell ref="B176:E176"/>
    <mergeCell ref="B177:E177"/>
    <mergeCell ref="H177:I177"/>
    <mergeCell ref="B178:E178"/>
    <mergeCell ref="H178:I178"/>
    <mergeCell ref="B179:E179"/>
    <mergeCell ref="H179:I179"/>
    <mergeCell ref="B180:E180"/>
    <mergeCell ref="H180:I180"/>
    <mergeCell ref="B181:E181"/>
    <mergeCell ref="H181:I181"/>
    <mergeCell ref="B182:E182"/>
    <mergeCell ref="H182:I182"/>
    <mergeCell ref="B183:I197"/>
    <mergeCell ref="B200:G200"/>
    <mergeCell ref="B201:I217"/>
    <mergeCell ref="B219:C219"/>
    <mergeCell ref="B220:G220"/>
    <mergeCell ref="B221:G221"/>
    <mergeCell ref="B222:G222"/>
    <mergeCell ref="B223:G223"/>
    <mergeCell ref="B224:D224"/>
    <mergeCell ref="F224:G224"/>
    <mergeCell ref="B225:F225"/>
    <mergeCell ref="B226:F226"/>
    <mergeCell ref="B227:F227"/>
    <mergeCell ref="C228:E228"/>
    <mergeCell ref="B233:E233"/>
    <mergeCell ref="H233:I233"/>
    <mergeCell ref="B234:I248"/>
    <mergeCell ref="B250:G250"/>
    <mergeCell ref="B251:I267"/>
  </mergeCells>
  <printOptions headings="false" gridLines="false" gridLinesSet="true" horizontalCentered="false" verticalCentered="false"/>
  <pageMargins left="0.5" right="0.25" top="1" bottom="1"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rowBreaks count="3" manualBreakCount="3">
    <brk id="30" man="true" max="16383" min="0"/>
    <brk id="80" man="true" max="16383" min="0"/>
    <brk id="127" man="true" max="16383" min="0"/>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W5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 activeCellId="0" sqref="B1:H2"/>
    </sheetView>
  </sheetViews>
  <sheetFormatPr defaultColWidth="33.13671875" defaultRowHeight="15" customHeight="false" zeroHeight="true" outlineLevelRow="0" outlineLevelCol="0"/>
  <cols>
    <col collapsed="false" customWidth="true" hidden="false" outlineLevel="0" max="1" min="1" style="7" width="5.28"/>
    <col collapsed="false" customWidth="true" hidden="false" outlineLevel="0" max="2" min="2" style="1" width="10.13"/>
    <col collapsed="false" customWidth="true" hidden="false" outlineLevel="0" max="3" min="3" style="1" width="11.99"/>
    <col collapsed="false" customWidth="true" hidden="false" outlineLevel="0" max="4" min="4" style="1" width="11.85"/>
    <col collapsed="false" customWidth="true" hidden="false" outlineLevel="0" max="5" min="5" style="1" width="17.85"/>
    <col collapsed="false" customWidth="true" hidden="false" outlineLevel="0" max="6" min="6" style="1" width="15.41"/>
    <col collapsed="false" customWidth="true" hidden="false" outlineLevel="0" max="7" min="7" style="1" width="13.14"/>
    <col collapsed="false" customWidth="true" hidden="false" outlineLevel="0" max="8" min="8" style="1" width="21.84"/>
    <col collapsed="false" customWidth="true" hidden="false" outlineLevel="0" max="9" min="9" style="1" width="10.99"/>
    <col collapsed="false" customWidth="true" hidden="false" outlineLevel="0" max="10" min="10" style="1" width="31.28"/>
    <col collapsed="false" customWidth="true" hidden="true" outlineLevel="0" max="11" min="11" style="1" width="10.13"/>
    <col collapsed="false" customWidth="true" hidden="true" outlineLevel="0" max="12" min="12" style="1" width="10.28"/>
    <col collapsed="false" customWidth="false" hidden="true" outlineLevel="0" max="13" min="13" style="1" width="33.14"/>
    <col collapsed="false" customWidth="true" hidden="true" outlineLevel="0" max="14" min="14" style="1" width="15.85"/>
    <col collapsed="false" customWidth="true" hidden="true" outlineLevel="0" max="15" min="15" style="1" width="16.7"/>
    <col collapsed="false" customWidth="true" hidden="true" outlineLevel="0" max="16" min="16" style="1" width="17.7"/>
    <col collapsed="false" customWidth="true" hidden="true" outlineLevel="0" max="17" min="17" style="1" width="18.85"/>
    <col collapsed="false" customWidth="true" hidden="true" outlineLevel="0" max="18" min="18" style="1" width="14.14"/>
    <col collapsed="false" customWidth="true" hidden="true" outlineLevel="0" max="19" min="19" style="1" width="11.85"/>
    <col collapsed="false" customWidth="false" hidden="true" outlineLevel="0" max="20" min="20" style="1" width="33.14"/>
    <col collapsed="false" customWidth="true" hidden="true" outlineLevel="0" max="22" min="21" style="1" width="10.85"/>
    <col collapsed="false" customWidth="false" hidden="true" outlineLevel="0" max="255" min="23" style="1" width="33.14"/>
    <col collapsed="false" customWidth="false" hidden="false" outlineLevel="0" max="257" min="256" style="1" width="33.14"/>
  </cols>
  <sheetData>
    <row r="1" customFormat="false" ht="12.75" hidden="false" customHeight="true" outlineLevel="0" collapsed="false">
      <c r="A1" s="274"/>
      <c r="B1" s="275" t="s">
        <v>153</v>
      </c>
      <c r="C1" s="275"/>
      <c r="D1" s="275"/>
      <c r="E1" s="275"/>
      <c r="F1" s="275"/>
      <c r="G1" s="275"/>
      <c r="H1" s="275"/>
      <c r="I1" s="274"/>
      <c r="J1" s="274"/>
    </row>
    <row r="2" customFormat="false" ht="12.75" hidden="false" customHeight="true" outlineLevel="0" collapsed="false">
      <c r="A2" s="276"/>
      <c r="B2" s="275"/>
      <c r="C2" s="275"/>
      <c r="D2" s="275"/>
      <c r="E2" s="275"/>
      <c r="F2" s="275"/>
      <c r="G2" s="275"/>
      <c r="H2" s="275"/>
      <c r="I2" s="276"/>
      <c r="J2" s="276"/>
    </row>
    <row r="3" customFormat="false" ht="14.25" hidden="false" customHeight="true" outlineLevel="0" collapsed="false">
      <c r="A3" s="277" t="n">
        <v>1</v>
      </c>
      <c r="B3" s="278" t="str">
        <f aca="false">Project_Report!B9</f>
        <v>Name of the Beneficiary</v>
      </c>
      <c r="C3" s="278"/>
      <c r="D3" s="278"/>
      <c r="E3" s="279" t="n">
        <f aca="false">Project_Report!G9</f>
        <v>0</v>
      </c>
      <c r="F3" s="279"/>
      <c r="G3" s="279"/>
      <c r="H3" s="279"/>
      <c r="I3" s="279"/>
      <c r="J3" s="280"/>
    </row>
    <row r="4" customFormat="false" ht="15" hidden="false" customHeight="false" outlineLevel="0" collapsed="false">
      <c r="A4" s="277"/>
      <c r="B4" s="281"/>
      <c r="C4" s="281"/>
      <c r="D4" s="281"/>
      <c r="E4" s="281"/>
      <c r="F4" s="279"/>
      <c r="G4" s="279"/>
      <c r="H4" s="279"/>
      <c r="I4" s="279"/>
      <c r="J4" s="279"/>
    </row>
    <row r="5" customFormat="false" ht="15" hidden="false" customHeight="false" outlineLevel="0" collapsed="false">
      <c r="A5" s="277"/>
      <c r="B5" s="281"/>
      <c r="C5" s="281"/>
      <c r="D5" s="281"/>
      <c r="E5" s="281"/>
      <c r="F5" s="279"/>
      <c r="G5" s="279"/>
      <c r="H5" s="279"/>
      <c r="I5" s="279"/>
      <c r="J5" s="279"/>
    </row>
    <row r="6" customFormat="false" ht="15" hidden="false" customHeight="false" outlineLevel="0" collapsed="false">
      <c r="A6" s="277" t="n">
        <v>2</v>
      </c>
      <c r="B6" s="281" t="str">
        <f aca="false">Project_Report!B11</f>
        <v>Constitution (legal Status)                                         :</v>
      </c>
      <c r="C6" s="281"/>
      <c r="D6" s="281"/>
      <c r="E6" s="279" t="str">
        <f aca="false">Project_Report!G11</f>
        <v>Individual</v>
      </c>
      <c r="F6" s="279"/>
      <c r="G6" s="279"/>
      <c r="H6" s="279"/>
      <c r="I6" s="279"/>
      <c r="J6" s="279"/>
    </row>
    <row r="7" customFormat="false" ht="15" hidden="false" customHeight="false" outlineLevel="0" collapsed="false">
      <c r="A7" s="277"/>
      <c r="B7" s="281"/>
      <c r="C7" s="281"/>
      <c r="D7" s="281"/>
      <c r="E7" s="281"/>
      <c r="F7" s="279"/>
      <c r="G7" s="279"/>
      <c r="H7" s="279"/>
      <c r="I7" s="279"/>
      <c r="J7" s="279"/>
    </row>
    <row r="8" customFormat="false" ht="15" hidden="false" customHeight="false" outlineLevel="0" collapsed="false">
      <c r="A8" s="277" t="n">
        <v>3</v>
      </c>
      <c r="B8" s="281" t="str">
        <f aca="false">Project_Report!B14</f>
        <v>Father's/Spouce's Name</v>
      </c>
      <c r="C8" s="281"/>
      <c r="D8" s="281"/>
      <c r="E8" s="281" t="n">
        <f aca="false">DataSheet!B11</f>
        <v>0</v>
      </c>
      <c r="F8" s="281"/>
      <c r="G8" s="281"/>
      <c r="H8" s="281"/>
      <c r="I8" s="281"/>
      <c r="J8" s="279"/>
    </row>
    <row r="9" customFormat="false" ht="15" hidden="false" customHeight="false" outlineLevel="0" collapsed="false">
      <c r="A9" s="277"/>
      <c r="B9" s="281"/>
      <c r="C9" s="281"/>
      <c r="D9" s="281"/>
      <c r="E9" s="281"/>
      <c r="F9" s="279"/>
      <c r="G9" s="279"/>
      <c r="H9" s="279"/>
      <c r="I9" s="279"/>
      <c r="J9" s="279"/>
    </row>
    <row r="10" customFormat="false" ht="15" hidden="false" customHeight="false" outlineLevel="0" collapsed="false">
      <c r="A10" s="277" t="n">
        <v>4</v>
      </c>
      <c r="B10" s="281" t="str">
        <f aca="false">Project_Report!B16</f>
        <v> Unit  Address                        :</v>
      </c>
      <c r="C10" s="281"/>
      <c r="D10" s="281"/>
      <c r="E10" s="281" t="n">
        <f aca="false">Project_Report!G16</f>
        <v>0</v>
      </c>
      <c r="F10" s="279"/>
      <c r="G10" s="279"/>
      <c r="H10" s="279"/>
      <c r="I10" s="279"/>
      <c r="J10" s="279"/>
    </row>
    <row r="11" customFormat="false" ht="15" hidden="false" customHeight="false" outlineLevel="0" collapsed="false">
      <c r="A11" s="277"/>
      <c r="B11" s="281"/>
      <c r="C11" s="281"/>
      <c r="D11" s="281"/>
      <c r="E11" s="281" t="n">
        <f aca="false">Project_Report!G17</f>
        <v>0</v>
      </c>
      <c r="F11" s="279"/>
      <c r="G11" s="279"/>
      <c r="H11" s="279"/>
      <c r="I11" s="279"/>
      <c r="J11" s="279"/>
    </row>
    <row r="12" customFormat="false" ht="15" hidden="false" customHeight="false" outlineLevel="0" collapsed="false">
      <c r="A12" s="277"/>
      <c r="B12" s="281"/>
      <c r="C12" s="281"/>
      <c r="D12" s="281"/>
      <c r="E12" s="282" t="str">
        <f aca="false">Project_Report!G18</f>
        <v>Taluk/Block:</v>
      </c>
      <c r="F12" s="279" t="n">
        <f aca="false">Project_Report!H18</f>
        <v>0</v>
      </c>
      <c r="G12" s="279"/>
      <c r="H12" s="279"/>
      <c r="I12" s="279"/>
      <c r="J12" s="279"/>
    </row>
    <row r="13" customFormat="false" ht="15" hidden="false" customHeight="false" outlineLevel="0" collapsed="false">
      <c r="A13" s="277"/>
      <c r="B13" s="281"/>
      <c r="C13" s="281"/>
      <c r="D13" s="281"/>
      <c r="E13" s="282" t="str">
        <f aca="false">Project_Report!G19</f>
        <v>District :</v>
      </c>
      <c r="F13" s="279" t="n">
        <f aca="false">Project_Report!H19</f>
        <v>0</v>
      </c>
      <c r="G13" s="279"/>
      <c r="H13" s="279"/>
      <c r="I13" s="279"/>
      <c r="J13" s="279"/>
    </row>
    <row r="14" customFormat="false" ht="15" hidden="false" customHeight="false" outlineLevel="0" collapsed="false">
      <c r="A14" s="277"/>
      <c r="B14" s="281"/>
      <c r="C14" s="281"/>
      <c r="D14" s="281"/>
      <c r="E14" s="282" t="str">
        <f aca="false">Project_Report!G20</f>
        <v>Pin:</v>
      </c>
      <c r="F14" s="279" t="n">
        <f aca="false">Project_Report!H20</f>
        <v>0</v>
      </c>
      <c r="G14" s="283" t="str">
        <f aca="false">Project_Report!I20</f>
        <v>State:</v>
      </c>
      <c r="H14" s="284" t="n">
        <f aca="false">DataSheet!C18</f>
        <v>0</v>
      </c>
      <c r="I14" s="279"/>
      <c r="J14" s="279"/>
    </row>
    <row r="15" customFormat="false" ht="15" hidden="false" customHeight="false" outlineLevel="0" collapsed="false">
      <c r="A15" s="277"/>
      <c r="B15" s="281"/>
      <c r="C15" s="281"/>
      <c r="D15" s="281"/>
      <c r="E15" s="282" t="str">
        <f aca="false">Project_Report!G22</f>
        <v>E-Mail                  :</v>
      </c>
      <c r="F15" s="284" t="n">
        <f aca="false">DataSheet!C19</f>
        <v>0</v>
      </c>
      <c r="G15" s="284"/>
      <c r="H15" s="284"/>
      <c r="I15" s="279"/>
      <c r="J15" s="279"/>
    </row>
    <row r="16" customFormat="false" ht="15" hidden="false" customHeight="false" outlineLevel="0" collapsed="false">
      <c r="A16" s="277"/>
      <c r="B16" s="285"/>
      <c r="C16" s="285"/>
      <c r="D16" s="285"/>
      <c r="E16" s="282" t="s">
        <v>154</v>
      </c>
      <c r="F16" s="279" t="n">
        <f aca="false">DataSheet!G19</f>
        <v>0</v>
      </c>
      <c r="G16" s="285"/>
      <c r="H16" s="285"/>
      <c r="I16" s="285"/>
      <c r="J16" s="285"/>
    </row>
    <row r="17" customFormat="false" ht="20.25" hidden="false" customHeight="true" outlineLevel="0" collapsed="false">
      <c r="A17" s="286" t="n">
        <v>5</v>
      </c>
      <c r="B17" s="287" t="s">
        <v>155</v>
      </c>
      <c r="C17" s="287"/>
      <c r="D17" s="287"/>
      <c r="E17" s="288" t="str">
        <f aca="false">DPR_FRONT!B2</f>
        <v/>
      </c>
      <c r="F17" s="288"/>
      <c r="G17" s="288"/>
      <c r="H17" s="288"/>
      <c r="I17" s="288"/>
      <c r="J17" s="289"/>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row>
    <row r="18" customFormat="false" ht="15" hidden="false" customHeight="false" outlineLevel="0" collapsed="false">
      <c r="A18" s="277"/>
      <c r="B18" s="285"/>
      <c r="C18" s="285"/>
      <c r="D18" s="285"/>
      <c r="E18" s="285"/>
      <c r="F18" s="285"/>
      <c r="G18" s="285"/>
      <c r="H18" s="285"/>
      <c r="I18" s="285"/>
      <c r="J18" s="285"/>
    </row>
    <row r="19" customFormat="false" ht="15.75" hidden="false" customHeight="false" outlineLevel="0" collapsed="false">
      <c r="A19" s="277" t="n">
        <v>6</v>
      </c>
      <c r="B19" s="281" t="s">
        <v>156</v>
      </c>
      <c r="C19" s="281"/>
      <c r="D19" s="290" t="s">
        <v>157</v>
      </c>
      <c r="E19" s="291" t="s">
        <v>133</v>
      </c>
      <c r="F19" s="292" t="n">
        <f aca="false">H119</f>
        <v>0</v>
      </c>
      <c r="G19" s="293"/>
      <c r="H19" s="294"/>
      <c r="I19" s="285"/>
      <c r="J19" s="285"/>
    </row>
    <row r="20" customFormat="false" ht="15" hidden="false" customHeight="true" outlineLevel="0" collapsed="false">
      <c r="A20" s="277"/>
      <c r="B20" s="295" t="s">
        <v>6</v>
      </c>
      <c r="C20" s="295"/>
      <c r="D20" s="295"/>
      <c r="E20" s="289" t="n">
        <f aca="false">DataSheet!B32</f>
        <v>0</v>
      </c>
      <c r="F20" s="289"/>
      <c r="G20" s="289"/>
      <c r="H20" s="289"/>
      <c r="I20" s="289"/>
      <c r="J20" s="285"/>
    </row>
    <row r="21" customFormat="false" ht="15" hidden="false" customHeight="false" outlineLevel="0" collapsed="false">
      <c r="A21" s="277"/>
      <c r="B21" s="295"/>
      <c r="C21" s="295"/>
      <c r="D21" s="295"/>
      <c r="E21" s="289"/>
      <c r="F21" s="289"/>
      <c r="G21" s="289"/>
      <c r="H21" s="289"/>
      <c r="I21" s="289"/>
      <c r="J21" s="285"/>
    </row>
    <row r="22" customFormat="false" ht="15" hidden="false" customHeight="false" outlineLevel="0" collapsed="false">
      <c r="A22" s="277" t="n">
        <v>7</v>
      </c>
      <c r="B22" s="279" t="s">
        <v>158</v>
      </c>
      <c r="C22" s="279"/>
      <c r="D22" s="279"/>
      <c r="E22" s="279"/>
      <c r="F22" s="285"/>
      <c r="G22" s="285"/>
      <c r="H22" s="285"/>
      <c r="I22" s="285"/>
      <c r="J22" s="285"/>
    </row>
    <row r="23" customFormat="false" ht="15" hidden="false" customHeight="false" outlineLevel="0" collapsed="false">
      <c r="A23" s="277"/>
      <c r="B23" s="281" t="s">
        <v>159</v>
      </c>
      <c r="C23" s="281"/>
      <c r="D23" s="281"/>
      <c r="E23" s="291" t="s">
        <v>133</v>
      </c>
      <c r="F23" s="296" t="n">
        <f aca="false">H129</f>
        <v>0</v>
      </c>
      <c r="G23" s="293"/>
      <c r="H23" s="297"/>
      <c r="I23" s="285"/>
      <c r="J23" s="285"/>
    </row>
    <row r="24" customFormat="false" ht="15" hidden="false" customHeight="false" outlineLevel="0" collapsed="false">
      <c r="A24" s="277"/>
      <c r="B24" s="281" t="s">
        <v>160</v>
      </c>
      <c r="C24" s="281"/>
      <c r="D24" s="281"/>
      <c r="E24" s="291" t="s">
        <v>133</v>
      </c>
      <c r="F24" s="298" t="n">
        <f aca="false">H131</f>
        <v>0</v>
      </c>
      <c r="G24" s="293"/>
      <c r="H24" s="297"/>
      <c r="I24" s="285"/>
      <c r="J24" s="285"/>
    </row>
    <row r="25" customFormat="false" ht="15" hidden="false" customHeight="false" outlineLevel="0" collapsed="false">
      <c r="A25" s="277"/>
      <c r="B25" s="281" t="s">
        <v>161</v>
      </c>
      <c r="C25" s="281"/>
      <c r="D25" s="281"/>
      <c r="E25" s="291" t="s">
        <v>133</v>
      </c>
      <c r="F25" s="299" t="n">
        <f aca="false">H123</f>
        <v>0</v>
      </c>
      <c r="G25" s="293"/>
      <c r="H25" s="297"/>
      <c r="I25" s="285"/>
      <c r="J25" s="285"/>
    </row>
    <row r="26" customFormat="false" ht="15" hidden="false" customHeight="false" outlineLevel="0" collapsed="false">
      <c r="A26" s="277"/>
      <c r="B26" s="285"/>
      <c r="C26" s="285"/>
      <c r="D26" s="285"/>
      <c r="E26" s="285"/>
      <c r="F26" s="285"/>
      <c r="G26" s="285"/>
      <c r="H26" s="285"/>
      <c r="I26" s="285"/>
      <c r="J26" s="285"/>
    </row>
    <row r="27" customFormat="false" ht="15" hidden="false" customHeight="false" outlineLevel="0" collapsed="false">
      <c r="A27" s="277"/>
      <c r="B27" s="285"/>
      <c r="C27" s="285"/>
      <c r="D27" s="285"/>
      <c r="E27" s="285"/>
      <c r="F27" s="285"/>
      <c r="G27" s="285"/>
      <c r="H27" s="285"/>
      <c r="I27" s="285"/>
      <c r="J27" s="285"/>
    </row>
    <row r="28" customFormat="false" ht="15" hidden="false" customHeight="true" outlineLevel="0" collapsed="false">
      <c r="A28" s="277" t="n">
        <v>8</v>
      </c>
      <c r="B28" s="295" t="s">
        <v>162</v>
      </c>
      <c r="C28" s="295"/>
      <c r="D28" s="290" t="s">
        <v>157</v>
      </c>
      <c r="E28" s="281"/>
      <c r="F28" s="300"/>
      <c r="G28" s="297"/>
      <c r="H28" s="277"/>
      <c r="I28" s="285"/>
      <c r="J28" s="285"/>
    </row>
    <row r="29" customFormat="false" ht="15" hidden="false" customHeight="false" outlineLevel="0" collapsed="false">
      <c r="A29" s="277"/>
      <c r="B29" s="295"/>
      <c r="C29" s="295"/>
      <c r="D29" s="290"/>
      <c r="E29" s="281"/>
      <c r="F29" s="285"/>
      <c r="G29" s="300"/>
      <c r="H29" s="277"/>
      <c r="I29" s="285"/>
      <c r="J29" s="285"/>
    </row>
    <row r="30" customFormat="false" ht="15" hidden="false" customHeight="false" outlineLevel="0" collapsed="false">
      <c r="A30" s="277"/>
      <c r="B30" s="301"/>
      <c r="C30" s="301"/>
      <c r="D30" s="290"/>
      <c r="E30" s="301"/>
      <c r="F30" s="285"/>
      <c r="G30" s="285"/>
      <c r="H30" s="285"/>
      <c r="I30" s="285"/>
      <c r="J30" s="285"/>
    </row>
    <row r="31" customFormat="false" ht="15" hidden="false" customHeight="false" outlineLevel="0" collapsed="false">
      <c r="A31" s="277" t="n">
        <v>9</v>
      </c>
      <c r="B31" s="281" t="s">
        <v>163</v>
      </c>
      <c r="C31" s="281"/>
      <c r="D31" s="290" t="s">
        <v>157</v>
      </c>
      <c r="E31" s="281"/>
      <c r="F31" s="277" t="n">
        <f aca="false">DataSheet!F179</f>
        <v>5</v>
      </c>
      <c r="G31" s="281" t="s">
        <v>164</v>
      </c>
      <c r="H31" s="297"/>
      <c r="I31" s="285"/>
      <c r="J31" s="285"/>
    </row>
    <row r="32" customFormat="false" ht="15" hidden="false" customHeight="false" outlineLevel="0" collapsed="false">
      <c r="A32" s="277"/>
      <c r="B32" s="281"/>
      <c r="C32" s="281"/>
      <c r="D32" s="290"/>
      <c r="E32" s="281"/>
      <c r="F32" s="285"/>
      <c r="G32" s="277"/>
      <c r="H32" s="281"/>
      <c r="I32" s="285"/>
      <c r="J32" s="285"/>
    </row>
    <row r="33" customFormat="false" ht="15" hidden="false" customHeight="false" outlineLevel="0" collapsed="false">
      <c r="A33" s="277"/>
      <c r="B33" s="281"/>
      <c r="C33" s="281"/>
      <c r="D33" s="290"/>
      <c r="E33" s="281"/>
      <c r="F33" s="285"/>
      <c r="G33" s="277"/>
      <c r="H33" s="281"/>
      <c r="I33" s="285"/>
      <c r="J33" s="285"/>
    </row>
    <row r="34" customFormat="false" ht="15" hidden="false" customHeight="true" outlineLevel="0" collapsed="false">
      <c r="A34" s="277" t="n">
        <v>10</v>
      </c>
      <c r="B34" s="302" t="s">
        <v>146</v>
      </c>
      <c r="C34" s="302"/>
      <c r="D34" s="290" t="s">
        <v>157</v>
      </c>
      <c r="E34" s="301"/>
      <c r="F34" s="277" t="n">
        <f aca="false">DataSheet!G181</f>
        <v>0</v>
      </c>
      <c r="G34" s="285" t="s">
        <v>165</v>
      </c>
      <c r="H34" s="297"/>
      <c r="I34" s="285"/>
      <c r="J34" s="285"/>
    </row>
    <row r="35" customFormat="false" ht="30" hidden="false" customHeight="true" outlineLevel="0" collapsed="false">
      <c r="A35" s="277"/>
      <c r="B35" s="302"/>
      <c r="C35" s="302"/>
      <c r="D35" s="290"/>
      <c r="E35" s="301"/>
      <c r="F35" s="285"/>
      <c r="G35" s="277"/>
      <c r="H35" s="285"/>
      <c r="I35" s="285"/>
      <c r="J35" s="285"/>
    </row>
    <row r="36" customFormat="false" ht="15" hidden="false" customHeight="false" outlineLevel="0" collapsed="false">
      <c r="A36" s="277"/>
      <c r="B36" s="281"/>
      <c r="C36" s="301"/>
      <c r="D36" s="290"/>
      <c r="E36" s="301"/>
      <c r="F36" s="285"/>
      <c r="G36" s="277"/>
      <c r="H36" s="285"/>
      <c r="I36" s="285"/>
      <c r="J36" s="285"/>
    </row>
    <row r="37" customFormat="false" ht="15" hidden="false" customHeight="false" outlineLevel="0" collapsed="false">
      <c r="A37" s="277" t="n">
        <v>11</v>
      </c>
      <c r="B37" s="281" t="s">
        <v>166</v>
      </c>
      <c r="C37" s="281"/>
      <c r="D37" s="290" t="s">
        <v>157</v>
      </c>
      <c r="E37" s="281"/>
      <c r="F37" s="303"/>
      <c r="G37" s="297"/>
      <c r="H37" s="285"/>
      <c r="I37" s="285"/>
      <c r="J37" s="285"/>
    </row>
    <row r="38" customFormat="false" ht="15" hidden="false" customHeight="false" outlineLevel="0" collapsed="false">
      <c r="A38" s="277"/>
      <c r="B38" s="301"/>
      <c r="C38" s="301"/>
      <c r="D38" s="290"/>
      <c r="E38" s="301"/>
      <c r="F38" s="285"/>
      <c r="G38" s="285"/>
      <c r="H38" s="285"/>
      <c r="I38" s="285"/>
      <c r="J38" s="285"/>
    </row>
    <row r="39" customFormat="false" ht="15" hidden="false" customHeight="false" outlineLevel="0" collapsed="false">
      <c r="A39" s="277"/>
      <c r="B39" s="301"/>
      <c r="C39" s="301"/>
      <c r="D39" s="290"/>
      <c r="E39" s="301"/>
      <c r="F39" s="285"/>
      <c r="G39" s="285"/>
      <c r="H39" s="285"/>
      <c r="I39" s="285"/>
      <c r="J39" s="285"/>
    </row>
    <row r="40" customFormat="false" ht="15" hidden="false" customHeight="false" outlineLevel="0" collapsed="false">
      <c r="A40" s="277" t="n">
        <v>12</v>
      </c>
      <c r="B40" s="281" t="s">
        <v>167</v>
      </c>
      <c r="C40" s="281"/>
      <c r="D40" s="290" t="s">
        <v>157</v>
      </c>
      <c r="E40" s="281"/>
      <c r="F40" s="304" t="n">
        <f aca="false">Project_Report!I69</f>
        <v>0</v>
      </c>
      <c r="G40" s="297"/>
      <c r="H40" s="285"/>
      <c r="I40" s="285"/>
      <c r="J40" s="285"/>
    </row>
    <row r="41" customFormat="false" ht="15" hidden="false" customHeight="false" outlineLevel="0" collapsed="false">
      <c r="A41" s="277"/>
      <c r="B41" s="285"/>
      <c r="C41" s="285"/>
      <c r="D41" s="290"/>
      <c r="E41" s="305"/>
      <c r="F41" s="285"/>
      <c r="G41" s="285"/>
      <c r="H41" s="285"/>
      <c r="I41" s="285"/>
      <c r="J41" s="285"/>
    </row>
    <row r="42" customFormat="false" ht="15" hidden="false" customHeight="false" outlineLevel="0" collapsed="false">
      <c r="A42" s="277"/>
      <c r="B42" s="285"/>
      <c r="C42" s="285"/>
      <c r="D42" s="290"/>
      <c r="E42" s="285"/>
      <c r="F42" s="285"/>
      <c r="G42" s="285"/>
      <c r="H42" s="285"/>
      <c r="I42" s="285"/>
      <c r="J42" s="285"/>
    </row>
    <row r="43" customFormat="false" ht="15" hidden="false" customHeight="false" outlineLevel="0" collapsed="false">
      <c r="A43" s="277" t="n">
        <v>13</v>
      </c>
      <c r="B43" s="281" t="s">
        <v>131</v>
      </c>
      <c r="C43" s="281"/>
      <c r="D43" s="290" t="s">
        <v>157</v>
      </c>
      <c r="E43" s="281"/>
      <c r="F43" s="290" t="n">
        <f aca="false">DataSheet!G154</f>
        <v>0</v>
      </c>
      <c r="G43" s="281"/>
      <c r="H43" s="297"/>
      <c r="I43" s="285"/>
      <c r="J43" s="285"/>
    </row>
    <row r="44" customFormat="false" ht="15" hidden="false" customHeight="false" outlineLevel="0" collapsed="false">
      <c r="A44" s="277"/>
      <c r="B44" s="285"/>
      <c r="C44" s="285"/>
      <c r="D44" s="290"/>
      <c r="E44" s="285"/>
      <c r="F44" s="285"/>
      <c r="G44" s="285"/>
      <c r="H44" s="285"/>
      <c r="I44" s="285"/>
      <c r="J44" s="285"/>
    </row>
    <row r="45" customFormat="false" ht="15" hidden="false" customHeight="false" outlineLevel="0" collapsed="false">
      <c r="A45" s="277"/>
      <c r="B45" s="285"/>
      <c r="C45" s="285"/>
      <c r="D45" s="290"/>
      <c r="E45" s="285"/>
      <c r="F45" s="285"/>
      <c r="G45" s="285"/>
      <c r="H45" s="285"/>
      <c r="I45" s="285"/>
      <c r="J45" s="285"/>
    </row>
    <row r="46" customFormat="false" ht="15" hidden="false" customHeight="false" outlineLevel="0" collapsed="false">
      <c r="A46" s="277" t="n">
        <v>14</v>
      </c>
      <c r="B46" s="281" t="s">
        <v>168</v>
      </c>
      <c r="C46" s="281"/>
      <c r="D46" s="290" t="s">
        <v>157</v>
      </c>
      <c r="E46" s="299" t="str">
        <f aca="false">DataSheet!B107&amp;","&amp;DataSheet!B108&amp;","&amp;DataSheet!B109</f>
        <v>,,</v>
      </c>
      <c r="F46" s="299"/>
      <c r="G46" s="299"/>
      <c r="H46" s="299"/>
      <c r="I46" s="299"/>
      <c r="J46" s="306"/>
    </row>
    <row r="47" customFormat="false" ht="15" hidden="false" customHeight="false" outlineLevel="0" collapsed="false">
      <c r="A47" s="277"/>
      <c r="B47" s="281"/>
      <c r="C47" s="281"/>
      <c r="D47" s="290"/>
      <c r="E47" s="281"/>
      <c r="F47" s="281"/>
      <c r="G47" s="281"/>
      <c r="H47" s="281"/>
      <c r="I47" s="281"/>
      <c r="J47" s="281"/>
    </row>
    <row r="48" customFormat="false" ht="15" hidden="false" customHeight="true" outlineLevel="0" collapsed="false">
      <c r="A48" s="277" t="n">
        <v>15</v>
      </c>
      <c r="B48" s="302" t="s">
        <v>169</v>
      </c>
      <c r="C48" s="302"/>
      <c r="D48" s="290" t="s">
        <v>157</v>
      </c>
      <c r="E48" s="307" t="s">
        <v>133</v>
      </c>
      <c r="F48" s="299" t="n">
        <f aca="false">H191</f>
        <v>0</v>
      </c>
      <c r="G48" s="299"/>
      <c r="H48" s="297"/>
      <c r="I48" s="285"/>
      <c r="J48" s="285"/>
    </row>
    <row r="49" customFormat="false" ht="20.25" hidden="false" customHeight="true" outlineLevel="0" collapsed="false">
      <c r="A49" s="277"/>
      <c r="B49" s="302"/>
      <c r="C49" s="302"/>
      <c r="D49" s="290"/>
      <c r="E49" s="285"/>
      <c r="F49" s="285"/>
      <c r="G49" s="285"/>
      <c r="H49" s="285"/>
      <c r="I49" s="285"/>
      <c r="J49" s="285"/>
    </row>
    <row r="50" customFormat="false" ht="15" hidden="false" customHeight="false" outlineLevel="0" collapsed="false">
      <c r="A50" s="308" t="s">
        <v>170</v>
      </c>
      <c r="B50" s="308"/>
      <c r="C50" s="308"/>
      <c r="D50" s="308"/>
      <c r="E50" s="308"/>
      <c r="F50" s="308"/>
      <c r="G50" s="308"/>
      <c r="H50" s="308"/>
      <c r="I50" s="308"/>
      <c r="J50" s="308"/>
    </row>
    <row r="51" customFormat="false" ht="15" hidden="false" customHeight="false" outlineLevel="0" collapsed="false">
      <c r="A51" s="277" t="n">
        <v>1</v>
      </c>
      <c r="B51" s="309" t="s">
        <v>171</v>
      </c>
      <c r="C51" s="309"/>
      <c r="D51" s="309"/>
      <c r="E51" s="309"/>
      <c r="F51" s="309"/>
      <c r="G51" s="309"/>
      <c r="H51" s="309"/>
      <c r="I51" s="309"/>
      <c r="J51" s="309"/>
    </row>
    <row r="52" customFormat="false" ht="15" hidden="false" customHeight="false" outlineLevel="0" collapsed="false">
      <c r="A52" s="277"/>
      <c r="B52" s="281"/>
      <c r="C52" s="281"/>
      <c r="D52" s="281"/>
      <c r="E52" s="281"/>
      <c r="F52" s="281"/>
      <c r="G52" s="281"/>
      <c r="H52" s="281"/>
      <c r="I52" s="281"/>
      <c r="J52" s="281"/>
    </row>
    <row r="53" customFormat="false" ht="15" hidden="false" customHeight="true" outlineLevel="0" collapsed="false">
      <c r="A53" s="277"/>
      <c r="B53" s="310" t="n">
        <f aca="false">DataSheet!B234</f>
        <v>0</v>
      </c>
      <c r="C53" s="310"/>
      <c r="D53" s="310"/>
      <c r="E53" s="310"/>
      <c r="F53" s="310"/>
      <c r="G53" s="310"/>
      <c r="H53" s="310"/>
      <c r="I53" s="310"/>
      <c r="J53" s="310"/>
    </row>
    <row r="54" customFormat="false" ht="15" hidden="false" customHeight="false" outlineLevel="0" collapsed="false">
      <c r="A54" s="277"/>
      <c r="B54" s="310"/>
      <c r="C54" s="310"/>
      <c r="D54" s="310"/>
      <c r="E54" s="310"/>
      <c r="F54" s="310"/>
      <c r="G54" s="310"/>
      <c r="H54" s="310"/>
      <c r="I54" s="310"/>
      <c r="J54" s="310"/>
    </row>
    <row r="55" customFormat="false" ht="15" hidden="false" customHeight="false" outlineLevel="0" collapsed="false">
      <c r="A55" s="277"/>
      <c r="B55" s="310"/>
      <c r="C55" s="310"/>
      <c r="D55" s="310"/>
      <c r="E55" s="310"/>
      <c r="F55" s="310"/>
      <c r="G55" s="310"/>
      <c r="H55" s="310"/>
      <c r="I55" s="310"/>
      <c r="J55" s="310"/>
    </row>
    <row r="56" customFormat="false" ht="15" hidden="false" customHeight="false" outlineLevel="0" collapsed="false">
      <c r="A56" s="277"/>
      <c r="B56" s="310"/>
      <c r="C56" s="310"/>
      <c r="D56" s="310"/>
      <c r="E56" s="310"/>
      <c r="F56" s="310"/>
      <c r="G56" s="310"/>
      <c r="H56" s="310"/>
      <c r="I56" s="310"/>
      <c r="J56" s="310"/>
    </row>
    <row r="57" customFormat="false" ht="15" hidden="false" customHeight="false" outlineLevel="0" collapsed="false">
      <c r="A57" s="277"/>
      <c r="B57" s="310"/>
      <c r="C57" s="310"/>
      <c r="D57" s="310"/>
      <c r="E57" s="310"/>
      <c r="F57" s="310"/>
      <c r="G57" s="310"/>
      <c r="H57" s="310"/>
      <c r="I57" s="310"/>
      <c r="J57" s="310"/>
    </row>
    <row r="58" customFormat="false" ht="15" hidden="false" customHeight="false" outlineLevel="0" collapsed="false">
      <c r="A58" s="277"/>
      <c r="B58" s="310"/>
      <c r="C58" s="310"/>
      <c r="D58" s="310"/>
      <c r="E58" s="310"/>
      <c r="F58" s="310"/>
      <c r="G58" s="310"/>
      <c r="H58" s="310"/>
      <c r="I58" s="310"/>
      <c r="J58" s="310"/>
    </row>
    <row r="59" customFormat="false" ht="15" hidden="false" customHeight="false" outlineLevel="0" collapsed="false">
      <c r="A59" s="277"/>
      <c r="B59" s="310"/>
      <c r="C59" s="310"/>
      <c r="D59" s="310"/>
      <c r="E59" s="310"/>
      <c r="F59" s="310"/>
      <c r="G59" s="310"/>
      <c r="H59" s="310"/>
      <c r="I59" s="310"/>
      <c r="J59" s="310"/>
    </row>
    <row r="60" customFormat="false" ht="15" hidden="false" customHeight="false" outlineLevel="0" collapsed="false">
      <c r="A60" s="277"/>
      <c r="B60" s="310"/>
      <c r="C60" s="310"/>
      <c r="D60" s="310"/>
      <c r="E60" s="310"/>
      <c r="F60" s="310"/>
      <c r="G60" s="310"/>
      <c r="H60" s="310"/>
      <c r="I60" s="310"/>
      <c r="J60" s="310"/>
    </row>
    <row r="61" customFormat="false" ht="15" hidden="false" customHeight="false" outlineLevel="0" collapsed="false">
      <c r="A61" s="277"/>
      <c r="B61" s="310"/>
      <c r="C61" s="310"/>
      <c r="D61" s="310"/>
      <c r="E61" s="310"/>
      <c r="F61" s="310"/>
      <c r="G61" s="310"/>
      <c r="H61" s="310"/>
      <c r="I61" s="310"/>
      <c r="J61" s="310"/>
    </row>
    <row r="62" customFormat="false" ht="15" hidden="false" customHeight="false" outlineLevel="0" collapsed="false">
      <c r="A62" s="277"/>
      <c r="B62" s="310"/>
      <c r="C62" s="310"/>
      <c r="D62" s="310"/>
      <c r="E62" s="310"/>
      <c r="F62" s="310"/>
      <c r="G62" s="310"/>
      <c r="H62" s="310"/>
      <c r="I62" s="310"/>
      <c r="J62" s="310"/>
    </row>
    <row r="63" customFormat="false" ht="15" hidden="false" customHeight="false" outlineLevel="0" collapsed="false">
      <c r="A63" s="277"/>
      <c r="B63" s="310"/>
      <c r="C63" s="310"/>
      <c r="D63" s="310"/>
      <c r="E63" s="310"/>
      <c r="F63" s="310"/>
      <c r="G63" s="310"/>
      <c r="H63" s="310"/>
      <c r="I63" s="310"/>
      <c r="J63" s="310"/>
    </row>
    <row r="64" customFormat="false" ht="15" hidden="false" customHeight="false" outlineLevel="0" collapsed="false">
      <c r="A64" s="277"/>
      <c r="B64" s="310"/>
      <c r="C64" s="310"/>
      <c r="D64" s="310"/>
      <c r="E64" s="310"/>
      <c r="F64" s="310"/>
      <c r="G64" s="310"/>
      <c r="H64" s="310"/>
      <c r="I64" s="310"/>
      <c r="J64" s="310"/>
    </row>
    <row r="65" customFormat="false" ht="15" hidden="false" customHeight="false" outlineLevel="0" collapsed="false">
      <c r="A65" s="277"/>
      <c r="B65" s="310"/>
      <c r="C65" s="310"/>
      <c r="D65" s="310"/>
      <c r="E65" s="310"/>
      <c r="F65" s="310"/>
      <c r="G65" s="310"/>
      <c r="H65" s="310"/>
      <c r="I65" s="310"/>
      <c r="J65" s="310"/>
    </row>
    <row r="66" customFormat="false" ht="15" hidden="false" customHeight="false" outlineLevel="0" collapsed="false">
      <c r="A66" s="277"/>
      <c r="B66" s="310"/>
      <c r="C66" s="310"/>
      <c r="D66" s="310"/>
      <c r="E66" s="310"/>
      <c r="F66" s="310"/>
      <c r="G66" s="310"/>
      <c r="H66" s="310"/>
      <c r="I66" s="310"/>
      <c r="J66" s="310"/>
    </row>
    <row r="67" customFormat="false" ht="15" hidden="false" customHeight="false" outlineLevel="0" collapsed="false">
      <c r="A67" s="277" t="n">
        <v>2</v>
      </c>
      <c r="B67" s="309" t="s">
        <v>172</v>
      </c>
      <c r="C67" s="309"/>
      <c r="D67" s="309"/>
      <c r="E67" s="309"/>
      <c r="F67" s="309"/>
      <c r="G67" s="309"/>
      <c r="H67" s="309"/>
      <c r="I67" s="309"/>
      <c r="J67" s="309"/>
    </row>
    <row r="68" customFormat="false" ht="15" hidden="false" customHeight="false" outlineLevel="0" collapsed="false">
      <c r="A68" s="277"/>
      <c r="B68" s="285"/>
      <c r="C68" s="285"/>
      <c r="D68" s="285"/>
      <c r="E68" s="285"/>
      <c r="F68" s="285"/>
      <c r="G68" s="285"/>
      <c r="H68" s="285"/>
      <c r="I68" s="285"/>
      <c r="J68" s="285"/>
    </row>
    <row r="69" customFormat="false" ht="15" hidden="false" customHeight="false" outlineLevel="0" collapsed="false">
      <c r="A69" s="277"/>
      <c r="B69" s="311" t="n">
        <f aca="false">DataSheet!B251</f>
        <v>0</v>
      </c>
      <c r="C69" s="311"/>
      <c r="D69" s="311"/>
      <c r="E69" s="311"/>
      <c r="F69" s="311"/>
      <c r="G69" s="311"/>
      <c r="H69" s="311"/>
      <c r="I69" s="311"/>
      <c r="J69" s="311"/>
    </row>
    <row r="70" customFormat="false" ht="15" hidden="false" customHeight="false" outlineLevel="0" collapsed="false">
      <c r="A70" s="277"/>
      <c r="B70" s="311"/>
      <c r="C70" s="311"/>
      <c r="D70" s="311"/>
      <c r="E70" s="311"/>
      <c r="F70" s="311"/>
      <c r="G70" s="311"/>
      <c r="H70" s="311"/>
      <c r="I70" s="311"/>
      <c r="J70" s="311"/>
    </row>
    <row r="71" customFormat="false" ht="15" hidden="false" customHeight="false" outlineLevel="0" collapsed="false">
      <c r="A71" s="277"/>
      <c r="B71" s="311"/>
      <c r="C71" s="311"/>
      <c r="D71" s="311"/>
      <c r="E71" s="311"/>
      <c r="F71" s="311"/>
      <c r="G71" s="311"/>
      <c r="H71" s="311"/>
      <c r="I71" s="311"/>
      <c r="J71" s="311"/>
    </row>
    <row r="72" customFormat="false" ht="15" hidden="false" customHeight="false" outlineLevel="0" collapsed="false">
      <c r="A72" s="277"/>
      <c r="B72" s="311"/>
      <c r="C72" s="311"/>
      <c r="D72" s="311"/>
      <c r="E72" s="311"/>
      <c r="F72" s="311"/>
      <c r="G72" s="311"/>
      <c r="H72" s="311"/>
      <c r="I72" s="311"/>
      <c r="J72" s="311"/>
    </row>
    <row r="73" customFormat="false" ht="15" hidden="false" customHeight="false" outlineLevel="0" collapsed="false">
      <c r="A73" s="277"/>
      <c r="B73" s="311"/>
      <c r="C73" s="311"/>
      <c r="D73" s="311"/>
      <c r="E73" s="311"/>
      <c r="F73" s="311"/>
      <c r="G73" s="311"/>
      <c r="H73" s="311"/>
      <c r="I73" s="311"/>
      <c r="J73" s="311"/>
    </row>
    <row r="74" customFormat="false" ht="15" hidden="false" customHeight="false" outlineLevel="0" collapsed="false">
      <c r="A74" s="277"/>
      <c r="B74" s="311"/>
      <c r="C74" s="311"/>
      <c r="D74" s="311"/>
      <c r="E74" s="311"/>
      <c r="F74" s="311"/>
      <c r="G74" s="311"/>
      <c r="H74" s="311"/>
      <c r="I74" s="311"/>
      <c r="J74" s="311"/>
    </row>
    <row r="75" customFormat="false" ht="15" hidden="false" customHeight="false" outlineLevel="0" collapsed="false">
      <c r="A75" s="277"/>
      <c r="B75" s="311"/>
      <c r="C75" s="311"/>
      <c r="D75" s="311"/>
      <c r="E75" s="311"/>
      <c r="F75" s="311"/>
      <c r="G75" s="311"/>
      <c r="H75" s="311"/>
      <c r="I75" s="311"/>
      <c r="J75" s="311"/>
    </row>
    <row r="76" customFormat="false" ht="12.75" hidden="false" customHeight="true" outlineLevel="0" collapsed="false">
      <c r="A76" s="277"/>
      <c r="B76" s="311"/>
      <c r="C76" s="311"/>
      <c r="D76" s="311"/>
      <c r="E76" s="311"/>
      <c r="F76" s="311"/>
      <c r="G76" s="311"/>
      <c r="H76" s="311"/>
      <c r="I76" s="311"/>
      <c r="J76" s="311"/>
    </row>
    <row r="77" customFormat="false" ht="12.75" hidden="false" customHeight="true" outlineLevel="0" collapsed="false">
      <c r="A77" s="277"/>
      <c r="B77" s="311"/>
      <c r="C77" s="311"/>
      <c r="D77" s="311"/>
      <c r="E77" s="311"/>
      <c r="F77" s="311"/>
      <c r="G77" s="311"/>
      <c r="H77" s="311"/>
      <c r="I77" s="311"/>
      <c r="J77" s="311"/>
    </row>
    <row r="78" customFormat="false" ht="15" hidden="false" customHeight="false" outlineLevel="0" collapsed="false">
      <c r="A78" s="277"/>
      <c r="B78" s="311"/>
      <c r="C78" s="311"/>
      <c r="D78" s="311"/>
      <c r="E78" s="311"/>
      <c r="F78" s="311"/>
      <c r="G78" s="311"/>
      <c r="H78" s="311"/>
      <c r="I78" s="311"/>
      <c r="J78" s="311"/>
    </row>
    <row r="79" customFormat="false" ht="15" hidden="false" customHeight="false" outlineLevel="0" collapsed="false">
      <c r="A79" s="277"/>
      <c r="B79" s="311"/>
      <c r="C79" s="311"/>
      <c r="D79" s="311"/>
      <c r="E79" s="311"/>
      <c r="F79" s="311"/>
      <c r="G79" s="311"/>
      <c r="H79" s="311"/>
      <c r="I79" s="311"/>
      <c r="J79" s="311"/>
    </row>
    <row r="80" customFormat="false" ht="15" hidden="false" customHeight="false" outlineLevel="0" collapsed="false">
      <c r="A80" s="277"/>
      <c r="B80" s="311"/>
      <c r="C80" s="311"/>
      <c r="D80" s="311"/>
      <c r="E80" s="311"/>
      <c r="F80" s="311"/>
      <c r="G80" s="311"/>
      <c r="H80" s="311"/>
      <c r="I80" s="311"/>
      <c r="J80" s="311"/>
    </row>
    <row r="81" customFormat="false" ht="15.75" hidden="false" customHeight="true" outlineLevel="0" collapsed="false">
      <c r="A81" s="312" t="n">
        <v>3</v>
      </c>
      <c r="B81" s="313" t="s">
        <v>173</v>
      </c>
      <c r="C81" s="313"/>
      <c r="D81" s="313"/>
      <c r="E81" s="313"/>
      <c r="F81" s="314"/>
      <c r="G81" s="314"/>
      <c r="H81" s="314"/>
      <c r="I81" s="314"/>
      <c r="J81" s="314"/>
    </row>
    <row r="82" customFormat="false" ht="15.75" hidden="false" customHeight="true" outlineLevel="0" collapsed="false">
      <c r="A82" s="312"/>
      <c r="B82" s="315" t="s">
        <v>174</v>
      </c>
      <c r="C82" s="315"/>
      <c r="D82" s="315"/>
      <c r="E82" s="315"/>
      <c r="F82" s="315"/>
      <c r="G82" s="315"/>
      <c r="H82" s="315"/>
      <c r="I82" s="315"/>
      <c r="J82" s="297"/>
    </row>
    <row r="83" customFormat="false" ht="15.75" hidden="false" customHeight="true" outlineLevel="0" collapsed="false">
      <c r="A83" s="312"/>
      <c r="B83" s="316" t="s">
        <v>175</v>
      </c>
      <c r="C83" s="316"/>
      <c r="D83" s="316"/>
      <c r="E83" s="316"/>
      <c r="F83" s="317" t="n">
        <f aca="false">DataSheet!F36:G36</f>
        <v>0</v>
      </c>
      <c r="G83" s="317"/>
      <c r="H83" s="318" t="s">
        <v>104</v>
      </c>
      <c r="I83" s="318"/>
      <c r="J83" s="319"/>
    </row>
    <row r="84" customFormat="false" ht="15.75" hidden="false" customHeight="true" outlineLevel="0" collapsed="false">
      <c r="A84" s="312"/>
      <c r="B84" s="316"/>
      <c r="C84" s="316"/>
      <c r="D84" s="316"/>
      <c r="E84" s="316"/>
      <c r="F84" s="316"/>
      <c r="G84" s="316"/>
      <c r="H84" s="316"/>
      <c r="I84" s="316"/>
      <c r="J84" s="297"/>
    </row>
    <row r="85" customFormat="false" ht="15.75" hidden="false" customHeight="true" outlineLevel="0" collapsed="false">
      <c r="A85" s="312"/>
      <c r="B85" s="316" t="s">
        <v>176</v>
      </c>
      <c r="C85" s="316"/>
      <c r="D85" s="316"/>
      <c r="E85" s="316"/>
      <c r="F85" s="317" t="s">
        <v>177</v>
      </c>
      <c r="G85" s="317" t="s">
        <v>178</v>
      </c>
      <c r="H85" s="317" t="s">
        <v>179</v>
      </c>
      <c r="I85" s="317"/>
      <c r="J85" s="297"/>
    </row>
    <row r="86" customFormat="false" ht="15.75" hidden="false" customHeight="true" outlineLevel="0" collapsed="false">
      <c r="A86" s="312"/>
      <c r="B86" s="320" t="str">
        <f aca="false">DataSheet!B41:E41</f>
        <v>2 Floor Building</v>
      </c>
      <c r="C86" s="320"/>
      <c r="D86" s="320"/>
      <c r="E86" s="320"/>
      <c r="F86" s="321" t="n">
        <f aca="false">DataSheet!F41</f>
        <v>0</v>
      </c>
      <c r="G86" s="318" t="n">
        <f aca="false">DataSheet!G41</f>
        <v>0</v>
      </c>
      <c r="H86" s="318" t="n">
        <f aca="false">DataSheet!H41:I41</f>
        <v>0</v>
      </c>
      <c r="I86" s="318"/>
      <c r="J86" s="297"/>
    </row>
    <row r="87" customFormat="false" ht="15.75" hidden="false" customHeight="true" outlineLevel="0" collapsed="false">
      <c r="A87" s="312"/>
      <c r="B87" s="320" t="n">
        <f aca="false">DataSheet!B42:E42</f>
        <v>0</v>
      </c>
      <c r="C87" s="320"/>
      <c r="D87" s="320"/>
      <c r="E87" s="320"/>
      <c r="F87" s="321" t="n">
        <f aca="false">DataSheet!F42</f>
        <v>0</v>
      </c>
      <c r="G87" s="318" t="n">
        <f aca="false">DataSheet!G42</f>
        <v>0</v>
      </c>
      <c r="H87" s="318" t="n">
        <f aca="false">DataSheet!H42:I42</f>
        <v>0</v>
      </c>
      <c r="I87" s="318"/>
      <c r="J87" s="297"/>
    </row>
    <row r="88" customFormat="false" ht="15.75" hidden="false" customHeight="true" outlineLevel="0" collapsed="false">
      <c r="A88" s="312"/>
      <c r="B88" s="320" t="n">
        <f aca="false">DataSheet!B43:E43</f>
        <v>0</v>
      </c>
      <c r="C88" s="320"/>
      <c r="D88" s="320"/>
      <c r="E88" s="320"/>
      <c r="F88" s="321" t="n">
        <f aca="false">DataSheet!F43</f>
        <v>0</v>
      </c>
      <c r="G88" s="318" t="n">
        <f aca="false">DataSheet!G43</f>
        <v>0</v>
      </c>
      <c r="H88" s="318" t="n">
        <f aca="false">DataSheet!H43:I43</f>
        <v>0</v>
      </c>
      <c r="I88" s="318"/>
      <c r="J88" s="297"/>
    </row>
    <row r="89" customFormat="false" ht="15.75" hidden="false" customHeight="false" outlineLevel="0" collapsed="false">
      <c r="A89" s="312"/>
      <c r="B89" s="320" t="n">
        <f aca="false">DataSheet!B44:E44</f>
        <v>0</v>
      </c>
      <c r="C89" s="320"/>
      <c r="D89" s="320"/>
      <c r="E89" s="320"/>
      <c r="F89" s="321" t="n">
        <f aca="false">DataSheet!F44</f>
        <v>0</v>
      </c>
      <c r="G89" s="318" t="n">
        <f aca="false">DataSheet!G44</f>
        <v>0</v>
      </c>
      <c r="H89" s="318" t="n">
        <f aca="false">DataSheet!H44:I44</f>
        <v>0</v>
      </c>
      <c r="I89" s="318"/>
      <c r="J89" s="297"/>
    </row>
    <row r="90" customFormat="false" ht="15.75" hidden="false" customHeight="false" outlineLevel="0" collapsed="false">
      <c r="A90" s="312"/>
      <c r="B90" s="320" t="n">
        <f aca="false">DataSheet!B45:E45</f>
        <v>0</v>
      </c>
      <c r="C90" s="320"/>
      <c r="D90" s="320"/>
      <c r="E90" s="320"/>
      <c r="F90" s="321" t="n">
        <f aca="false">DataSheet!F45</f>
        <v>0</v>
      </c>
      <c r="G90" s="318" t="n">
        <f aca="false">DataSheet!G45</f>
        <v>0</v>
      </c>
      <c r="H90" s="318" t="n">
        <f aca="false">DataSheet!H45:I45</f>
        <v>0</v>
      </c>
      <c r="I90" s="318"/>
      <c r="J90" s="297"/>
    </row>
    <row r="91" customFormat="false" ht="15.75" hidden="false" customHeight="false" outlineLevel="0" collapsed="false">
      <c r="A91" s="312"/>
      <c r="B91" s="320" t="n">
        <f aca="false">DataSheet!B46:E46</f>
        <v>0</v>
      </c>
      <c r="C91" s="320"/>
      <c r="D91" s="320"/>
      <c r="E91" s="320"/>
      <c r="F91" s="321" t="n">
        <f aca="false">DataSheet!F46</f>
        <v>0</v>
      </c>
      <c r="G91" s="318" t="n">
        <f aca="false">DataSheet!G46</f>
        <v>0</v>
      </c>
      <c r="H91" s="318" t="n">
        <f aca="false">DataSheet!H46:I46</f>
        <v>0</v>
      </c>
      <c r="I91" s="318"/>
      <c r="J91" s="297"/>
    </row>
    <row r="92" customFormat="false" ht="15.75" hidden="false" customHeight="false" outlineLevel="0" collapsed="false">
      <c r="A92" s="312"/>
      <c r="B92" s="320" t="n">
        <f aca="false">DataSheet!B47:E47</f>
        <v>0</v>
      </c>
      <c r="C92" s="320"/>
      <c r="D92" s="320"/>
      <c r="E92" s="320"/>
      <c r="F92" s="321" t="n">
        <f aca="false">DataSheet!F47</f>
        <v>0</v>
      </c>
      <c r="G92" s="318" t="n">
        <f aca="false">DataSheet!G47</f>
        <v>0</v>
      </c>
      <c r="H92" s="318" t="n">
        <f aca="false">DataSheet!H47:I47</f>
        <v>0</v>
      </c>
      <c r="I92" s="318"/>
      <c r="J92" s="297"/>
    </row>
    <row r="93" customFormat="false" ht="15.75" hidden="false" customHeight="false" outlineLevel="0" collapsed="false">
      <c r="A93" s="312"/>
      <c r="B93" s="316" t="s">
        <v>180</v>
      </c>
      <c r="C93" s="316"/>
      <c r="D93" s="316"/>
      <c r="E93" s="316"/>
      <c r="F93" s="316"/>
      <c r="G93" s="318"/>
      <c r="H93" s="318" t="n">
        <f aca="false">SUM(H86:H92)</f>
        <v>0</v>
      </c>
      <c r="I93" s="318"/>
      <c r="J93" s="297"/>
    </row>
    <row r="94" customFormat="false" ht="15.75" hidden="false" customHeight="false" outlineLevel="0" collapsed="false">
      <c r="A94" s="312"/>
      <c r="B94" s="322" t="e">
        <f aca="false">#REF!</f>
        <v>#REF!</v>
      </c>
      <c r="C94" s="322"/>
      <c r="D94" s="322"/>
      <c r="E94" s="322"/>
      <c r="F94" s="322"/>
      <c r="G94" s="322"/>
      <c r="H94" s="322"/>
      <c r="I94" s="322"/>
      <c r="J94" s="322"/>
    </row>
    <row r="95" customFormat="false" ht="15.75" hidden="false" customHeight="false" outlineLevel="0" collapsed="false">
      <c r="A95" s="312"/>
      <c r="B95" s="323" t="s">
        <v>181</v>
      </c>
      <c r="C95" s="323"/>
      <c r="D95" s="323"/>
      <c r="E95" s="323"/>
      <c r="F95" s="312" t="s">
        <v>77</v>
      </c>
      <c r="G95" s="312" t="s">
        <v>78</v>
      </c>
      <c r="H95" s="324" t="s">
        <v>73</v>
      </c>
      <c r="I95" s="324"/>
      <c r="J95" s="297"/>
    </row>
    <row r="96" customFormat="false" ht="15.75" hidden="false" customHeight="false" outlineLevel="0" collapsed="false">
      <c r="A96" s="312"/>
      <c r="B96" s="325" t="str">
        <f aca="false">DataSheet!B54:E54</f>
        <v>CNC</v>
      </c>
      <c r="C96" s="325"/>
      <c r="D96" s="325"/>
      <c r="E96" s="325"/>
      <c r="F96" s="326" t="n">
        <f aca="false">DataSheet!F54</f>
        <v>0</v>
      </c>
      <c r="G96" s="327" t="n">
        <f aca="false">DataSheet!G54</f>
        <v>0</v>
      </c>
      <c r="H96" s="328" t="n">
        <f aca="false">DataSheet!H54:I54</f>
        <v>0</v>
      </c>
      <c r="I96" s="328"/>
      <c r="J96" s="297"/>
    </row>
    <row r="97" customFormat="false" ht="15.75" hidden="false" customHeight="false" outlineLevel="0" collapsed="false">
      <c r="A97" s="312"/>
      <c r="B97" s="325" t="n">
        <f aca="false">DataSheet!B55:E55</f>
        <v>0</v>
      </c>
      <c r="C97" s="325"/>
      <c r="D97" s="325"/>
      <c r="E97" s="325"/>
      <c r="F97" s="326" t="n">
        <f aca="false">DataSheet!F55</f>
        <v>0</v>
      </c>
      <c r="G97" s="327" t="n">
        <f aca="false">DataSheet!G55</f>
        <v>0</v>
      </c>
      <c r="H97" s="328" t="n">
        <f aca="false">DataSheet!H55:I55</f>
        <v>0</v>
      </c>
      <c r="I97" s="328"/>
      <c r="J97" s="297"/>
    </row>
    <row r="98" customFormat="false" ht="15.75" hidden="false" customHeight="false" outlineLevel="0" collapsed="false">
      <c r="A98" s="312"/>
      <c r="B98" s="325" t="n">
        <f aca="false">DataSheet!B56:E56</f>
        <v>0</v>
      </c>
      <c r="C98" s="325"/>
      <c r="D98" s="325"/>
      <c r="E98" s="325"/>
      <c r="F98" s="326" t="n">
        <f aca="false">DataSheet!F56</f>
        <v>0</v>
      </c>
      <c r="G98" s="327" t="n">
        <f aca="false">DataSheet!G56</f>
        <v>0</v>
      </c>
      <c r="H98" s="328" t="n">
        <f aca="false">DataSheet!H56:I56</f>
        <v>0</v>
      </c>
      <c r="I98" s="328"/>
      <c r="J98" s="297"/>
    </row>
    <row r="99" customFormat="false" ht="15.75" hidden="false" customHeight="false" outlineLevel="0" collapsed="false">
      <c r="A99" s="312"/>
      <c r="B99" s="325" t="n">
        <f aca="false">DataSheet!B57:E57</f>
        <v>0</v>
      </c>
      <c r="C99" s="325"/>
      <c r="D99" s="325"/>
      <c r="E99" s="325"/>
      <c r="F99" s="326" t="n">
        <f aca="false">DataSheet!F57</f>
        <v>0</v>
      </c>
      <c r="G99" s="327" t="n">
        <f aca="false">DataSheet!G57</f>
        <v>0</v>
      </c>
      <c r="H99" s="328" t="n">
        <f aca="false">DataSheet!H57:I57</f>
        <v>0</v>
      </c>
      <c r="I99" s="328"/>
      <c r="J99" s="297"/>
    </row>
    <row r="100" customFormat="false" ht="15.75" hidden="false" customHeight="false" outlineLevel="0" collapsed="false">
      <c r="A100" s="312"/>
      <c r="B100" s="325" t="n">
        <f aca="false">DataSheet!B58:E58</f>
        <v>0</v>
      </c>
      <c r="C100" s="325"/>
      <c r="D100" s="325"/>
      <c r="E100" s="325"/>
      <c r="F100" s="326" t="n">
        <f aca="false">DataSheet!F58</f>
        <v>0</v>
      </c>
      <c r="G100" s="327" t="n">
        <f aca="false">DataSheet!G58</f>
        <v>0</v>
      </c>
      <c r="H100" s="328" t="n">
        <f aca="false">DataSheet!H58:I58</f>
        <v>0</v>
      </c>
      <c r="I100" s="328"/>
      <c r="J100" s="297"/>
    </row>
    <row r="101" customFormat="false" ht="15.75" hidden="false" customHeight="false" outlineLevel="0" collapsed="false">
      <c r="A101" s="312"/>
      <c r="B101" s="325" t="n">
        <f aca="false">DataSheet!B59:E59</f>
        <v>0</v>
      </c>
      <c r="C101" s="325"/>
      <c r="D101" s="325"/>
      <c r="E101" s="325"/>
      <c r="F101" s="326" t="n">
        <f aca="false">DataSheet!F59</f>
        <v>0</v>
      </c>
      <c r="G101" s="327" t="n">
        <f aca="false">DataSheet!G59</f>
        <v>0</v>
      </c>
      <c r="H101" s="328" t="n">
        <f aca="false">DataSheet!H59:I59</f>
        <v>0</v>
      </c>
      <c r="I101" s="328"/>
      <c r="J101" s="297"/>
    </row>
    <row r="102" customFormat="false" ht="15.75" hidden="false" customHeight="false" outlineLevel="0" collapsed="false">
      <c r="A102" s="312"/>
      <c r="B102" s="325" t="n">
        <f aca="false">DataSheet!B60:E60</f>
        <v>0</v>
      </c>
      <c r="C102" s="325"/>
      <c r="D102" s="325"/>
      <c r="E102" s="325"/>
      <c r="F102" s="326" t="n">
        <f aca="false">DataSheet!F60</f>
        <v>0</v>
      </c>
      <c r="G102" s="327" t="n">
        <f aca="false">DataSheet!G60</f>
        <v>0</v>
      </c>
      <c r="H102" s="328" t="n">
        <f aca="false">DataSheet!H60:I60</f>
        <v>0</v>
      </c>
      <c r="I102" s="328"/>
      <c r="J102" s="297"/>
    </row>
    <row r="103" customFormat="false" ht="15.75" hidden="false" customHeight="false" outlineLevel="0" collapsed="false">
      <c r="A103" s="312"/>
      <c r="B103" s="325" t="n">
        <f aca="false">DataSheet!B61:E61</f>
        <v>0</v>
      </c>
      <c r="C103" s="325"/>
      <c r="D103" s="325"/>
      <c r="E103" s="325"/>
      <c r="F103" s="326" t="n">
        <f aca="false">DataSheet!F61</f>
        <v>0</v>
      </c>
      <c r="G103" s="327" t="n">
        <f aca="false">DataSheet!G61</f>
        <v>0</v>
      </c>
      <c r="H103" s="328" t="n">
        <f aca="false">DataSheet!H61:I61</f>
        <v>0</v>
      </c>
      <c r="I103" s="328"/>
      <c r="J103" s="297"/>
    </row>
    <row r="104" customFormat="false" ht="15.75" hidden="false" customHeight="false" outlineLevel="0" collapsed="false">
      <c r="A104" s="312"/>
      <c r="B104" s="325" t="n">
        <f aca="false">DataSheet!B62:E62</f>
        <v>0</v>
      </c>
      <c r="C104" s="325"/>
      <c r="D104" s="325"/>
      <c r="E104" s="325"/>
      <c r="F104" s="326" t="n">
        <f aca="false">DataSheet!F62</f>
        <v>0</v>
      </c>
      <c r="G104" s="327" t="n">
        <f aca="false">DataSheet!G62</f>
        <v>0</v>
      </c>
      <c r="H104" s="328" t="n">
        <f aca="false">DataSheet!H62:I62</f>
        <v>0</v>
      </c>
      <c r="I104" s="328"/>
      <c r="J104" s="297"/>
    </row>
    <row r="105" customFormat="false" ht="15.75" hidden="false" customHeight="false" outlineLevel="0" collapsed="false">
      <c r="A105" s="312"/>
      <c r="B105" s="325" t="n">
        <f aca="false">DataSheet!B63:E63</f>
        <v>0</v>
      </c>
      <c r="C105" s="325"/>
      <c r="D105" s="325"/>
      <c r="E105" s="325"/>
      <c r="F105" s="326" t="n">
        <f aca="false">DataSheet!F63</f>
        <v>0</v>
      </c>
      <c r="G105" s="327" t="n">
        <f aca="false">DataSheet!G63</f>
        <v>0</v>
      </c>
      <c r="H105" s="328" t="n">
        <f aca="false">DataSheet!H63:I63</f>
        <v>0</v>
      </c>
      <c r="I105" s="328"/>
      <c r="J105" s="297"/>
    </row>
    <row r="106" customFormat="false" ht="15.75" hidden="false" customHeight="false" outlineLevel="0" collapsed="false">
      <c r="A106" s="312"/>
      <c r="B106" s="325" t="n">
        <f aca="false">DataSheet!B64:E64</f>
        <v>0</v>
      </c>
      <c r="C106" s="325"/>
      <c r="D106" s="325"/>
      <c r="E106" s="325"/>
      <c r="F106" s="326" t="n">
        <f aca="false">DataSheet!F64</f>
        <v>0</v>
      </c>
      <c r="G106" s="327" t="n">
        <f aca="false">DataSheet!G64</f>
        <v>0</v>
      </c>
      <c r="H106" s="328" t="n">
        <f aca="false">DataSheet!H64:I64</f>
        <v>0</v>
      </c>
      <c r="I106" s="328"/>
      <c r="J106" s="297"/>
    </row>
    <row r="107" customFormat="false" ht="15.75" hidden="false" customHeight="false" outlineLevel="0" collapsed="false">
      <c r="A107" s="312"/>
      <c r="B107" s="325" t="n">
        <f aca="false">DataSheet!B65:E65</f>
        <v>0</v>
      </c>
      <c r="C107" s="325"/>
      <c r="D107" s="325"/>
      <c r="E107" s="325"/>
      <c r="F107" s="326" t="n">
        <f aca="false">DataSheet!F65</f>
        <v>0</v>
      </c>
      <c r="G107" s="327" t="n">
        <f aca="false">DataSheet!G65</f>
        <v>0</v>
      </c>
      <c r="H107" s="328" t="n">
        <f aca="false">DataSheet!H65:I65</f>
        <v>0</v>
      </c>
      <c r="I107" s="328"/>
      <c r="J107" s="297"/>
    </row>
    <row r="108" customFormat="false" ht="15.75" hidden="false" customHeight="false" outlineLevel="0" collapsed="false">
      <c r="A108" s="312"/>
      <c r="B108" s="329" t="s">
        <v>180</v>
      </c>
      <c r="C108" s="329"/>
      <c r="D108" s="329"/>
      <c r="E108" s="329"/>
      <c r="F108" s="76"/>
      <c r="G108" s="330"/>
      <c r="H108" s="331" t="n">
        <f aca="false">DataSheet!H67:I67</f>
        <v>0</v>
      </c>
      <c r="I108" s="331"/>
      <c r="J108" s="297"/>
    </row>
    <row r="109" customFormat="false" ht="15.75" hidden="false" customHeight="false" outlineLevel="0" collapsed="false">
      <c r="A109" s="312"/>
      <c r="B109" s="332" t="str">
        <f aca="false">DataSheet!B70:E70</f>
        <v>d.  Preliminary &amp; Pre-operative Cost :</v>
      </c>
      <c r="C109" s="332"/>
      <c r="D109" s="332"/>
      <c r="E109" s="332"/>
      <c r="F109" s="332"/>
      <c r="G109" s="333" t="s">
        <v>133</v>
      </c>
      <c r="H109" s="334" t="n">
        <f aca="false">DataSheet!H70:I70</f>
        <v>0</v>
      </c>
      <c r="I109" s="334"/>
      <c r="J109" s="297"/>
    </row>
    <row r="110" customFormat="false" ht="15.75" hidden="false" customHeight="false" outlineLevel="0" collapsed="false">
      <c r="A110" s="312"/>
      <c r="B110" s="78"/>
      <c r="C110" s="78"/>
      <c r="D110" s="78"/>
      <c r="E110" s="78"/>
      <c r="F110" s="78"/>
      <c r="G110" s="78"/>
      <c r="H110" s="78"/>
      <c r="I110" s="78"/>
      <c r="J110" s="297"/>
    </row>
    <row r="111" customFormat="false" ht="15.75" hidden="false" customHeight="false" outlineLevel="0" collapsed="false">
      <c r="A111" s="312"/>
      <c r="B111" s="332" t="str">
        <f aca="false">DataSheet!B72:E72</f>
        <v>e.  Furniture &amp; Fixtures                         :</v>
      </c>
      <c r="C111" s="332"/>
      <c r="D111" s="332"/>
      <c r="E111" s="332"/>
      <c r="F111" s="297"/>
      <c r="G111" s="333" t="s">
        <v>133</v>
      </c>
      <c r="H111" s="334" t="n">
        <f aca="false">DataSheet!H72:I72</f>
        <v>0</v>
      </c>
      <c r="I111" s="334"/>
      <c r="J111" s="297"/>
    </row>
    <row r="112" customFormat="false" ht="15.75" hidden="false" customHeight="false" outlineLevel="0" collapsed="false">
      <c r="A112" s="312"/>
      <c r="B112" s="78"/>
      <c r="C112" s="78"/>
      <c r="D112" s="78"/>
      <c r="E112" s="78"/>
      <c r="F112" s="78"/>
      <c r="G112" s="78"/>
      <c r="H112" s="78"/>
      <c r="I112" s="78"/>
      <c r="J112" s="297"/>
    </row>
    <row r="113" customFormat="false" ht="15.75" hidden="false" customHeight="false" outlineLevel="0" collapsed="false">
      <c r="A113" s="312"/>
      <c r="B113" s="332" t="str">
        <f aca="false">DataSheet!B74:E74</f>
        <v>f.   Contingency/Others/Miscellaneous                                    :</v>
      </c>
      <c r="C113" s="332"/>
      <c r="D113" s="332"/>
      <c r="E113" s="332"/>
      <c r="F113" s="297"/>
      <c r="G113" s="333" t="s">
        <v>133</v>
      </c>
      <c r="H113" s="334" t="n">
        <f aca="false">DataSheet!H74:I74</f>
        <v>0</v>
      </c>
      <c r="I113" s="334"/>
      <c r="J113" s="297"/>
    </row>
    <row r="114" customFormat="false" ht="15.75" hidden="false" customHeight="false" outlineLevel="0" collapsed="false">
      <c r="A114" s="312"/>
      <c r="B114" s="78"/>
      <c r="C114" s="78"/>
      <c r="D114" s="78"/>
      <c r="E114" s="78"/>
      <c r="F114" s="297"/>
      <c r="G114" s="78"/>
      <c r="H114" s="319"/>
      <c r="I114" s="319"/>
      <c r="J114" s="297"/>
    </row>
    <row r="115" customFormat="false" ht="15.75" hidden="false" customHeight="false" outlineLevel="0" collapsed="false">
      <c r="A115" s="312"/>
      <c r="B115" s="322" t="s">
        <v>182</v>
      </c>
      <c r="C115" s="322"/>
      <c r="D115" s="322"/>
      <c r="E115" s="322"/>
      <c r="F115" s="297"/>
      <c r="G115" s="333" t="s">
        <v>133</v>
      </c>
      <c r="H115" s="335" t="n">
        <f aca="false">H93+H108+H109+H111+H113</f>
        <v>0</v>
      </c>
      <c r="I115" s="335"/>
      <c r="J115" s="297"/>
    </row>
    <row r="116" customFormat="false" ht="15.75" hidden="false" customHeight="false" outlineLevel="0" collapsed="false">
      <c r="A116" s="312"/>
      <c r="B116" s="78"/>
      <c r="C116" s="78"/>
      <c r="D116" s="78"/>
      <c r="E116" s="78"/>
      <c r="F116" s="78"/>
      <c r="G116" s="78"/>
      <c r="H116" s="78"/>
      <c r="I116" s="78"/>
      <c r="J116" s="297"/>
    </row>
    <row r="117" customFormat="false" ht="15.75" hidden="false" customHeight="false" outlineLevel="0" collapsed="false">
      <c r="A117" s="312"/>
      <c r="B117" s="322" t="str">
        <f aca="false">DataSheet!B76:E76</f>
        <v>Working Capital                                :</v>
      </c>
      <c r="C117" s="322"/>
      <c r="D117" s="322"/>
      <c r="E117" s="322"/>
      <c r="F117" s="297"/>
      <c r="G117" s="333" t="s">
        <v>133</v>
      </c>
      <c r="H117" s="335" t="n">
        <f aca="false">ROUND((H290),0)</f>
        <v>0</v>
      </c>
      <c r="I117" s="335"/>
      <c r="J117" s="297"/>
    </row>
    <row r="118" customFormat="false" ht="15.75" hidden="false" customHeight="false" outlineLevel="0" collapsed="false">
      <c r="A118" s="312"/>
      <c r="B118" s="78"/>
      <c r="C118" s="78"/>
      <c r="D118" s="78"/>
      <c r="E118" s="78"/>
      <c r="F118" s="78"/>
      <c r="G118" s="78"/>
      <c r="H118" s="78"/>
      <c r="I118" s="78"/>
      <c r="J118" s="297"/>
    </row>
    <row r="119" customFormat="false" ht="15.75" hidden="false" customHeight="false" outlineLevel="0" collapsed="false">
      <c r="A119" s="312"/>
      <c r="B119" s="322" t="s">
        <v>183</v>
      </c>
      <c r="C119" s="322"/>
      <c r="D119" s="322"/>
      <c r="E119" s="322"/>
      <c r="F119" s="297"/>
      <c r="G119" s="333" t="s">
        <v>133</v>
      </c>
      <c r="H119" s="335" t="n">
        <f aca="false">H93+H108+H109+H111+H113+H117</f>
        <v>0</v>
      </c>
      <c r="I119" s="335"/>
      <c r="J119" s="297"/>
    </row>
    <row r="120" customFormat="false" ht="15.75" hidden="false" customHeight="false" outlineLevel="0" collapsed="false">
      <c r="A120" s="312"/>
      <c r="B120" s="78"/>
      <c r="C120" s="78"/>
      <c r="D120" s="78"/>
      <c r="E120" s="78"/>
      <c r="F120" s="78"/>
      <c r="G120" s="78"/>
      <c r="H120" s="78"/>
      <c r="I120" s="78"/>
      <c r="J120" s="297"/>
    </row>
    <row r="121" customFormat="false" ht="15.75" hidden="false" customHeight="false" outlineLevel="0" collapsed="false">
      <c r="A121" s="312"/>
      <c r="B121" s="297"/>
      <c r="C121" s="297"/>
      <c r="D121" s="297"/>
      <c r="E121" s="297"/>
      <c r="F121" s="297"/>
      <c r="G121" s="297"/>
      <c r="H121" s="297"/>
      <c r="I121" s="297"/>
      <c r="J121" s="297"/>
    </row>
    <row r="122" customFormat="false" ht="15.75" hidden="false" customHeight="false" outlineLevel="0" collapsed="false">
      <c r="A122" s="312" t="n">
        <v>3.1</v>
      </c>
      <c r="B122" s="322" t="s">
        <v>184</v>
      </c>
      <c r="C122" s="322"/>
      <c r="D122" s="322"/>
      <c r="E122" s="322"/>
      <c r="F122" s="297"/>
      <c r="G122" s="297"/>
      <c r="H122" s="297"/>
      <c r="I122" s="297"/>
      <c r="J122" s="336"/>
    </row>
    <row r="123" customFormat="false" ht="15.75" hidden="false" customHeight="false" outlineLevel="0" collapsed="false">
      <c r="A123" s="312"/>
      <c r="B123" s="332" t="s">
        <v>185</v>
      </c>
      <c r="C123" s="332"/>
      <c r="D123" s="332"/>
      <c r="E123" s="332"/>
      <c r="F123" s="337" t="n">
        <f aca="false">DataSheet!G85</f>
        <v>0.05</v>
      </c>
      <c r="G123" s="333" t="s">
        <v>133</v>
      </c>
      <c r="H123" s="334" t="n">
        <f aca="false">ROUND((F123*H119),0)</f>
        <v>0</v>
      </c>
      <c r="I123" s="334"/>
      <c r="J123" s="297"/>
    </row>
    <row r="124" customFormat="false" ht="15.75" hidden="false" customHeight="false" outlineLevel="0" collapsed="false">
      <c r="A124" s="312"/>
      <c r="B124" s="332"/>
      <c r="C124" s="332"/>
      <c r="D124" s="332"/>
      <c r="E124" s="332"/>
      <c r="F124" s="297"/>
      <c r="G124" s="297"/>
      <c r="H124" s="338"/>
      <c r="I124" s="338"/>
      <c r="J124" s="297"/>
    </row>
    <row r="125" customFormat="false" ht="15.75" hidden="false" customHeight="false" outlineLevel="0" collapsed="false">
      <c r="A125" s="312"/>
      <c r="B125" s="332" t="s">
        <v>186</v>
      </c>
      <c r="C125" s="332"/>
      <c r="D125" s="332"/>
      <c r="E125" s="332"/>
      <c r="F125" s="337" t="n">
        <f aca="false">DataSheet!G86</f>
        <v>0.95</v>
      </c>
      <c r="G125" s="78"/>
      <c r="H125" s="319"/>
      <c r="I125" s="319"/>
      <c r="J125" s="297"/>
    </row>
    <row r="126" customFormat="false" ht="12.75" hidden="false" customHeight="true" outlineLevel="0" collapsed="false">
      <c r="A126" s="312"/>
      <c r="B126" s="332" t="s">
        <v>159</v>
      </c>
      <c r="C126" s="332"/>
      <c r="D126" s="332"/>
      <c r="E126" s="332"/>
      <c r="F126" s="297"/>
      <c r="G126" s="333" t="s">
        <v>133</v>
      </c>
      <c r="H126" s="334" t="n">
        <f aca="false">ROUND((F125*H115),0)</f>
        <v>0</v>
      </c>
      <c r="I126" s="334"/>
      <c r="J126" s="297"/>
    </row>
    <row r="127" customFormat="false" ht="12.75" hidden="false" customHeight="true" outlineLevel="0" collapsed="false">
      <c r="A127" s="312"/>
      <c r="B127" s="332" t="s">
        <v>187</v>
      </c>
      <c r="C127" s="332"/>
      <c r="D127" s="332"/>
      <c r="E127" s="332"/>
      <c r="F127" s="337"/>
      <c r="G127" s="333" t="s">
        <v>133</v>
      </c>
      <c r="H127" s="334" t="n">
        <f aca="false">ROUND((F125*H117),0)</f>
        <v>0</v>
      </c>
      <c r="I127" s="334"/>
      <c r="J127" s="297"/>
    </row>
    <row r="128" customFormat="false" ht="15.75" hidden="false" customHeight="false" outlineLevel="0" collapsed="false">
      <c r="A128" s="312"/>
      <c r="B128" s="332"/>
      <c r="C128" s="332"/>
      <c r="D128" s="332"/>
      <c r="E128" s="332"/>
      <c r="F128" s="337"/>
      <c r="G128" s="78"/>
      <c r="H128" s="319"/>
      <c r="I128" s="319"/>
      <c r="J128" s="297"/>
    </row>
    <row r="129" customFormat="false" ht="18.75" hidden="false" customHeight="true" outlineLevel="0" collapsed="false">
      <c r="A129" s="312"/>
      <c r="B129" s="322" t="s">
        <v>188</v>
      </c>
      <c r="C129" s="322"/>
      <c r="D129" s="322"/>
      <c r="E129" s="322"/>
      <c r="F129" s="337"/>
      <c r="G129" s="333" t="s">
        <v>133</v>
      </c>
      <c r="H129" s="335" t="n">
        <f aca="false">ROUND((H126+H127),0)</f>
        <v>0</v>
      </c>
      <c r="I129" s="335"/>
      <c r="J129" s="297"/>
      <c r="IV129" s="7"/>
    </row>
    <row r="130" customFormat="false" ht="15.75" hidden="false" customHeight="false" outlineLevel="0" collapsed="false">
      <c r="A130" s="312"/>
      <c r="B130" s="332"/>
      <c r="C130" s="332"/>
      <c r="D130" s="332"/>
      <c r="E130" s="332"/>
      <c r="F130" s="297"/>
      <c r="G130" s="297"/>
      <c r="H130" s="297"/>
      <c r="I130" s="297"/>
      <c r="J130" s="297"/>
    </row>
    <row r="131" customFormat="false" ht="48" hidden="false" customHeight="true" outlineLevel="0" collapsed="false">
      <c r="A131" s="312"/>
      <c r="B131" s="339" t="s">
        <v>189</v>
      </c>
      <c r="C131" s="339"/>
      <c r="D131" s="339"/>
      <c r="E131" s="339"/>
      <c r="F131" s="340" t="n">
        <f aca="false">DataSheet!G87</f>
        <v>0.35</v>
      </c>
      <c r="G131" s="341" t="s">
        <v>133</v>
      </c>
      <c r="H131" s="342" t="n">
        <f aca="false">IF(AND(DataSheet!M83=1,DataSheet!M80=2,H119&gt;500000),"Should not exceed Rs. 5 lakhs Project cost under under Service Industry",IF(AND(DataSheet!M83=1,DataSheet!M80=1,H119&gt;1000000),"Should not exceed Rs. 10 lakhs Project cost under Manufacturing Industry",IF(AND(DataSheet!M83&gt;1,DataSheet!M80=2,H119&gt;2000000),ROUND(2000000*F131,0),IF(AND(DataSheet!M83&gt;1,DataSheet!M80=1,H119&gt;5000000),ROUND(5000000*F131,0),ROUND(H119*F131,0)))))</f>
        <v>0</v>
      </c>
      <c r="I131" s="342"/>
      <c r="J131" s="343" t="n">
        <f aca="false">IF(AND(DataSheet!M83&gt;1,DataSheet!M80=2,H119&gt;2000000),"The maximum project cost eligible for subsidy is Rs. 20 lakhs under Service Industry",IF(AND(DataSheet!M83&gt;1,DataSheet!M80=1,H119&gt;5000000),"The maximum project cost eligible for subsidy is Rs. 50 Lakhs under Manufacturing Industry",TRUE()))</f>
        <v>1</v>
      </c>
      <c r="K131" s="343"/>
      <c r="IV131" s="344"/>
    </row>
    <row r="132" customFormat="false" ht="16.5" hidden="false" customHeight="true" outlineLevel="0" collapsed="false">
      <c r="A132" s="312"/>
      <c r="B132" s="312" t="s">
        <v>190</v>
      </c>
      <c r="C132" s="312"/>
      <c r="D132" s="312"/>
      <c r="E132" s="312"/>
      <c r="F132" s="312"/>
      <c r="G132" s="312"/>
      <c r="H132" s="312"/>
      <c r="I132" s="312"/>
      <c r="J132" s="297"/>
      <c r="IV132" s="344"/>
    </row>
    <row r="133" customFormat="false" ht="15.75" hidden="false" customHeight="false" outlineLevel="0" collapsed="false">
      <c r="A133" s="312"/>
      <c r="B133" s="312" t="s">
        <v>191</v>
      </c>
      <c r="C133" s="312"/>
      <c r="D133" s="312"/>
      <c r="E133" s="312"/>
      <c r="F133" s="312"/>
      <c r="G133" s="312"/>
      <c r="H133" s="312"/>
      <c r="I133" s="312"/>
      <c r="J133" s="297"/>
    </row>
    <row r="134" customFormat="false" ht="50.25" hidden="false" customHeight="true" outlineLevel="0" collapsed="false">
      <c r="A134" s="312"/>
      <c r="B134" s="312"/>
      <c r="C134" s="312"/>
      <c r="D134" s="312"/>
      <c r="E134" s="312"/>
      <c r="F134" s="312"/>
      <c r="G134" s="312"/>
      <c r="H134" s="312"/>
      <c r="I134" s="312"/>
      <c r="J134" s="297"/>
      <c r="IV134" s="345"/>
    </row>
    <row r="135" customFormat="false" ht="15.75" hidden="false" customHeight="false" outlineLevel="0" collapsed="false">
      <c r="A135" s="312"/>
      <c r="B135" s="312"/>
      <c r="C135" s="312"/>
      <c r="D135" s="312"/>
      <c r="E135" s="312"/>
      <c r="F135" s="312"/>
      <c r="G135" s="312"/>
      <c r="H135" s="312"/>
      <c r="I135" s="312"/>
      <c r="J135" s="297"/>
    </row>
    <row r="136" customFormat="false" ht="15.75" hidden="false" customHeight="false" outlineLevel="0" collapsed="false">
      <c r="A136" s="312"/>
      <c r="B136" s="312"/>
      <c r="C136" s="312"/>
      <c r="D136" s="312"/>
      <c r="E136" s="312"/>
      <c r="F136" s="312"/>
      <c r="G136" s="312"/>
      <c r="H136" s="312"/>
      <c r="I136" s="312"/>
      <c r="J136" s="297"/>
    </row>
    <row r="137" customFormat="false" ht="15.75" hidden="false" customHeight="false" outlineLevel="0" collapsed="false">
      <c r="A137" s="312" t="n">
        <v>3.2</v>
      </c>
      <c r="B137" s="346" t="s">
        <v>192</v>
      </c>
      <c r="C137" s="346"/>
      <c r="D137" s="346"/>
      <c r="E137" s="346"/>
      <c r="F137" s="346"/>
      <c r="G137" s="346"/>
      <c r="H137" s="346"/>
      <c r="I137" s="346"/>
      <c r="J137" s="346"/>
    </row>
    <row r="138" customFormat="false" ht="15.75" hidden="false" customHeight="false" outlineLevel="0" collapsed="false">
      <c r="A138" s="312"/>
      <c r="B138" s="347" t="s">
        <v>193</v>
      </c>
      <c r="C138" s="347"/>
      <c r="D138" s="347"/>
      <c r="E138" s="347"/>
      <c r="F138" s="347"/>
      <c r="G138" s="347"/>
      <c r="H138" s="347"/>
      <c r="I138" s="347"/>
      <c r="J138" s="348"/>
    </row>
    <row r="139" customFormat="false" ht="15.75" hidden="false" customHeight="false" outlineLevel="0" collapsed="false">
      <c r="A139" s="312"/>
      <c r="B139" s="347"/>
      <c r="C139" s="348"/>
      <c r="D139" s="348"/>
      <c r="E139" s="348"/>
      <c r="F139" s="348"/>
      <c r="G139" s="348"/>
      <c r="H139" s="348"/>
      <c r="I139" s="348"/>
      <c r="J139" s="348"/>
    </row>
    <row r="140" customFormat="false" ht="12.75" hidden="false" customHeight="true" outlineLevel="0" collapsed="false">
      <c r="A140" s="312"/>
      <c r="B140" s="349" t="s">
        <v>194</v>
      </c>
      <c r="C140" s="350" t="s">
        <v>195</v>
      </c>
      <c r="D140" s="350"/>
      <c r="E140" s="350"/>
      <c r="F140" s="349" t="s">
        <v>196</v>
      </c>
      <c r="G140" s="350" t="s">
        <v>197</v>
      </c>
      <c r="H140" s="350"/>
      <c r="I140" s="351" t="s">
        <v>198</v>
      </c>
      <c r="J140" s="352"/>
    </row>
    <row r="141" customFormat="false" ht="15.75" hidden="false" customHeight="false" outlineLevel="0" collapsed="false">
      <c r="A141" s="312"/>
      <c r="B141" s="349"/>
      <c r="C141" s="350"/>
      <c r="D141" s="350"/>
      <c r="E141" s="350"/>
      <c r="F141" s="349"/>
      <c r="G141" s="350"/>
      <c r="H141" s="350"/>
      <c r="I141" s="353" t="n">
        <f aca="false">DataSheet!F173</f>
        <v>0</v>
      </c>
      <c r="J141" s="354"/>
    </row>
    <row r="142" customFormat="false" ht="12.75" hidden="false" customHeight="true" outlineLevel="0" collapsed="false">
      <c r="A142" s="312"/>
      <c r="B142" s="355" t="s">
        <v>199</v>
      </c>
      <c r="C142" s="356" t="n">
        <f aca="false">H126</f>
        <v>0</v>
      </c>
      <c r="D142" s="356"/>
      <c r="E142" s="356"/>
      <c r="F142" s="356" t="n">
        <f aca="false">C142*F34/12*1/F31</f>
        <v>0</v>
      </c>
      <c r="G142" s="356" t="n">
        <f aca="false">C142-F142</f>
        <v>0</v>
      </c>
      <c r="H142" s="356"/>
      <c r="I142" s="356" t="n">
        <f aca="false">C142*I141</f>
        <v>0</v>
      </c>
      <c r="J142" s="354"/>
    </row>
    <row r="143" customFormat="false" ht="15.75" hidden="false" customHeight="false" outlineLevel="0" collapsed="false">
      <c r="A143" s="312"/>
      <c r="B143" s="355" t="s">
        <v>200</v>
      </c>
      <c r="C143" s="356" t="n">
        <f aca="false">G142</f>
        <v>0</v>
      </c>
      <c r="D143" s="356"/>
      <c r="E143" s="356"/>
      <c r="F143" s="356" t="n">
        <f aca="false">C142/F31</f>
        <v>0</v>
      </c>
      <c r="G143" s="356" t="n">
        <f aca="false">C143-F143</f>
        <v>0</v>
      </c>
      <c r="H143" s="356"/>
      <c r="I143" s="356" t="n">
        <f aca="false">C143*I141</f>
        <v>0</v>
      </c>
      <c r="J143" s="354"/>
    </row>
    <row r="144" customFormat="false" ht="15.75" hidden="false" customHeight="false" outlineLevel="0" collapsed="false">
      <c r="A144" s="312"/>
      <c r="B144" s="355" t="s">
        <v>201</v>
      </c>
      <c r="C144" s="356" t="n">
        <f aca="false">G143</f>
        <v>0</v>
      </c>
      <c r="D144" s="356"/>
      <c r="E144" s="356"/>
      <c r="F144" s="356" t="n">
        <f aca="false">C142/F31</f>
        <v>0</v>
      </c>
      <c r="G144" s="356" t="n">
        <f aca="false">C144-F144</f>
        <v>0</v>
      </c>
      <c r="H144" s="356"/>
      <c r="I144" s="356" t="n">
        <f aca="false">C144*I141</f>
        <v>0</v>
      </c>
      <c r="J144" s="354"/>
    </row>
    <row r="145" customFormat="false" ht="15.75" hidden="false" customHeight="false" outlineLevel="0" collapsed="false">
      <c r="A145" s="312"/>
      <c r="B145" s="355" t="s">
        <v>202</v>
      </c>
      <c r="C145" s="356" t="n">
        <f aca="false">G144</f>
        <v>0</v>
      </c>
      <c r="D145" s="356"/>
      <c r="E145" s="356"/>
      <c r="F145" s="356" t="n">
        <f aca="false">C142/F31</f>
        <v>0</v>
      </c>
      <c r="G145" s="356" t="n">
        <f aca="false">C145-F145</f>
        <v>0</v>
      </c>
      <c r="H145" s="356"/>
      <c r="I145" s="356" t="n">
        <f aca="false">C145*I141</f>
        <v>0</v>
      </c>
      <c r="J145" s="354"/>
    </row>
    <row r="146" customFormat="false" ht="15.75" hidden="false" customHeight="false" outlineLevel="0" collapsed="false">
      <c r="A146" s="312"/>
      <c r="B146" s="355" t="s">
        <v>203</v>
      </c>
      <c r="C146" s="356" t="n">
        <f aca="false">G145</f>
        <v>0</v>
      </c>
      <c r="D146" s="356"/>
      <c r="E146" s="356"/>
      <c r="F146" s="356" t="n">
        <f aca="false">C142/F31</f>
        <v>0</v>
      </c>
      <c r="G146" s="356" t="n">
        <f aca="false">C146-F146</f>
        <v>0</v>
      </c>
      <c r="H146" s="356"/>
      <c r="I146" s="356" t="n">
        <f aca="false">C146*I141</f>
        <v>0</v>
      </c>
      <c r="J146" s="354"/>
    </row>
    <row r="147" customFormat="false" ht="15.75" hidden="false" customHeight="false" outlineLevel="0" collapsed="false">
      <c r="A147" s="312"/>
      <c r="B147" s="355" t="s">
        <v>204</v>
      </c>
      <c r="C147" s="356" t="n">
        <f aca="false">G146</f>
        <v>0</v>
      </c>
      <c r="D147" s="356"/>
      <c r="E147" s="356"/>
      <c r="F147" s="356" t="n">
        <f aca="false">IF(C147&gt;0,C142/F31,0)</f>
        <v>0</v>
      </c>
      <c r="G147" s="356" t="n">
        <f aca="false">IF(F147&gt;C147,0,C147-F147)</f>
        <v>0</v>
      </c>
      <c r="H147" s="356"/>
      <c r="I147" s="356" t="n">
        <f aca="false">C147*I141</f>
        <v>0</v>
      </c>
      <c r="J147" s="354"/>
    </row>
    <row r="148" customFormat="false" ht="15.75" hidden="false" customHeight="false" outlineLevel="0" collapsed="false">
      <c r="A148" s="312"/>
      <c r="B148" s="355" t="s">
        <v>205</v>
      </c>
      <c r="C148" s="356" t="n">
        <f aca="false">G147</f>
        <v>0</v>
      </c>
      <c r="D148" s="356"/>
      <c r="E148" s="356"/>
      <c r="F148" s="356" t="n">
        <f aca="false">IF(C148&gt;0,C142/F31,0)</f>
        <v>0</v>
      </c>
      <c r="G148" s="356" t="n">
        <f aca="false">IF(F148&gt;C148,0,C148-F148)</f>
        <v>0</v>
      </c>
      <c r="H148" s="356"/>
      <c r="I148" s="356" t="n">
        <f aca="false">C148*I141</f>
        <v>0</v>
      </c>
      <c r="J148" s="354"/>
    </row>
    <row r="149" customFormat="false" ht="15.75" hidden="false" customHeight="false" outlineLevel="0" collapsed="false">
      <c r="A149" s="312"/>
      <c r="B149" s="355" t="s">
        <v>206</v>
      </c>
      <c r="C149" s="356" t="n">
        <f aca="false">G148</f>
        <v>0</v>
      </c>
      <c r="D149" s="356"/>
      <c r="E149" s="356"/>
      <c r="F149" s="356" t="n">
        <f aca="false">IF(C149&gt;0,C142/F31,0)</f>
        <v>0</v>
      </c>
      <c r="G149" s="356" t="n">
        <f aca="false">IF(F149&gt;C149,0,C149-F149)</f>
        <v>0</v>
      </c>
      <c r="H149" s="356"/>
      <c r="I149" s="356" t="n">
        <f aca="false">C149*I141</f>
        <v>0</v>
      </c>
      <c r="J149" s="354"/>
    </row>
    <row r="150" customFormat="false" ht="15.75" hidden="false" customHeight="false" outlineLevel="0" collapsed="false">
      <c r="A150" s="312"/>
      <c r="B150" s="357"/>
      <c r="C150" s="358"/>
      <c r="D150" s="358"/>
      <c r="E150" s="358"/>
      <c r="F150" s="358"/>
      <c r="G150" s="358"/>
      <c r="H150" s="358"/>
      <c r="I150" s="358"/>
      <c r="J150" s="354"/>
    </row>
    <row r="151" customFormat="false" ht="15.75" hidden="false" customHeight="false" outlineLevel="0" collapsed="false">
      <c r="A151" s="347" t="s">
        <v>207</v>
      </c>
      <c r="B151" s="347"/>
      <c r="C151" s="347"/>
      <c r="D151" s="347"/>
      <c r="E151" s="347"/>
      <c r="F151" s="347"/>
      <c r="G151" s="347"/>
      <c r="H151" s="347"/>
      <c r="I151" s="347"/>
      <c r="J151" s="352"/>
    </row>
    <row r="152" customFormat="false" ht="15.75" hidden="false" customHeight="false" outlineLevel="0" collapsed="false">
      <c r="A152" s="347"/>
      <c r="B152" s="347"/>
      <c r="C152" s="347"/>
      <c r="D152" s="347"/>
      <c r="E152" s="347"/>
      <c r="F152" s="347"/>
      <c r="G152" s="347"/>
      <c r="H152" s="347"/>
      <c r="I152" s="347"/>
      <c r="J152" s="352"/>
    </row>
    <row r="153" customFormat="false" ht="12.75" hidden="false" customHeight="true" outlineLevel="0" collapsed="false">
      <c r="A153" s="312"/>
      <c r="B153" s="349" t="s">
        <v>194</v>
      </c>
      <c r="C153" s="350" t="s">
        <v>195</v>
      </c>
      <c r="D153" s="350"/>
      <c r="E153" s="350"/>
      <c r="F153" s="349" t="s">
        <v>196</v>
      </c>
      <c r="G153" s="350" t="s">
        <v>197</v>
      </c>
      <c r="H153" s="350"/>
      <c r="I153" s="351" t="s">
        <v>198</v>
      </c>
      <c r="J153" s="354"/>
    </row>
    <row r="154" customFormat="false" ht="12.75" hidden="false" customHeight="true" outlineLevel="0" collapsed="false">
      <c r="A154" s="312"/>
      <c r="B154" s="349"/>
      <c r="C154" s="350"/>
      <c r="D154" s="350"/>
      <c r="E154" s="350"/>
      <c r="F154" s="349"/>
      <c r="G154" s="350"/>
      <c r="H154" s="350"/>
      <c r="I154" s="353" t="n">
        <f aca="false">DataSheet!F173</f>
        <v>0</v>
      </c>
      <c r="J154" s="354"/>
    </row>
    <row r="155" customFormat="false" ht="15.75" hidden="false" customHeight="false" outlineLevel="0" collapsed="false">
      <c r="A155" s="312"/>
      <c r="B155" s="355" t="s">
        <v>199</v>
      </c>
      <c r="C155" s="356" t="n">
        <f aca="false">H127</f>
        <v>0</v>
      </c>
      <c r="D155" s="356"/>
      <c r="E155" s="356"/>
      <c r="F155" s="356" t="n">
        <f aca="false">C155*F34/12*1/F31</f>
        <v>0</v>
      </c>
      <c r="G155" s="356" t="n">
        <f aca="false">C155-F155</f>
        <v>0</v>
      </c>
      <c r="H155" s="356"/>
      <c r="I155" s="356" t="n">
        <f aca="false">C155*I154</f>
        <v>0</v>
      </c>
      <c r="J155" s="354"/>
    </row>
    <row r="156" customFormat="false" ht="15.75" hidden="false" customHeight="false" outlineLevel="0" collapsed="false">
      <c r="A156" s="312"/>
      <c r="B156" s="355" t="s">
        <v>200</v>
      </c>
      <c r="C156" s="356" t="n">
        <f aca="false">G155</f>
        <v>0</v>
      </c>
      <c r="D156" s="356"/>
      <c r="E156" s="356"/>
      <c r="F156" s="356" t="n">
        <f aca="false">C155/F31</f>
        <v>0</v>
      </c>
      <c r="G156" s="356" t="n">
        <f aca="false">C156-F156</f>
        <v>0</v>
      </c>
      <c r="H156" s="356"/>
      <c r="I156" s="356" t="n">
        <f aca="false">C156*I154</f>
        <v>0</v>
      </c>
      <c r="J156" s="354"/>
    </row>
    <row r="157" customFormat="false" ht="15.75" hidden="false" customHeight="false" outlineLevel="0" collapsed="false">
      <c r="A157" s="312"/>
      <c r="B157" s="355" t="s">
        <v>201</v>
      </c>
      <c r="C157" s="356" t="n">
        <f aca="false">G156</f>
        <v>0</v>
      </c>
      <c r="D157" s="356"/>
      <c r="E157" s="356"/>
      <c r="F157" s="356" t="n">
        <f aca="false">C155/F31</f>
        <v>0</v>
      </c>
      <c r="G157" s="356" t="n">
        <f aca="false">C157-F157</f>
        <v>0</v>
      </c>
      <c r="H157" s="356"/>
      <c r="I157" s="356" t="n">
        <f aca="false">C157*I154</f>
        <v>0</v>
      </c>
      <c r="J157" s="354"/>
    </row>
    <row r="158" customFormat="false" ht="15.75" hidden="false" customHeight="false" outlineLevel="0" collapsed="false">
      <c r="A158" s="312"/>
      <c r="B158" s="355" t="s">
        <v>202</v>
      </c>
      <c r="C158" s="356" t="n">
        <f aca="false">G157</f>
        <v>0</v>
      </c>
      <c r="D158" s="356"/>
      <c r="E158" s="356"/>
      <c r="F158" s="356" t="n">
        <f aca="false">C155/F31</f>
        <v>0</v>
      </c>
      <c r="G158" s="356" t="n">
        <f aca="false">C158-F158</f>
        <v>0</v>
      </c>
      <c r="H158" s="356"/>
      <c r="I158" s="356" t="n">
        <f aca="false">C158*I154</f>
        <v>0</v>
      </c>
      <c r="J158" s="354"/>
    </row>
    <row r="159" customFormat="false" ht="15.75" hidden="false" customHeight="false" outlineLevel="0" collapsed="false">
      <c r="A159" s="312"/>
      <c r="B159" s="355" t="s">
        <v>203</v>
      </c>
      <c r="C159" s="356" t="n">
        <f aca="false">G158</f>
        <v>0</v>
      </c>
      <c r="D159" s="356"/>
      <c r="E159" s="356"/>
      <c r="F159" s="356" t="n">
        <f aca="false">C155/F31</f>
        <v>0</v>
      </c>
      <c r="G159" s="356" t="n">
        <f aca="false">C159-F159</f>
        <v>0</v>
      </c>
      <c r="H159" s="356"/>
      <c r="I159" s="356" t="n">
        <f aca="false">C159*I154</f>
        <v>0</v>
      </c>
      <c r="J159" s="354"/>
    </row>
    <row r="160" customFormat="false" ht="12.75" hidden="false" customHeight="true" outlineLevel="0" collapsed="false">
      <c r="A160" s="312"/>
      <c r="B160" s="355" t="s">
        <v>204</v>
      </c>
      <c r="C160" s="356" t="n">
        <f aca="false">G159</f>
        <v>0</v>
      </c>
      <c r="D160" s="356"/>
      <c r="E160" s="356"/>
      <c r="F160" s="356" t="n">
        <f aca="false">IF(C160&gt;0,C155/F31,0)</f>
        <v>0</v>
      </c>
      <c r="G160" s="356" t="n">
        <f aca="false">IF(F160&gt;C160,0,C160-F160)</f>
        <v>0</v>
      </c>
      <c r="H160" s="356"/>
      <c r="I160" s="356" t="n">
        <f aca="false">C160*I154</f>
        <v>0</v>
      </c>
      <c r="J160" s="354"/>
    </row>
    <row r="161" customFormat="false" ht="15.75" hidden="false" customHeight="false" outlineLevel="0" collapsed="false">
      <c r="A161" s="312"/>
      <c r="B161" s="355" t="s">
        <v>205</v>
      </c>
      <c r="C161" s="356" t="n">
        <f aca="false">G160</f>
        <v>0</v>
      </c>
      <c r="D161" s="356"/>
      <c r="E161" s="356"/>
      <c r="F161" s="356" t="n">
        <f aca="false">IF(C161&gt;0,C155/F31,0)</f>
        <v>0</v>
      </c>
      <c r="G161" s="356" t="n">
        <f aca="false">IF(F161&gt;C161,0,C161-F161)</f>
        <v>0</v>
      </c>
      <c r="H161" s="356"/>
      <c r="I161" s="356" t="n">
        <f aca="false">C161*I154</f>
        <v>0</v>
      </c>
      <c r="J161" s="354"/>
    </row>
    <row r="162" customFormat="false" ht="15.75" hidden="false" customHeight="false" outlineLevel="0" collapsed="false">
      <c r="A162" s="312"/>
      <c r="B162" s="355" t="s">
        <v>206</v>
      </c>
      <c r="C162" s="356" t="n">
        <f aca="false">G161</f>
        <v>0</v>
      </c>
      <c r="D162" s="356"/>
      <c r="E162" s="356"/>
      <c r="F162" s="356" t="n">
        <f aca="false">IF(C162&gt;0,C155/F31,0)</f>
        <v>0</v>
      </c>
      <c r="G162" s="356" t="n">
        <f aca="false">IF(F162&gt;C162,0,C162-F162)</f>
        <v>0</v>
      </c>
      <c r="H162" s="356"/>
      <c r="I162" s="356" t="n">
        <f aca="false">C162*I154</f>
        <v>0</v>
      </c>
      <c r="J162" s="354"/>
    </row>
    <row r="163" customFormat="false" ht="15.75" hidden="false" customHeight="false" outlineLevel="0" collapsed="false">
      <c r="A163" s="312" t="n">
        <v>3.3</v>
      </c>
      <c r="B163" s="348" t="s">
        <v>208</v>
      </c>
      <c r="C163" s="348"/>
      <c r="D163" s="348"/>
      <c r="E163" s="348"/>
      <c r="F163" s="348"/>
      <c r="G163" s="348"/>
      <c r="H163" s="348"/>
      <c r="I163" s="348"/>
      <c r="J163" s="359"/>
    </row>
    <row r="164" customFormat="false" ht="15.75" hidden="false" customHeight="false" outlineLevel="0" collapsed="false">
      <c r="A164" s="312"/>
      <c r="B164" s="360" t="s">
        <v>209</v>
      </c>
      <c r="C164" s="360"/>
      <c r="D164" s="360"/>
      <c r="E164" s="360"/>
      <c r="F164" s="360"/>
      <c r="G164" s="360"/>
      <c r="H164" s="360" t="s">
        <v>210</v>
      </c>
      <c r="I164" s="361" t="n">
        <f aca="false">DataSheet!F176</f>
        <v>0</v>
      </c>
      <c r="J164" s="359"/>
    </row>
    <row r="165" customFormat="false" ht="15.75" hidden="false" customHeight="false" outlineLevel="0" collapsed="false">
      <c r="A165" s="312"/>
      <c r="B165" s="362" t="s">
        <v>70</v>
      </c>
      <c r="C165" s="362"/>
      <c r="D165" s="362"/>
      <c r="E165" s="362" t="s">
        <v>211</v>
      </c>
      <c r="F165" s="362" t="s">
        <v>212</v>
      </c>
      <c r="G165" s="362" t="s">
        <v>213</v>
      </c>
      <c r="H165" s="362" t="s">
        <v>214</v>
      </c>
      <c r="I165" s="362" t="s">
        <v>215</v>
      </c>
      <c r="J165" s="359"/>
    </row>
    <row r="166" customFormat="false" ht="15.75" hidden="false" customHeight="false" outlineLevel="0" collapsed="false">
      <c r="A166" s="312"/>
      <c r="B166" s="325" t="s">
        <v>195</v>
      </c>
      <c r="C166" s="325"/>
      <c r="D166" s="325"/>
      <c r="E166" s="326" t="n">
        <f aca="false">H93</f>
        <v>0</v>
      </c>
      <c r="F166" s="326" t="n">
        <f aca="false">E168</f>
        <v>0</v>
      </c>
      <c r="G166" s="326" t="n">
        <f aca="false">F168</f>
        <v>0</v>
      </c>
      <c r="H166" s="326" t="n">
        <f aca="false">G168</f>
        <v>0</v>
      </c>
      <c r="I166" s="326" t="n">
        <f aca="false">H168</f>
        <v>0</v>
      </c>
      <c r="J166" s="297"/>
    </row>
    <row r="167" customFormat="false" ht="15.75" hidden="false" customHeight="false" outlineLevel="0" collapsed="false">
      <c r="A167" s="312"/>
      <c r="B167" s="325" t="s">
        <v>142</v>
      </c>
      <c r="C167" s="325"/>
      <c r="D167" s="325"/>
      <c r="E167" s="326" t="n">
        <f aca="false">E166*I164</f>
        <v>0</v>
      </c>
      <c r="F167" s="326" t="n">
        <f aca="false">F166*I164</f>
        <v>0</v>
      </c>
      <c r="G167" s="326" t="n">
        <f aca="false">G166*I164</f>
        <v>0</v>
      </c>
      <c r="H167" s="326" t="n">
        <f aca="false">H166*I164</f>
        <v>0</v>
      </c>
      <c r="I167" s="326" t="n">
        <f aca="false">I166*I164</f>
        <v>0</v>
      </c>
      <c r="J167" s="297"/>
    </row>
    <row r="168" customFormat="false" ht="15.75" hidden="false" customHeight="false" outlineLevel="0" collapsed="false">
      <c r="A168" s="312"/>
      <c r="B168" s="325" t="s">
        <v>197</v>
      </c>
      <c r="C168" s="325"/>
      <c r="D168" s="325"/>
      <c r="E168" s="326" t="n">
        <f aca="false">E166-E167</f>
        <v>0</v>
      </c>
      <c r="F168" s="326" t="n">
        <f aca="false">F166-F167</f>
        <v>0</v>
      </c>
      <c r="G168" s="326" t="n">
        <f aca="false">G166-G167</f>
        <v>0</v>
      </c>
      <c r="H168" s="326" t="n">
        <f aca="false">H166-H167</f>
        <v>0</v>
      </c>
      <c r="I168" s="326" t="n">
        <f aca="false">I166-I167</f>
        <v>0</v>
      </c>
      <c r="J168" s="297"/>
    </row>
    <row r="169" customFormat="false" ht="15.75" hidden="false" customHeight="false" outlineLevel="0" collapsed="false">
      <c r="A169" s="312"/>
      <c r="B169" s="363" t="s">
        <v>216</v>
      </c>
      <c r="C169" s="363"/>
      <c r="D169" s="363"/>
      <c r="E169" s="363"/>
      <c r="F169" s="363"/>
      <c r="G169" s="363"/>
      <c r="H169" s="363" t="s">
        <v>210</v>
      </c>
      <c r="I169" s="364" t="n">
        <f aca="false">DataSheet!F177</f>
        <v>0</v>
      </c>
      <c r="J169" s="297"/>
    </row>
    <row r="170" customFormat="false" ht="15.75" hidden="false" customHeight="false" outlineLevel="0" collapsed="false">
      <c r="A170" s="312"/>
      <c r="B170" s="325" t="s">
        <v>195</v>
      </c>
      <c r="C170" s="325"/>
      <c r="D170" s="325"/>
      <c r="E170" s="365" t="n">
        <f aca="false">H108</f>
        <v>0</v>
      </c>
      <c r="F170" s="365" t="n">
        <f aca="false">E172</f>
        <v>0</v>
      </c>
      <c r="G170" s="365" t="n">
        <f aca="false">F172</f>
        <v>0</v>
      </c>
      <c r="H170" s="365" t="n">
        <f aca="false">G172</f>
        <v>0</v>
      </c>
      <c r="I170" s="365" t="n">
        <f aca="false">H172</f>
        <v>0</v>
      </c>
      <c r="J170" s="297"/>
    </row>
    <row r="171" customFormat="false" ht="15.75" hidden="false" customHeight="false" outlineLevel="0" collapsed="false">
      <c r="A171" s="312"/>
      <c r="B171" s="325" t="s">
        <v>142</v>
      </c>
      <c r="C171" s="325"/>
      <c r="D171" s="325"/>
      <c r="E171" s="365" t="n">
        <f aca="false">E170*I169</f>
        <v>0</v>
      </c>
      <c r="F171" s="365" t="n">
        <f aca="false">F170*I169</f>
        <v>0</v>
      </c>
      <c r="G171" s="365" t="n">
        <f aca="false">G170*I169</f>
        <v>0</v>
      </c>
      <c r="H171" s="365" t="n">
        <f aca="false">H170*I169</f>
        <v>0</v>
      </c>
      <c r="I171" s="365" t="n">
        <f aca="false">I170*I169</f>
        <v>0</v>
      </c>
      <c r="J171" s="297"/>
    </row>
    <row r="172" customFormat="false" ht="12.75" hidden="false" customHeight="true" outlineLevel="0" collapsed="false">
      <c r="A172" s="312"/>
      <c r="B172" s="325" t="s">
        <v>197</v>
      </c>
      <c r="C172" s="325"/>
      <c r="D172" s="325"/>
      <c r="E172" s="365" t="n">
        <f aca="false">E170-E171</f>
        <v>0</v>
      </c>
      <c r="F172" s="365" t="n">
        <f aca="false">F170-F171</f>
        <v>0</v>
      </c>
      <c r="G172" s="365" t="n">
        <f aca="false">G170-G171</f>
        <v>0</v>
      </c>
      <c r="H172" s="365" t="n">
        <f aca="false">H170-H171</f>
        <v>0</v>
      </c>
      <c r="I172" s="365" t="n">
        <f aca="false">I170-I171</f>
        <v>0</v>
      </c>
      <c r="J172" s="297"/>
    </row>
    <row r="173" customFormat="false" ht="15.75" hidden="false" customHeight="false" outlineLevel="0" collapsed="false">
      <c r="A173" s="312"/>
      <c r="B173" s="354" t="s">
        <v>217</v>
      </c>
      <c r="C173" s="354"/>
      <c r="D173" s="354"/>
      <c r="E173" s="354"/>
      <c r="F173" s="354"/>
      <c r="G173" s="354"/>
      <c r="H173" s="354"/>
      <c r="I173" s="354"/>
      <c r="J173" s="297"/>
    </row>
    <row r="174" customFormat="false" ht="15.75" hidden="false" customHeight="false" outlineLevel="0" collapsed="false">
      <c r="A174" s="312"/>
      <c r="B174" s="325" t="s">
        <v>218</v>
      </c>
      <c r="C174" s="325"/>
      <c r="D174" s="325"/>
      <c r="E174" s="365" t="n">
        <f aca="false">E167</f>
        <v>0</v>
      </c>
      <c r="F174" s="365" t="n">
        <f aca="false">F167</f>
        <v>0</v>
      </c>
      <c r="G174" s="365" t="n">
        <f aca="false">G167</f>
        <v>0</v>
      </c>
      <c r="H174" s="365" t="n">
        <f aca="false">H167</f>
        <v>0</v>
      </c>
      <c r="I174" s="365" t="n">
        <f aca="false">I167</f>
        <v>0</v>
      </c>
      <c r="J174" s="366"/>
    </row>
    <row r="175" customFormat="false" ht="14.25" hidden="false" customHeight="true" outlineLevel="0" collapsed="false">
      <c r="A175" s="312"/>
      <c r="B175" s="325" t="s">
        <v>219</v>
      </c>
      <c r="C175" s="325"/>
      <c r="D175" s="325"/>
      <c r="E175" s="365" t="n">
        <f aca="false">E171</f>
        <v>0</v>
      </c>
      <c r="F175" s="365" t="n">
        <f aca="false">F171</f>
        <v>0</v>
      </c>
      <c r="G175" s="365" t="n">
        <f aca="false">G171</f>
        <v>0</v>
      </c>
      <c r="H175" s="365" t="n">
        <f aca="false">H171</f>
        <v>0</v>
      </c>
      <c r="I175" s="365" t="n">
        <f aca="false">I171</f>
        <v>0</v>
      </c>
      <c r="J175" s="366"/>
    </row>
    <row r="176" customFormat="false" ht="12.75" hidden="false" customHeight="true" outlineLevel="0" collapsed="false">
      <c r="A176" s="312"/>
      <c r="B176" s="325" t="s">
        <v>14</v>
      </c>
      <c r="C176" s="325"/>
      <c r="D176" s="325"/>
      <c r="E176" s="365" t="n">
        <f aca="false">SUM(E174:E175)</f>
        <v>0</v>
      </c>
      <c r="F176" s="365" t="n">
        <f aca="false">SUM(F174:F175)</f>
        <v>0</v>
      </c>
      <c r="G176" s="365" t="n">
        <f aca="false">SUM(G174:G175)</f>
        <v>0</v>
      </c>
      <c r="H176" s="365" t="n">
        <f aca="false">SUM(H174:H175)</f>
        <v>0</v>
      </c>
      <c r="I176" s="365" t="n">
        <f aca="false">SUM(I174:I175)</f>
        <v>0</v>
      </c>
      <c r="J176" s="366"/>
    </row>
    <row r="177" customFormat="false" ht="15.75" hidden="false" customHeight="false" outlineLevel="0" collapsed="false">
      <c r="A177" s="312"/>
      <c r="B177" s="297"/>
      <c r="C177" s="297"/>
      <c r="D177" s="297"/>
      <c r="E177" s="297"/>
      <c r="F177" s="297"/>
      <c r="G177" s="297"/>
      <c r="H177" s="297"/>
      <c r="I177" s="297"/>
      <c r="J177" s="297"/>
    </row>
    <row r="178" customFormat="false" ht="15.75" hidden="false" customHeight="false" outlineLevel="0" collapsed="false">
      <c r="A178" s="312" t="n">
        <v>4</v>
      </c>
      <c r="B178" s="367" t="s">
        <v>220</v>
      </c>
      <c r="C178" s="367"/>
      <c r="D178" s="367"/>
      <c r="E178" s="367"/>
      <c r="F178" s="297"/>
      <c r="G178" s="297"/>
      <c r="H178" s="297"/>
      <c r="I178" s="297"/>
      <c r="J178" s="297"/>
    </row>
    <row r="179" customFormat="false" ht="15.75" hidden="false" customHeight="false" outlineLevel="0" collapsed="false">
      <c r="A179" s="312" t="n">
        <v>4.1</v>
      </c>
      <c r="B179" s="313" t="s">
        <v>221</v>
      </c>
      <c r="C179" s="313"/>
      <c r="D179" s="313"/>
      <c r="E179" s="313"/>
      <c r="F179" s="297"/>
      <c r="G179" s="297"/>
      <c r="H179" s="297"/>
      <c r="I179" s="297"/>
      <c r="J179" s="297"/>
    </row>
    <row r="180" customFormat="false" ht="12.75" hidden="false" customHeight="true" outlineLevel="0" collapsed="false">
      <c r="A180" s="312"/>
      <c r="B180" s="350" t="s">
        <v>222</v>
      </c>
      <c r="C180" s="350"/>
      <c r="D180" s="350"/>
      <c r="E180" s="350"/>
      <c r="F180" s="76" t="s">
        <v>106</v>
      </c>
      <c r="G180" s="76" t="s">
        <v>116</v>
      </c>
      <c r="H180" s="368" t="s">
        <v>73</v>
      </c>
      <c r="I180" s="368"/>
      <c r="J180" s="297"/>
    </row>
    <row r="181" customFormat="false" ht="15.75" hidden="false" customHeight="false" outlineLevel="0" collapsed="false">
      <c r="A181" s="312"/>
      <c r="B181" s="350"/>
      <c r="C181" s="350"/>
      <c r="D181" s="350"/>
      <c r="E181" s="350"/>
      <c r="F181" s="76" t="s">
        <v>223</v>
      </c>
      <c r="G181" s="76" t="s">
        <v>223</v>
      </c>
      <c r="H181" s="368"/>
      <c r="I181" s="368"/>
      <c r="J181" s="297"/>
    </row>
    <row r="182" customFormat="false" ht="17.25" hidden="false" customHeight="true" outlineLevel="0" collapsed="false">
      <c r="A182" s="312"/>
      <c r="B182" s="325" t="n">
        <f aca="false">Project_Report!G79</f>
        <v>0</v>
      </c>
      <c r="C182" s="325"/>
      <c r="D182" s="325"/>
      <c r="E182" s="325"/>
      <c r="F182" s="369"/>
      <c r="G182" s="369"/>
      <c r="H182" s="369"/>
      <c r="I182" s="369"/>
      <c r="J182" s="297"/>
    </row>
    <row r="183" customFormat="false" ht="12.75" hidden="false" customHeight="true" outlineLevel="0" collapsed="false">
      <c r="A183" s="312"/>
      <c r="B183" s="325" t="n">
        <f aca="false">DataSheet!B94:E94</f>
        <v>0</v>
      </c>
      <c r="C183" s="325"/>
      <c r="D183" s="325"/>
      <c r="E183" s="325"/>
      <c r="F183" s="328" t="n">
        <f aca="false">DataSheet!F94</f>
        <v>0</v>
      </c>
      <c r="G183" s="369" t="n">
        <f aca="false">DataSheet!G94</f>
        <v>0</v>
      </c>
      <c r="H183" s="328" t="n">
        <f aca="false">F183*G183</f>
        <v>0</v>
      </c>
      <c r="I183" s="328"/>
      <c r="J183" s="297"/>
    </row>
    <row r="184" customFormat="false" ht="12.75" hidden="false" customHeight="true" outlineLevel="0" collapsed="false">
      <c r="A184" s="312"/>
      <c r="B184" s="325" t="n">
        <f aca="false">DataSheet!B95:E95</f>
        <v>0</v>
      </c>
      <c r="C184" s="325"/>
      <c r="D184" s="325"/>
      <c r="E184" s="325"/>
      <c r="F184" s="328" t="n">
        <f aca="false">DataSheet!F95</f>
        <v>0</v>
      </c>
      <c r="G184" s="369" t="n">
        <f aca="false">DataSheet!G95</f>
        <v>0</v>
      </c>
      <c r="H184" s="328" t="n">
        <f aca="false">F184*G184</f>
        <v>0</v>
      </c>
      <c r="I184" s="328"/>
      <c r="J184" s="297"/>
    </row>
    <row r="185" customFormat="false" ht="12.75" hidden="false" customHeight="true" outlineLevel="0" collapsed="false">
      <c r="A185" s="312"/>
      <c r="B185" s="325" t="n">
        <f aca="false">DataSheet!B96:E96</f>
        <v>0</v>
      </c>
      <c r="C185" s="325"/>
      <c r="D185" s="325"/>
      <c r="E185" s="325"/>
      <c r="F185" s="328" t="n">
        <f aca="false">DataSheet!F96</f>
        <v>0</v>
      </c>
      <c r="G185" s="369" t="n">
        <f aca="false">DataSheet!G96</f>
        <v>0</v>
      </c>
      <c r="H185" s="328" t="n">
        <f aca="false">F185*G185</f>
        <v>0</v>
      </c>
      <c r="I185" s="328"/>
      <c r="J185" s="297"/>
    </row>
    <row r="186" customFormat="false" ht="12.75" hidden="false" customHeight="true" outlineLevel="0" collapsed="false">
      <c r="A186" s="312"/>
      <c r="B186" s="325" t="n">
        <f aca="false">DataSheet!B97:E97</f>
        <v>0</v>
      </c>
      <c r="C186" s="325"/>
      <c r="D186" s="325"/>
      <c r="E186" s="325"/>
      <c r="F186" s="328" t="n">
        <f aca="false">DataSheet!F97</f>
        <v>0</v>
      </c>
      <c r="G186" s="369" t="n">
        <f aca="false">DataSheet!G97</f>
        <v>0</v>
      </c>
      <c r="H186" s="328" t="n">
        <f aca="false">F186*G186</f>
        <v>0</v>
      </c>
      <c r="I186" s="328"/>
      <c r="J186" s="297"/>
    </row>
    <row r="187" customFormat="false" ht="12.75" hidden="false" customHeight="true" outlineLevel="0" collapsed="false">
      <c r="A187" s="312"/>
      <c r="B187" s="325" t="n">
        <f aca="false">DataSheet!B98:E98</f>
        <v>0</v>
      </c>
      <c r="C187" s="325"/>
      <c r="D187" s="325"/>
      <c r="E187" s="325"/>
      <c r="F187" s="328" t="n">
        <f aca="false">DataSheet!F98</f>
        <v>0</v>
      </c>
      <c r="G187" s="369" t="n">
        <f aca="false">DataSheet!G98</f>
        <v>0</v>
      </c>
      <c r="H187" s="328" t="n">
        <f aca="false">F187*G187</f>
        <v>0</v>
      </c>
      <c r="I187" s="328"/>
      <c r="J187" s="297"/>
    </row>
    <row r="188" customFormat="false" ht="12.75" hidden="false" customHeight="true" outlineLevel="0" collapsed="false">
      <c r="A188" s="312"/>
      <c r="B188" s="325" t="n">
        <f aca="false">DataSheet!B99:E99</f>
        <v>0</v>
      </c>
      <c r="C188" s="325"/>
      <c r="D188" s="325"/>
      <c r="E188" s="325"/>
      <c r="F188" s="328" t="n">
        <f aca="false">DataSheet!F99</f>
        <v>0</v>
      </c>
      <c r="G188" s="369" t="n">
        <f aca="false">DataSheet!G99</f>
        <v>0</v>
      </c>
      <c r="H188" s="328" t="n">
        <f aca="false">F188*G188</f>
        <v>0</v>
      </c>
      <c r="I188" s="328"/>
      <c r="J188" s="297"/>
    </row>
    <row r="189" customFormat="false" ht="12.75" hidden="false" customHeight="true" outlineLevel="0" collapsed="false">
      <c r="A189" s="312"/>
      <c r="B189" s="325" t="n">
        <f aca="false">DataSheet!B100:E100</f>
        <v>0</v>
      </c>
      <c r="C189" s="325"/>
      <c r="D189" s="325"/>
      <c r="E189" s="325"/>
      <c r="F189" s="328" t="n">
        <f aca="false">DataSheet!F100</f>
        <v>0</v>
      </c>
      <c r="G189" s="369" t="n">
        <f aca="false">DataSheet!G100</f>
        <v>0</v>
      </c>
      <c r="H189" s="328" t="n">
        <f aca="false">F189*G189</f>
        <v>0</v>
      </c>
      <c r="I189" s="328"/>
      <c r="J189" s="297"/>
    </row>
    <row r="190" customFormat="false" ht="0.75" hidden="false" customHeight="true" outlineLevel="0" collapsed="false">
      <c r="A190" s="312"/>
      <c r="B190" s="76"/>
      <c r="C190" s="76"/>
      <c r="D190" s="76"/>
      <c r="E190" s="76"/>
      <c r="F190" s="370"/>
      <c r="G190" s="371"/>
      <c r="H190" s="330"/>
      <c r="I190" s="330"/>
      <c r="J190" s="297"/>
    </row>
    <row r="191" customFormat="false" ht="15.75" hidden="false" customHeight="false" outlineLevel="0" collapsed="false">
      <c r="A191" s="312"/>
      <c r="B191" s="76" t="s">
        <v>14</v>
      </c>
      <c r="C191" s="76"/>
      <c r="D191" s="76"/>
      <c r="E191" s="76"/>
      <c r="F191" s="370"/>
      <c r="G191" s="371"/>
      <c r="H191" s="331" t="n">
        <f aca="false">SUM(H183:H190)</f>
        <v>0</v>
      </c>
      <c r="I191" s="331"/>
      <c r="J191" s="297"/>
    </row>
    <row r="192" customFormat="false" ht="15.75" hidden="false" customHeight="false" outlineLevel="0" collapsed="false">
      <c r="A192" s="312"/>
      <c r="B192" s="297"/>
      <c r="C192" s="297"/>
      <c r="D192" s="297"/>
      <c r="E192" s="297"/>
      <c r="F192" s="297"/>
      <c r="G192" s="297"/>
      <c r="H192" s="297"/>
      <c r="I192" s="297"/>
      <c r="J192" s="297"/>
    </row>
    <row r="193" customFormat="false" ht="15.75" hidden="false" customHeight="false" outlineLevel="0" collapsed="false">
      <c r="A193" s="312" t="n">
        <v>4.2</v>
      </c>
      <c r="B193" s="322" t="s">
        <v>224</v>
      </c>
      <c r="C193" s="322"/>
      <c r="D193" s="322"/>
      <c r="E193" s="322"/>
      <c r="F193" s="297"/>
      <c r="G193" s="297"/>
      <c r="H193" s="297"/>
      <c r="I193" s="297"/>
      <c r="J193" s="297"/>
    </row>
    <row r="194" customFormat="false" ht="15.75" hidden="false" customHeight="false" outlineLevel="0" collapsed="false">
      <c r="A194" s="312"/>
      <c r="B194" s="362" t="s">
        <v>70</v>
      </c>
      <c r="C194" s="362"/>
      <c r="D194" s="362"/>
      <c r="E194" s="362" t="s">
        <v>211</v>
      </c>
      <c r="F194" s="362" t="s">
        <v>212</v>
      </c>
      <c r="G194" s="362" t="s">
        <v>213</v>
      </c>
      <c r="H194" s="362" t="s">
        <v>214</v>
      </c>
      <c r="I194" s="362" t="s">
        <v>215</v>
      </c>
      <c r="J194" s="297"/>
    </row>
    <row r="195" customFormat="false" ht="15.75" hidden="false" customHeight="false" outlineLevel="0" collapsed="false">
      <c r="A195" s="312"/>
      <c r="B195" s="76"/>
      <c r="C195" s="76"/>
      <c r="D195" s="76"/>
      <c r="E195" s="76"/>
      <c r="F195" s="76"/>
      <c r="G195" s="76"/>
      <c r="H195" s="76"/>
      <c r="I195" s="76"/>
      <c r="J195" s="297"/>
    </row>
    <row r="196" customFormat="false" ht="15.75" hidden="false" customHeight="false" outlineLevel="0" collapsed="false">
      <c r="A196" s="312"/>
      <c r="B196" s="325" t="s">
        <v>225</v>
      </c>
      <c r="C196" s="325"/>
      <c r="D196" s="325"/>
      <c r="E196" s="372" t="n">
        <v>0.7</v>
      </c>
      <c r="F196" s="372" t="n">
        <v>0.8</v>
      </c>
      <c r="G196" s="372" t="n">
        <v>0.9</v>
      </c>
      <c r="H196" s="372" t="n">
        <v>0.9</v>
      </c>
      <c r="I196" s="372" t="n">
        <v>0.9</v>
      </c>
      <c r="J196" s="297"/>
    </row>
    <row r="197" customFormat="false" ht="15.75" hidden="false" customHeight="false" outlineLevel="0" collapsed="false">
      <c r="A197" s="312"/>
      <c r="B197" s="76"/>
      <c r="C197" s="76"/>
      <c r="D197" s="76"/>
      <c r="E197" s="76"/>
      <c r="F197" s="76"/>
      <c r="G197" s="76"/>
      <c r="H197" s="76"/>
      <c r="I197" s="76"/>
      <c r="J197" s="297"/>
    </row>
    <row r="198" customFormat="false" ht="15.75" hidden="false" customHeight="false" outlineLevel="0" collapsed="false">
      <c r="A198" s="312"/>
      <c r="B198" s="325" t="s">
        <v>226</v>
      </c>
      <c r="C198" s="325"/>
      <c r="D198" s="325"/>
      <c r="E198" s="373" t="n">
        <f aca="false">E196*H191</f>
        <v>0</v>
      </c>
      <c r="F198" s="374" t="n">
        <f aca="false">F196*H191</f>
        <v>0</v>
      </c>
      <c r="G198" s="374" t="n">
        <f aca="false">G196*H191</f>
        <v>0</v>
      </c>
      <c r="H198" s="374" t="n">
        <f aca="false">H196*H191</f>
        <v>0</v>
      </c>
      <c r="I198" s="373" t="n">
        <f aca="false">I196*H191</f>
        <v>0</v>
      </c>
      <c r="J198" s="297"/>
    </row>
    <row r="199" customFormat="false" ht="15.75" hidden="false" customHeight="false" outlineLevel="0" collapsed="false">
      <c r="A199" s="312"/>
      <c r="B199" s="78"/>
      <c r="C199" s="78"/>
      <c r="D199" s="78"/>
      <c r="E199" s="78"/>
      <c r="F199" s="78"/>
      <c r="G199" s="78"/>
      <c r="H199" s="78"/>
      <c r="I199" s="78"/>
      <c r="J199" s="297"/>
    </row>
    <row r="200" customFormat="false" ht="15.75" hidden="false" customHeight="false" outlineLevel="0" collapsed="false">
      <c r="A200" s="312" t="n">
        <v>5</v>
      </c>
      <c r="B200" s="313" t="s">
        <v>227</v>
      </c>
      <c r="C200" s="313"/>
      <c r="D200" s="313"/>
      <c r="E200" s="313"/>
      <c r="F200" s="297"/>
      <c r="G200" s="297"/>
      <c r="H200" s="297"/>
      <c r="I200" s="297"/>
      <c r="J200" s="297"/>
    </row>
    <row r="201" customFormat="false" ht="15.75" hidden="false" customHeight="false" outlineLevel="0" collapsed="false">
      <c r="A201" s="312"/>
      <c r="B201" s="375" t="s">
        <v>70</v>
      </c>
      <c r="C201" s="375"/>
      <c r="D201" s="375"/>
      <c r="E201" s="375" t="s">
        <v>109</v>
      </c>
      <c r="F201" s="375" t="s">
        <v>228</v>
      </c>
      <c r="G201" s="376" t="s">
        <v>229</v>
      </c>
      <c r="H201" s="375" t="s">
        <v>73</v>
      </c>
      <c r="I201" s="375"/>
      <c r="J201" s="297"/>
    </row>
    <row r="202" customFormat="false" ht="15.75" hidden="false" customHeight="false" outlineLevel="0" collapsed="false">
      <c r="A202" s="312"/>
      <c r="B202" s="325" t="n">
        <f aca="false">DataSheet!B107:D107</f>
        <v>0</v>
      </c>
      <c r="C202" s="325"/>
      <c r="D202" s="325"/>
      <c r="E202" s="377" t="n">
        <f aca="false">DataSheet!E107</f>
        <v>0</v>
      </c>
      <c r="F202" s="328" t="n">
        <f aca="false">DataSheet!F107</f>
        <v>0</v>
      </c>
      <c r="G202" s="365" t="n">
        <f aca="false">DataSheet!G107</f>
        <v>0</v>
      </c>
      <c r="H202" s="328" t="n">
        <f aca="false">F202*G202</f>
        <v>0</v>
      </c>
      <c r="I202" s="328"/>
      <c r="J202" s="297"/>
    </row>
    <row r="203" customFormat="false" ht="15.75" hidden="false" customHeight="false" outlineLevel="0" collapsed="false">
      <c r="A203" s="312"/>
      <c r="B203" s="325" t="n">
        <f aca="false">DataSheet!B108:D108</f>
        <v>0</v>
      </c>
      <c r="C203" s="325"/>
      <c r="D203" s="325"/>
      <c r="E203" s="377" t="n">
        <f aca="false">DataSheet!E108</f>
        <v>0</v>
      </c>
      <c r="F203" s="328" t="n">
        <f aca="false">DataSheet!F108</f>
        <v>0</v>
      </c>
      <c r="G203" s="365" t="n">
        <f aca="false">DataSheet!G108</f>
        <v>0</v>
      </c>
      <c r="H203" s="328" t="n">
        <f aca="false">F203*G203</f>
        <v>0</v>
      </c>
      <c r="I203" s="328"/>
      <c r="J203" s="297"/>
    </row>
    <row r="204" customFormat="false" ht="15.75" hidden="false" customHeight="false" outlineLevel="0" collapsed="false">
      <c r="A204" s="312"/>
      <c r="B204" s="325" t="n">
        <f aca="false">DataSheet!B109:D109</f>
        <v>0</v>
      </c>
      <c r="C204" s="325"/>
      <c r="D204" s="325"/>
      <c r="E204" s="377" t="n">
        <f aca="false">DataSheet!E109</f>
        <v>0</v>
      </c>
      <c r="F204" s="328" t="n">
        <f aca="false">DataSheet!F109</f>
        <v>0</v>
      </c>
      <c r="G204" s="365" t="n">
        <f aca="false">DataSheet!G109</f>
        <v>0</v>
      </c>
      <c r="H204" s="328" t="n">
        <f aca="false">F204*G204</f>
        <v>0</v>
      </c>
      <c r="I204" s="328"/>
      <c r="J204" s="297" t="s">
        <v>75</v>
      </c>
    </row>
    <row r="205" customFormat="false" ht="15.75" hidden="false" customHeight="false" outlineLevel="0" collapsed="false">
      <c r="A205" s="312"/>
      <c r="B205" s="325" t="n">
        <f aca="false">DataSheet!B110:D110</f>
        <v>0</v>
      </c>
      <c r="C205" s="325"/>
      <c r="D205" s="325"/>
      <c r="E205" s="377" t="n">
        <f aca="false">DataSheet!E110</f>
        <v>0</v>
      </c>
      <c r="F205" s="328" t="n">
        <f aca="false">DataSheet!F110</f>
        <v>0</v>
      </c>
      <c r="G205" s="365" t="n">
        <f aca="false">DataSheet!G110</f>
        <v>0</v>
      </c>
      <c r="H205" s="328" t="n">
        <f aca="false">F205*G205</f>
        <v>0</v>
      </c>
      <c r="I205" s="328"/>
      <c r="J205" s="297"/>
    </row>
    <row r="206" customFormat="false" ht="15.75" hidden="false" customHeight="false" outlineLevel="0" collapsed="false">
      <c r="A206" s="312"/>
      <c r="B206" s="325" t="n">
        <f aca="false">DataSheet!B111:D111</f>
        <v>0</v>
      </c>
      <c r="C206" s="325"/>
      <c r="D206" s="325"/>
      <c r="E206" s="377" t="n">
        <f aca="false">DataSheet!E111</f>
        <v>0</v>
      </c>
      <c r="F206" s="328" t="n">
        <f aca="false">DataSheet!F111</f>
        <v>0</v>
      </c>
      <c r="G206" s="365" t="n">
        <f aca="false">DataSheet!G111</f>
        <v>0</v>
      </c>
      <c r="H206" s="328" t="n">
        <f aca="false">F206*G206</f>
        <v>0</v>
      </c>
      <c r="I206" s="328"/>
      <c r="J206" s="297"/>
    </row>
    <row r="207" customFormat="false" ht="15.75" hidden="false" customHeight="false" outlineLevel="0" collapsed="false">
      <c r="A207" s="312"/>
      <c r="B207" s="325" t="n">
        <f aca="false">DataSheet!B112:D112</f>
        <v>0</v>
      </c>
      <c r="C207" s="325"/>
      <c r="D207" s="325"/>
      <c r="E207" s="377" t="n">
        <f aca="false">DataSheet!E112</f>
        <v>0</v>
      </c>
      <c r="F207" s="328" t="n">
        <f aca="false">DataSheet!F112</f>
        <v>0</v>
      </c>
      <c r="G207" s="365" t="n">
        <f aca="false">DataSheet!G112</f>
        <v>0</v>
      </c>
      <c r="H207" s="328" t="n">
        <f aca="false">F207*G207</f>
        <v>0</v>
      </c>
      <c r="I207" s="328"/>
      <c r="J207" s="297"/>
    </row>
    <row r="208" customFormat="false" ht="15.75" hidden="false" customHeight="false" outlineLevel="0" collapsed="false">
      <c r="A208" s="312"/>
      <c r="B208" s="325" t="n">
        <f aca="false">DataSheet!B113:D113</f>
        <v>0</v>
      </c>
      <c r="C208" s="325"/>
      <c r="D208" s="325"/>
      <c r="E208" s="377" t="n">
        <f aca="false">DataSheet!E113</f>
        <v>0</v>
      </c>
      <c r="F208" s="328" t="n">
        <f aca="false">DataSheet!F113</f>
        <v>0</v>
      </c>
      <c r="G208" s="365" t="n">
        <f aca="false">DataSheet!G113</f>
        <v>0</v>
      </c>
      <c r="H208" s="328" t="n">
        <f aca="false">F208*G208</f>
        <v>0</v>
      </c>
      <c r="I208" s="328"/>
      <c r="J208" s="297"/>
    </row>
    <row r="209" customFormat="false" ht="15.75" hidden="false" customHeight="false" outlineLevel="0" collapsed="false">
      <c r="A209" s="312"/>
      <c r="B209" s="325" t="n">
        <f aca="false">DataSheet!B114:D114</f>
        <v>0</v>
      </c>
      <c r="C209" s="325"/>
      <c r="D209" s="325"/>
      <c r="E209" s="377" t="n">
        <f aca="false">DataSheet!E114</f>
        <v>0</v>
      </c>
      <c r="F209" s="328" t="n">
        <f aca="false">DataSheet!F114</f>
        <v>0</v>
      </c>
      <c r="G209" s="365" t="n">
        <f aca="false">DataSheet!G114</f>
        <v>0</v>
      </c>
      <c r="H209" s="328" t="n">
        <f aca="false">F209*G209</f>
        <v>0</v>
      </c>
      <c r="I209" s="328"/>
      <c r="J209" s="297"/>
    </row>
    <row r="210" customFormat="false" ht="15.75" hidden="false" customHeight="false" outlineLevel="0" collapsed="false">
      <c r="A210" s="312"/>
      <c r="B210" s="325" t="n">
        <f aca="false">DataSheet!B115:D115</f>
        <v>0</v>
      </c>
      <c r="C210" s="325"/>
      <c r="D210" s="325"/>
      <c r="E210" s="377" t="n">
        <f aca="false">DataSheet!E115</f>
        <v>0</v>
      </c>
      <c r="F210" s="328" t="n">
        <f aca="false">DataSheet!F115</f>
        <v>0</v>
      </c>
      <c r="G210" s="365" t="n">
        <f aca="false">DataSheet!G115</f>
        <v>0</v>
      </c>
      <c r="H210" s="328" t="n">
        <f aca="false">F210*G210</f>
        <v>0</v>
      </c>
      <c r="I210" s="328"/>
      <c r="J210" s="297"/>
    </row>
    <row r="211" customFormat="false" ht="15.75" hidden="false" customHeight="false" outlineLevel="0" collapsed="false">
      <c r="A211" s="312"/>
      <c r="B211" s="329" t="s">
        <v>14</v>
      </c>
      <c r="C211" s="329"/>
      <c r="D211" s="329"/>
      <c r="E211" s="76"/>
      <c r="F211" s="330"/>
      <c r="G211" s="76"/>
      <c r="H211" s="331" t="n">
        <f aca="false">SUM(H202:H210)</f>
        <v>0</v>
      </c>
      <c r="I211" s="331"/>
      <c r="J211" s="297"/>
    </row>
    <row r="212" customFormat="false" ht="15.75" hidden="false" customHeight="false" outlineLevel="0" collapsed="false">
      <c r="A212" s="312" t="n">
        <v>5.1</v>
      </c>
      <c r="B212" s="313" t="s">
        <v>230</v>
      </c>
      <c r="C212" s="313"/>
      <c r="D212" s="313"/>
      <c r="E212" s="297"/>
      <c r="F212" s="297"/>
      <c r="G212" s="297"/>
      <c r="H212" s="297"/>
      <c r="I212" s="297"/>
      <c r="J212" s="297"/>
    </row>
    <row r="213" customFormat="false" ht="12.75" hidden="false" customHeight="true" outlineLevel="0" collapsed="false">
      <c r="A213" s="312"/>
      <c r="B213" s="350" t="s">
        <v>70</v>
      </c>
      <c r="C213" s="350"/>
      <c r="D213" s="350"/>
      <c r="E213" s="375" t="s">
        <v>116</v>
      </c>
      <c r="F213" s="375" t="s">
        <v>231</v>
      </c>
      <c r="G213" s="375"/>
      <c r="H213" s="375" t="s">
        <v>73</v>
      </c>
      <c r="I213" s="375"/>
      <c r="J213" s="297"/>
    </row>
    <row r="214" customFormat="false" ht="15.75" hidden="false" customHeight="false" outlineLevel="0" collapsed="false">
      <c r="A214" s="312"/>
      <c r="B214" s="350"/>
      <c r="C214" s="350"/>
      <c r="D214" s="350"/>
      <c r="E214" s="375" t="s">
        <v>118</v>
      </c>
      <c r="F214" s="375" t="s">
        <v>232</v>
      </c>
      <c r="G214" s="375"/>
      <c r="H214" s="375" t="s">
        <v>233</v>
      </c>
      <c r="I214" s="375"/>
      <c r="J214" s="297"/>
    </row>
    <row r="215" customFormat="false" ht="15.75" hidden="false" customHeight="false" outlineLevel="0" collapsed="false">
      <c r="A215" s="312"/>
      <c r="B215" s="325" t="str">
        <f aca="false">DataSheet!B121:D121</f>
        <v>Labor</v>
      </c>
      <c r="C215" s="325"/>
      <c r="D215" s="325"/>
      <c r="E215" s="365" t="n">
        <f aca="false">DataSheet!E121</f>
        <v>0</v>
      </c>
      <c r="F215" s="328" t="n">
        <f aca="false">DataSheet!F121:G121</f>
        <v>0</v>
      </c>
      <c r="G215" s="328"/>
      <c r="H215" s="328" t="n">
        <f aca="false">DataSheet!H121:I121</f>
        <v>0</v>
      </c>
      <c r="I215" s="328"/>
      <c r="J215" s="297"/>
    </row>
    <row r="216" customFormat="false" ht="15.75" hidden="false" customHeight="false" outlineLevel="0" collapsed="false">
      <c r="A216" s="312"/>
      <c r="B216" s="325" t="n">
        <f aca="false">DataSheet!B122:D122</f>
        <v>0</v>
      </c>
      <c r="C216" s="325"/>
      <c r="D216" s="325"/>
      <c r="E216" s="365" t="n">
        <f aca="false">DataSheet!E122</f>
        <v>0</v>
      </c>
      <c r="F216" s="328" t="n">
        <f aca="false">DataSheet!F122:G122</f>
        <v>0</v>
      </c>
      <c r="G216" s="328"/>
      <c r="H216" s="328" t="n">
        <f aca="false">DataSheet!H122:I122</f>
        <v>0</v>
      </c>
      <c r="I216" s="328"/>
      <c r="J216" s="297"/>
    </row>
    <row r="217" customFormat="false" ht="15.75" hidden="false" customHeight="false" outlineLevel="0" collapsed="false">
      <c r="A217" s="312"/>
      <c r="B217" s="325" t="n">
        <f aca="false">DataSheet!B123:D123</f>
        <v>0</v>
      </c>
      <c r="C217" s="325"/>
      <c r="D217" s="325"/>
      <c r="E217" s="365" t="n">
        <f aca="false">DataSheet!E123</f>
        <v>0</v>
      </c>
      <c r="F217" s="328" t="n">
        <f aca="false">DataSheet!F123:G123</f>
        <v>0</v>
      </c>
      <c r="G217" s="328"/>
      <c r="H217" s="328" t="n">
        <f aca="false">DataSheet!H123:I123</f>
        <v>0</v>
      </c>
      <c r="I217" s="328"/>
      <c r="J217" s="297"/>
    </row>
    <row r="218" customFormat="false" ht="15.75" hidden="false" customHeight="false" outlineLevel="0" collapsed="false">
      <c r="A218" s="312"/>
      <c r="B218" s="325" t="n">
        <f aca="false">DataSheet!B124:D124</f>
        <v>0</v>
      </c>
      <c r="C218" s="325"/>
      <c r="D218" s="325"/>
      <c r="E218" s="365" t="n">
        <f aca="false">DataSheet!E124</f>
        <v>0</v>
      </c>
      <c r="F218" s="328" t="n">
        <f aca="false">DataSheet!F124:G124</f>
        <v>0</v>
      </c>
      <c r="G218" s="328"/>
      <c r="H218" s="328" t="n">
        <f aca="false">DataSheet!H124:I124</f>
        <v>0</v>
      </c>
      <c r="I218" s="328"/>
      <c r="J218" s="297"/>
    </row>
    <row r="219" customFormat="false" ht="15.75" hidden="false" customHeight="false" outlineLevel="0" collapsed="false">
      <c r="A219" s="312"/>
      <c r="B219" s="325" t="n">
        <f aca="false">DataSheet!B125:D125</f>
        <v>0</v>
      </c>
      <c r="C219" s="325"/>
      <c r="D219" s="325"/>
      <c r="E219" s="365" t="n">
        <f aca="false">DataSheet!E125</f>
        <v>0</v>
      </c>
      <c r="F219" s="328" t="n">
        <f aca="false">DataSheet!F125:G125</f>
        <v>0</v>
      </c>
      <c r="G219" s="328"/>
      <c r="H219" s="328" t="n">
        <f aca="false">DataSheet!H125:I125</f>
        <v>0</v>
      </c>
      <c r="I219" s="328"/>
      <c r="J219" s="297"/>
    </row>
    <row r="220" customFormat="false" ht="15.75" hidden="false" customHeight="false" outlineLevel="0" collapsed="false">
      <c r="A220" s="312"/>
      <c r="B220" s="325" t="n">
        <f aca="false">DataSheet!B126:D126</f>
        <v>0</v>
      </c>
      <c r="C220" s="325"/>
      <c r="D220" s="325"/>
      <c r="E220" s="365" t="n">
        <f aca="false">DataSheet!E126</f>
        <v>0</v>
      </c>
      <c r="F220" s="328" t="n">
        <f aca="false">DataSheet!F126:G126</f>
        <v>0</v>
      </c>
      <c r="G220" s="328"/>
      <c r="H220" s="328" t="n">
        <f aca="false">DataSheet!H126:I126</f>
        <v>0</v>
      </c>
      <c r="I220" s="328"/>
      <c r="J220" s="297"/>
    </row>
    <row r="221" customFormat="false" ht="15.75" hidden="false" customHeight="false" outlineLevel="0" collapsed="false">
      <c r="A221" s="312"/>
      <c r="B221" s="325" t="n">
        <f aca="false">DataSheet!B127:D127</f>
        <v>0</v>
      </c>
      <c r="C221" s="325"/>
      <c r="D221" s="325"/>
      <c r="E221" s="365" t="n">
        <f aca="false">DataSheet!E127</f>
        <v>0</v>
      </c>
      <c r="F221" s="328" t="n">
        <f aca="false">DataSheet!F127:G127</f>
        <v>0</v>
      </c>
      <c r="G221" s="328"/>
      <c r="H221" s="328" t="n">
        <f aca="false">DataSheet!H127:I127</f>
        <v>0</v>
      </c>
      <c r="I221" s="328"/>
      <c r="J221" s="297"/>
    </row>
    <row r="222" customFormat="false" ht="15.75" hidden="false" customHeight="false" outlineLevel="0" collapsed="false">
      <c r="A222" s="312"/>
      <c r="B222" s="325" t="s">
        <v>14</v>
      </c>
      <c r="C222" s="325"/>
      <c r="D222" s="325"/>
      <c r="E222" s="369" t="n">
        <f aca="false">SUM(E215:E221)</f>
        <v>0</v>
      </c>
      <c r="F222" s="328"/>
      <c r="G222" s="328"/>
      <c r="H222" s="331" t="n">
        <f aca="false">SUM(H215:H221)</f>
        <v>0</v>
      </c>
      <c r="I222" s="331"/>
      <c r="J222" s="297"/>
    </row>
    <row r="223" customFormat="false" ht="15.75" hidden="false" customHeight="false" outlineLevel="0" collapsed="false">
      <c r="A223" s="312"/>
      <c r="B223" s="297"/>
      <c r="C223" s="297"/>
      <c r="D223" s="297"/>
      <c r="E223" s="297"/>
      <c r="F223" s="297"/>
      <c r="G223" s="297"/>
      <c r="H223" s="297"/>
      <c r="I223" s="297"/>
      <c r="J223" s="297"/>
    </row>
    <row r="224" customFormat="false" ht="15.75" hidden="false" customHeight="false" outlineLevel="0" collapsed="false">
      <c r="A224" s="312" t="n">
        <v>5.2</v>
      </c>
      <c r="B224" s="332" t="s">
        <v>234</v>
      </c>
      <c r="C224" s="332"/>
      <c r="D224" s="332"/>
      <c r="E224" s="332"/>
      <c r="F224" s="297"/>
      <c r="G224" s="333" t="s">
        <v>133</v>
      </c>
      <c r="H224" s="334" t="n">
        <f aca="false">DataSheet!H157:I157</f>
        <v>0</v>
      </c>
      <c r="I224" s="334"/>
      <c r="J224" s="297"/>
    </row>
    <row r="225" customFormat="false" ht="15.75" hidden="false" customHeight="false" outlineLevel="0" collapsed="false">
      <c r="A225" s="312"/>
      <c r="B225" s="297"/>
      <c r="C225" s="297"/>
      <c r="D225" s="297"/>
      <c r="E225" s="297"/>
      <c r="F225" s="297"/>
      <c r="G225" s="297"/>
      <c r="H225" s="297"/>
      <c r="I225" s="297"/>
      <c r="J225" s="297"/>
    </row>
    <row r="226" customFormat="false" ht="15.75" hidden="false" customHeight="false" outlineLevel="0" collapsed="false">
      <c r="A226" s="312" t="n">
        <v>5.3</v>
      </c>
      <c r="B226" s="332" t="s">
        <v>235</v>
      </c>
      <c r="C226" s="332"/>
      <c r="D226" s="332"/>
      <c r="E226" s="332"/>
      <c r="F226" s="297"/>
      <c r="G226" s="333" t="s">
        <v>133</v>
      </c>
      <c r="H226" s="334" t="n">
        <f aca="false">DataSheet!H159:I159</f>
        <v>0</v>
      </c>
      <c r="I226" s="334"/>
      <c r="J226" s="297"/>
    </row>
    <row r="227" customFormat="false" ht="15.75" hidden="false" customHeight="false" outlineLevel="0" collapsed="false">
      <c r="A227" s="312"/>
      <c r="B227" s="297"/>
      <c r="C227" s="297"/>
      <c r="D227" s="297"/>
      <c r="E227" s="297"/>
      <c r="F227" s="297"/>
      <c r="G227" s="297"/>
      <c r="H227" s="297"/>
      <c r="I227" s="297"/>
      <c r="J227" s="297"/>
    </row>
    <row r="228" customFormat="false" ht="15.75" hidden="false" customHeight="false" outlineLevel="0" collapsed="false">
      <c r="A228" s="312" t="n">
        <v>5.4</v>
      </c>
      <c r="B228" s="332" t="s">
        <v>236</v>
      </c>
      <c r="C228" s="332"/>
      <c r="D228" s="332"/>
      <c r="E228" s="332"/>
      <c r="F228" s="297"/>
      <c r="G228" s="333" t="s">
        <v>133</v>
      </c>
      <c r="H228" s="334" t="n">
        <f aca="false">DataSheet!H161:I161</f>
        <v>0</v>
      </c>
      <c r="I228" s="334"/>
      <c r="J228" s="297"/>
    </row>
    <row r="229" customFormat="false" ht="15.75" hidden="false" customHeight="false" outlineLevel="0" collapsed="false">
      <c r="A229" s="312"/>
      <c r="B229" s="297"/>
      <c r="C229" s="297"/>
      <c r="D229" s="297"/>
      <c r="E229" s="297"/>
      <c r="F229" s="297"/>
      <c r="G229" s="297"/>
      <c r="H229" s="297"/>
      <c r="I229" s="297"/>
      <c r="J229" s="297"/>
    </row>
    <row r="230" customFormat="false" ht="15.75" hidden="false" customHeight="false" outlineLevel="0" collapsed="false">
      <c r="A230" s="312" t="n">
        <v>6</v>
      </c>
      <c r="B230" s="313" t="s">
        <v>237</v>
      </c>
      <c r="C230" s="313"/>
      <c r="D230" s="313"/>
      <c r="E230" s="313"/>
      <c r="F230" s="297"/>
      <c r="G230" s="297"/>
      <c r="H230" s="297"/>
      <c r="I230" s="297"/>
      <c r="J230" s="297"/>
    </row>
    <row r="231" customFormat="false" ht="15.75" hidden="false" customHeight="false" outlineLevel="0" collapsed="false">
      <c r="A231" s="312" t="n">
        <v>6.1</v>
      </c>
      <c r="B231" s="329" t="s">
        <v>238</v>
      </c>
      <c r="C231" s="329"/>
      <c r="D231" s="329"/>
      <c r="E231" s="329"/>
      <c r="F231" s="371"/>
      <c r="G231" s="371"/>
      <c r="H231" s="371"/>
      <c r="I231" s="371"/>
      <c r="J231" s="297"/>
    </row>
    <row r="232" customFormat="false" ht="15.75" hidden="false" customHeight="false" outlineLevel="0" collapsed="false">
      <c r="A232" s="312"/>
      <c r="B232" s="325" t="n">
        <f aca="false">DataSheet!B134:D134</f>
        <v>0</v>
      </c>
      <c r="C232" s="325"/>
      <c r="D232" s="325"/>
      <c r="E232" s="326" t="n">
        <f aca="false">DataSheet!E134</f>
        <v>0</v>
      </c>
      <c r="F232" s="330" t="n">
        <f aca="false">DataSheet!F134:G134</f>
        <v>0</v>
      </c>
      <c r="G232" s="330"/>
      <c r="H232" s="330" t="n">
        <f aca="false">DataSheet!H134:I134</f>
        <v>0</v>
      </c>
      <c r="I232" s="330"/>
      <c r="J232" s="297"/>
    </row>
    <row r="233" customFormat="false" ht="15.75" hidden="false" customHeight="false" outlineLevel="0" collapsed="false">
      <c r="A233" s="312"/>
      <c r="B233" s="325" t="n">
        <f aca="false">DataSheet!B135:D135</f>
        <v>0</v>
      </c>
      <c r="C233" s="325"/>
      <c r="D233" s="325"/>
      <c r="E233" s="326" t="n">
        <f aca="false">DataSheet!E135</f>
        <v>0</v>
      </c>
      <c r="F233" s="330" t="n">
        <f aca="false">DataSheet!F135:G135</f>
        <v>0</v>
      </c>
      <c r="G233" s="330"/>
      <c r="H233" s="330" t="n">
        <f aca="false">DataSheet!H135:I135</f>
        <v>0</v>
      </c>
      <c r="I233" s="330"/>
      <c r="J233" s="297"/>
    </row>
    <row r="234" customFormat="false" ht="15.75" hidden="false" customHeight="false" outlineLevel="0" collapsed="false">
      <c r="A234" s="312"/>
      <c r="B234" s="325" t="n">
        <f aca="false">DataSheet!B136:D136</f>
        <v>0</v>
      </c>
      <c r="C234" s="325"/>
      <c r="D234" s="325"/>
      <c r="E234" s="326" t="n">
        <f aca="false">DataSheet!E136</f>
        <v>0</v>
      </c>
      <c r="F234" s="330" t="n">
        <f aca="false">DataSheet!F136:G136</f>
        <v>0</v>
      </c>
      <c r="G234" s="330"/>
      <c r="H234" s="330" t="n">
        <f aca="false">DataSheet!H136:I136</f>
        <v>0</v>
      </c>
      <c r="I234" s="330"/>
      <c r="J234" s="297"/>
    </row>
    <row r="235" customFormat="false" ht="15.75" hidden="false" customHeight="false" outlineLevel="0" collapsed="false">
      <c r="A235" s="312"/>
      <c r="B235" s="325"/>
      <c r="C235" s="325"/>
      <c r="D235" s="325"/>
      <c r="E235" s="326" t="n">
        <f aca="false">DataSheet!E137</f>
        <v>0</v>
      </c>
      <c r="F235" s="330" t="n">
        <f aca="false">DataSheet!F137:G137</f>
        <v>0</v>
      </c>
      <c r="G235" s="330"/>
      <c r="H235" s="330" t="n">
        <f aca="false">DataSheet!H137:I137</f>
        <v>0</v>
      </c>
      <c r="I235" s="330"/>
      <c r="J235" s="297"/>
    </row>
    <row r="236" customFormat="false" ht="15.75" hidden="false" customHeight="false" outlineLevel="0" collapsed="false">
      <c r="A236" s="312"/>
      <c r="B236" s="325"/>
      <c r="C236" s="325"/>
      <c r="D236" s="325"/>
      <c r="E236" s="326" t="n">
        <f aca="false">DataSheet!E138</f>
        <v>0</v>
      </c>
      <c r="F236" s="330" t="n">
        <f aca="false">DataSheet!F138:G138</f>
        <v>0</v>
      </c>
      <c r="G236" s="330"/>
      <c r="H236" s="330" t="n">
        <f aca="false">DataSheet!H138:I138</f>
        <v>0</v>
      </c>
      <c r="I236" s="330"/>
      <c r="J236" s="297"/>
    </row>
    <row r="237" customFormat="false" ht="15.75" hidden="false" customHeight="false" outlineLevel="0" collapsed="false">
      <c r="A237" s="312"/>
      <c r="B237" s="325" t="s">
        <v>14</v>
      </c>
      <c r="C237" s="325"/>
      <c r="D237" s="325"/>
      <c r="E237" s="76" t="n">
        <f aca="false">SUM(E232:E236)</f>
        <v>0</v>
      </c>
      <c r="F237" s="330"/>
      <c r="G237" s="330"/>
      <c r="H237" s="378" t="n">
        <f aca="false">SUM(H232:H236)</f>
        <v>0</v>
      </c>
      <c r="I237" s="378"/>
      <c r="J237" s="297"/>
    </row>
    <row r="238" customFormat="false" ht="15.75" hidden="false" customHeight="false" outlineLevel="0" collapsed="false">
      <c r="A238" s="312"/>
      <c r="B238" s="332"/>
      <c r="C238" s="332"/>
      <c r="D238" s="332"/>
      <c r="E238" s="78"/>
      <c r="F238" s="319"/>
      <c r="G238" s="319"/>
      <c r="H238" s="319"/>
      <c r="I238" s="319"/>
      <c r="J238" s="297"/>
    </row>
    <row r="239" customFormat="false" ht="15.75" hidden="false" customHeight="false" outlineLevel="0" collapsed="false">
      <c r="A239" s="312" t="n">
        <v>6.2</v>
      </c>
      <c r="B239" s="332" t="s">
        <v>136</v>
      </c>
      <c r="C239" s="332"/>
      <c r="D239" s="332"/>
      <c r="E239" s="332"/>
      <c r="F239" s="297"/>
      <c r="G239" s="297"/>
      <c r="H239" s="319" t="n">
        <f aca="false">DataSheet!H163:I163</f>
        <v>0</v>
      </c>
      <c r="I239" s="319"/>
      <c r="J239" s="297"/>
    </row>
    <row r="240" customFormat="false" ht="15.75" hidden="false" customHeight="false" outlineLevel="0" collapsed="false">
      <c r="A240" s="312"/>
      <c r="B240" s="332"/>
      <c r="C240" s="332"/>
      <c r="D240" s="332"/>
      <c r="E240" s="332"/>
      <c r="F240" s="297"/>
      <c r="G240" s="297"/>
      <c r="H240" s="297"/>
      <c r="I240" s="297"/>
      <c r="J240" s="297"/>
    </row>
    <row r="241" customFormat="false" ht="15.75" hidden="false" customHeight="false" outlineLevel="0" collapsed="false">
      <c r="A241" s="312" t="n">
        <v>6.4</v>
      </c>
      <c r="B241" s="332" t="s">
        <v>137</v>
      </c>
      <c r="C241" s="332"/>
      <c r="D241" s="332"/>
      <c r="E241" s="332"/>
      <c r="F241" s="297"/>
      <c r="G241" s="297"/>
      <c r="H241" s="319" t="n">
        <f aca="false">DataSheet!H165:I165</f>
        <v>0</v>
      </c>
      <c r="I241" s="319"/>
      <c r="J241" s="297"/>
    </row>
    <row r="242" customFormat="false" ht="15.75" hidden="false" customHeight="false" outlineLevel="0" collapsed="false">
      <c r="A242" s="312"/>
      <c r="B242" s="332"/>
      <c r="C242" s="332"/>
      <c r="D242" s="332"/>
      <c r="E242" s="332"/>
      <c r="F242" s="297"/>
      <c r="G242" s="297"/>
      <c r="H242" s="297"/>
      <c r="I242" s="297"/>
      <c r="J242" s="297"/>
    </row>
    <row r="243" customFormat="false" ht="15.75" hidden="false" customHeight="false" outlineLevel="0" collapsed="false">
      <c r="A243" s="312" t="n">
        <v>6.5</v>
      </c>
      <c r="B243" s="332" t="s">
        <v>138</v>
      </c>
      <c r="C243" s="332"/>
      <c r="D243" s="332"/>
      <c r="E243" s="332"/>
      <c r="F243" s="297"/>
      <c r="G243" s="297"/>
      <c r="H243" s="319" t="n">
        <f aca="false">DataSheet!H167:I167</f>
        <v>0</v>
      </c>
      <c r="I243" s="319"/>
      <c r="J243" s="297"/>
    </row>
    <row r="244" customFormat="false" ht="15.75" hidden="false" customHeight="false" outlineLevel="0" collapsed="false">
      <c r="A244" s="312"/>
      <c r="B244" s="297"/>
      <c r="C244" s="297"/>
      <c r="D244" s="297"/>
      <c r="E244" s="297"/>
      <c r="F244" s="297"/>
      <c r="G244" s="297"/>
      <c r="H244" s="297"/>
      <c r="I244" s="297"/>
      <c r="J244" s="297"/>
    </row>
    <row r="245" customFormat="false" ht="15.75" hidden="false" customHeight="false" outlineLevel="0" collapsed="false">
      <c r="A245" s="312" t="n">
        <v>6.6</v>
      </c>
      <c r="B245" s="332" t="s">
        <v>239</v>
      </c>
      <c r="C245" s="332"/>
      <c r="D245" s="332"/>
      <c r="E245" s="332"/>
      <c r="F245" s="78"/>
      <c r="G245" s="78"/>
      <c r="H245" s="319" t="n">
        <f aca="false">DataSheet!H169:I169*12</f>
        <v>0</v>
      </c>
      <c r="I245" s="319"/>
      <c r="J245" s="297"/>
    </row>
    <row r="246" customFormat="false" ht="15.75" hidden="false" customHeight="false" outlineLevel="0" collapsed="false">
      <c r="A246" s="312"/>
      <c r="B246" s="297"/>
      <c r="C246" s="297"/>
      <c r="D246" s="297"/>
      <c r="E246" s="297"/>
      <c r="F246" s="297"/>
      <c r="G246" s="297"/>
      <c r="H246" s="297"/>
      <c r="I246" s="297"/>
      <c r="J246" s="297"/>
    </row>
    <row r="247" customFormat="false" ht="15.75" hidden="false" customHeight="false" outlineLevel="0" collapsed="false">
      <c r="A247" s="312" t="n">
        <v>6.7</v>
      </c>
      <c r="B247" s="332" t="s">
        <v>240</v>
      </c>
      <c r="C247" s="332"/>
      <c r="D247" s="332"/>
      <c r="E247" s="332"/>
      <c r="F247" s="297"/>
      <c r="G247" s="297"/>
      <c r="H247" s="319" t="n">
        <f aca="false">DataSheet!H171:I171</f>
        <v>0</v>
      </c>
      <c r="I247" s="319"/>
      <c r="J247" s="297"/>
    </row>
    <row r="248" customFormat="false" ht="15.75" hidden="false" customHeight="false" outlineLevel="0" collapsed="false">
      <c r="A248" s="312"/>
      <c r="B248" s="322" t="s">
        <v>14</v>
      </c>
      <c r="C248" s="322"/>
      <c r="D248" s="322"/>
      <c r="E248" s="322"/>
      <c r="F248" s="314"/>
      <c r="G248" s="314"/>
      <c r="H248" s="324" t="n">
        <f aca="false">H237+H239+H241+H243+H245+H247</f>
        <v>0</v>
      </c>
      <c r="I248" s="324"/>
      <c r="J248" s="297"/>
    </row>
    <row r="249" customFormat="false" ht="15.75" hidden="false" customHeight="false" outlineLevel="0" collapsed="false">
      <c r="A249" s="312" t="n">
        <v>7</v>
      </c>
      <c r="B249" s="313" t="s">
        <v>241</v>
      </c>
      <c r="C249" s="313"/>
      <c r="D249" s="313"/>
      <c r="E249" s="313"/>
      <c r="F249" s="313"/>
      <c r="G249" s="313"/>
      <c r="H249" s="313"/>
      <c r="I249" s="297"/>
      <c r="J249" s="297"/>
    </row>
    <row r="250" customFormat="false" ht="15.75" hidden="false" customHeight="false" outlineLevel="0" collapsed="false">
      <c r="A250" s="312"/>
      <c r="B250" s="362" t="s">
        <v>70</v>
      </c>
      <c r="C250" s="362"/>
      <c r="D250" s="362"/>
      <c r="E250" s="379" t="s">
        <v>211</v>
      </c>
      <c r="F250" s="379" t="s">
        <v>212</v>
      </c>
      <c r="G250" s="379" t="s">
        <v>213</v>
      </c>
      <c r="H250" s="379" t="s">
        <v>214</v>
      </c>
      <c r="I250" s="379" t="s">
        <v>215</v>
      </c>
      <c r="J250" s="297"/>
    </row>
    <row r="251" customFormat="false" ht="15.75" hidden="false" customHeight="false" outlineLevel="0" collapsed="false">
      <c r="A251" s="312"/>
      <c r="B251" s="325" t="s">
        <v>242</v>
      </c>
      <c r="C251" s="325"/>
      <c r="D251" s="325"/>
      <c r="E251" s="372" t="n">
        <v>0.7</v>
      </c>
      <c r="F251" s="372" t="n">
        <v>0.8</v>
      </c>
      <c r="G251" s="372" t="n">
        <v>0.9</v>
      </c>
      <c r="H251" s="372" t="n">
        <v>0.9</v>
      </c>
      <c r="I251" s="372" t="n">
        <v>0.9</v>
      </c>
      <c r="J251" s="297"/>
    </row>
    <row r="252" customFormat="false" ht="15.75" hidden="false" customHeight="false" outlineLevel="0" collapsed="false">
      <c r="A252" s="312"/>
      <c r="B252" s="380" t="s">
        <v>243</v>
      </c>
      <c r="C252" s="380"/>
      <c r="D252" s="380"/>
      <c r="E252" s="372"/>
      <c r="F252" s="372"/>
      <c r="G252" s="372"/>
      <c r="H252" s="372"/>
      <c r="I252" s="372"/>
      <c r="J252" s="297"/>
    </row>
    <row r="253" customFormat="false" ht="15.75" hidden="false" customHeight="false" outlineLevel="0" collapsed="false">
      <c r="A253" s="312"/>
      <c r="B253" s="325" t="s">
        <v>244</v>
      </c>
      <c r="C253" s="325"/>
      <c r="D253" s="325"/>
      <c r="E253" s="374" t="n">
        <f aca="false">E251*H211</f>
        <v>0</v>
      </c>
      <c r="F253" s="374" t="n">
        <f aca="false">F251*H211</f>
        <v>0</v>
      </c>
      <c r="G253" s="374" t="n">
        <f aca="false">G251*H211</f>
        <v>0</v>
      </c>
      <c r="H253" s="374" t="n">
        <f aca="false">H251*H211</f>
        <v>0</v>
      </c>
      <c r="I253" s="374" t="n">
        <f aca="false">I251*H211</f>
        <v>0</v>
      </c>
      <c r="J253" s="297"/>
    </row>
    <row r="254" customFormat="false" ht="15.75" hidden="false" customHeight="false" outlineLevel="0" collapsed="false">
      <c r="A254" s="312"/>
      <c r="B254" s="325" t="s">
        <v>245</v>
      </c>
      <c r="C254" s="325"/>
      <c r="D254" s="325"/>
      <c r="E254" s="374" t="n">
        <f aca="false">E251*H222</f>
        <v>0</v>
      </c>
      <c r="F254" s="374" t="n">
        <f aca="false">F251*H222</f>
        <v>0</v>
      </c>
      <c r="G254" s="374" t="n">
        <f aca="false">G251*H222</f>
        <v>0</v>
      </c>
      <c r="H254" s="374" t="n">
        <f aca="false">H251*H222</f>
        <v>0</v>
      </c>
      <c r="I254" s="374" t="n">
        <f aca="false">I251*H222</f>
        <v>0</v>
      </c>
      <c r="J254" s="297"/>
    </row>
    <row r="255" customFormat="false" ht="15.75" hidden="false" customHeight="false" outlineLevel="0" collapsed="false">
      <c r="A255" s="312"/>
      <c r="B255" s="325" t="s">
        <v>246</v>
      </c>
      <c r="C255" s="325"/>
      <c r="D255" s="325"/>
      <c r="E255" s="374" t="n">
        <f aca="false">E251*H224</f>
        <v>0</v>
      </c>
      <c r="F255" s="374" t="n">
        <f aca="false">F251*H224</f>
        <v>0</v>
      </c>
      <c r="G255" s="374" t="n">
        <f aca="false">G251*H224</f>
        <v>0</v>
      </c>
      <c r="H255" s="374" t="n">
        <f aca="false">H251*H224</f>
        <v>0</v>
      </c>
      <c r="I255" s="374" t="n">
        <f aca="false">I251*H224</f>
        <v>0</v>
      </c>
      <c r="J255" s="297"/>
    </row>
    <row r="256" customFormat="false" ht="15.75" hidden="false" customHeight="false" outlineLevel="0" collapsed="false">
      <c r="A256" s="312"/>
      <c r="B256" s="325" t="s">
        <v>247</v>
      </c>
      <c r="C256" s="325"/>
      <c r="D256" s="325"/>
      <c r="E256" s="374" t="n">
        <f aca="false">E251*H226</f>
        <v>0</v>
      </c>
      <c r="F256" s="374" t="n">
        <f aca="false">F251*H226</f>
        <v>0</v>
      </c>
      <c r="G256" s="374" t="n">
        <f aca="false">G251*H226</f>
        <v>0</v>
      </c>
      <c r="H256" s="374" t="n">
        <f aca="false">H251*H226</f>
        <v>0</v>
      </c>
      <c r="I256" s="374" t="n">
        <f aca="false">I251*H226</f>
        <v>0</v>
      </c>
      <c r="J256" s="297"/>
    </row>
    <row r="257" customFormat="false" ht="15.75" hidden="false" customHeight="false" outlineLevel="0" collapsed="false">
      <c r="A257" s="312"/>
      <c r="B257" s="325" t="s">
        <v>248</v>
      </c>
      <c r="C257" s="325"/>
      <c r="D257" s="325"/>
      <c r="E257" s="374" t="n">
        <f aca="false">E251*H228</f>
        <v>0</v>
      </c>
      <c r="F257" s="374" t="n">
        <f aca="false">F251*H228</f>
        <v>0</v>
      </c>
      <c r="G257" s="374" t="n">
        <f aca="false">G251*H228</f>
        <v>0</v>
      </c>
      <c r="H257" s="374" t="n">
        <f aca="false">H251*H228</f>
        <v>0</v>
      </c>
      <c r="I257" s="374" t="n">
        <f aca="false">I251*H228</f>
        <v>0</v>
      </c>
      <c r="J257" s="297"/>
    </row>
    <row r="258" customFormat="false" ht="15.75" hidden="false" customHeight="false" outlineLevel="0" collapsed="false">
      <c r="A258" s="312"/>
      <c r="B258" s="380" t="s">
        <v>249</v>
      </c>
      <c r="C258" s="380"/>
      <c r="D258" s="380"/>
      <c r="E258" s="380"/>
      <c r="F258" s="380"/>
      <c r="G258" s="380"/>
      <c r="H258" s="380"/>
      <c r="I258" s="380"/>
      <c r="J258" s="297"/>
    </row>
    <row r="259" customFormat="false" ht="15.75" hidden="false" customHeight="false" outlineLevel="0" collapsed="false">
      <c r="A259" s="312"/>
      <c r="B259" s="325" t="s">
        <v>250</v>
      </c>
      <c r="C259" s="325"/>
      <c r="D259" s="325"/>
      <c r="E259" s="374" t="n">
        <f aca="false">H237</f>
        <v>0</v>
      </c>
      <c r="F259" s="374" t="n">
        <f aca="false">H237</f>
        <v>0</v>
      </c>
      <c r="G259" s="374" t="n">
        <f aca="false">H237</f>
        <v>0</v>
      </c>
      <c r="H259" s="374" t="n">
        <f aca="false">H237</f>
        <v>0</v>
      </c>
      <c r="I259" s="374" t="n">
        <f aca="false">H237</f>
        <v>0</v>
      </c>
      <c r="J259" s="297"/>
    </row>
    <row r="260" customFormat="false" ht="15.75" hidden="false" customHeight="false" outlineLevel="0" collapsed="false">
      <c r="A260" s="312"/>
      <c r="B260" s="325" t="s">
        <v>251</v>
      </c>
      <c r="C260" s="325"/>
      <c r="D260" s="325"/>
      <c r="E260" s="374" t="n">
        <f aca="false">E251*H239</f>
        <v>0</v>
      </c>
      <c r="F260" s="374" t="n">
        <f aca="false">F251*H239</f>
        <v>0</v>
      </c>
      <c r="G260" s="374" t="n">
        <f aca="false">G251*H239</f>
        <v>0</v>
      </c>
      <c r="H260" s="374" t="n">
        <f aca="false">H251*H239</f>
        <v>0</v>
      </c>
      <c r="I260" s="374" t="n">
        <f aca="false">I251*H239</f>
        <v>0</v>
      </c>
      <c r="J260" s="297"/>
    </row>
    <row r="261" customFormat="false" ht="15.75" hidden="false" customHeight="false" outlineLevel="0" collapsed="false">
      <c r="A261" s="312"/>
      <c r="B261" s="325" t="s">
        <v>252</v>
      </c>
      <c r="C261" s="325"/>
      <c r="D261" s="325"/>
      <c r="E261" s="374" t="n">
        <f aca="false">E251*H241</f>
        <v>0</v>
      </c>
      <c r="F261" s="374" t="n">
        <f aca="false">F251*H241</f>
        <v>0</v>
      </c>
      <c r="G261" s="374" t="n">
        <f aca="false">G251*H241</f>
        <v>0</v>
      </c>
      <c r="H261" s="374" t="n">
        <f aca="false">H251*H241</f>
        <v>0</v>
      </c>
      <c r="I261" s="374" t="n">
        <f aca="false">I251*H241</f>
        <v>0</v>
      </c>
      <c r="J261" s="297"/>
    </row>
    <row r="262" customFormat="false" ht="15.75" hidden="false" customHeight="false" outlineLevel="0" collapsed="false">
      <c r="A262" s="312"/>
      <c r="B262" s="325" t="s">
        <v>253</v>
      </c>
      <c r="C262" s="325"/>
      <c r="D262" s="325"/>
      <c r="E262" s="374" t="n">
        <f aca="false">E251*H243</f>
        <v>0</v>
      </c>
      <c r="F262" s="374" t="n">
        <f aca="false">F251*H243</f>
        <v>0</v>
      </c>
      <c r="G262" s="374" t="n">
        <f aca="false">G251*H243</f>
        <v>0</v>
      </c>
      <c r="H262" s="374" t="n">
        <f aca="false">H251*H243</f>
        <v>0</v>
      </c>
      <c r="I262" s="374" t="n">
        <f aca="false">I251*H243</f>
        <v>0</v>
      </c>
      <c r="J262" s="297"/>
    </row>
    <row r="263" customFormat="false" ht="15.75" hidden="false" customHeight="false" outlineLevel="0" collapsed="false">
      <c r="A263" s="312"/>
      <c r="B263" s="325" t="s">
        <v>254</v>
      </c>
      <c r="C263" s="325"/>
      <c r="D263" s="325"/>
      <c r="E263" s="374" t="n">
        <f aca="false">H245</f>
        <v>0</v>
      </c>
      <c r="F263" s="374" t="n">
        <f aca="false">H245</f>
        <v>0</v>
      </c>
      <c r="G263" s="374" t="n">
        <f aca="false">H245</f>
        <v>0</v>
      </c>
      <c r="H263" s="374" t="n">
        <f aca="false">H245</f>
        <v>0</v>
      </c>
      <c r="I263" s="374" t="n">
        <f aca="false">H245</f>
        <v>0</v>
      </c>
      <c r="J263" s="297"/>
    </row>
    <row r="264" customFormat="false" ht="15.75" hidden="false" customHeight="false" outlineLevel="0" collapsed="false">
      <c r="A264" s="312"/>
      <c r="B264" s="325" t="s">
        <v>255</v>
      </c>
      <c r="C264" s="325"/>
      <c r="D264" s="325"/>
      <c r="E264" s="374" t="n">
        <f aca="false">E251*H247</f>
        <v>0</v>
      </c>
      <c r="F264" s="374" t="n">
        <f aca="false">F251*H247</f>
        <v>0</v>
      </c>
      <c r="G264" s="374" t="n">
        <f aca="false">G251*H247</f>
        <v>0</v>
      </c>
      <c r="H264" s="374" t="n">
        <f aca="false">H251*H247</f>
        <v>0</v>
      </c>
      <c r="I264" s="374" t="n">
        <f aca="false">I251*H247</f>
        <v>0</v>
      </c>
      <c r="J264" s="297"/>
    </row>
    <row r="265" customFormat="false" ht="15.75" hidden="false" customHeight="false" outlineLevel="0" collapsed="false">
      <c r="A265" s="312"/>
      <c r="B265" s="381" t="s">
        <v>256</v>
      </c>
      <c r="C265" s="381"/>
      <c r="D265" s="381"/>
      <c r="E265" s="374" t="n">
        <f aca="false">SUM(E253:E264)</f>
        <v>0</v>
      </c>
      <c r="F265" s="374" t="n">
        <f aca="false">SUM(F253:F264)</f>
        <v>0</v>
      </c>
      <c r="G265" s="374" t="n">
        <f aca="false">SUM(G253:G264)</f>
        <v>0</v>
      </c>
      <c r="H265" s="374" t="n">
        <f aca="false">SUM(H253:H264)</f>
        <v>0</v>
      </c>
      <c r="I265" s="374" t="n">
        <f aca="false">SUM(I253:I264)</f>
        <v>0</v>
      </c>
      <c r="J265" s="297"/>
    </row>
    <row r="266" customFormat="false" ht="12.75" hidden="false" customHeight="true" outlineLevel="0" collapsed="false">
      <c r="A266" s="312" t="n">
        <v>8</v>
      </c>
      <c r="B266" s="313" t="s">
        <v>257</v>
      </c>
      <c r="C266" s="313"/>
      <c r="D266" s="313"/>
      <c r="E266" s="313"/>
      <c r="F266" s="366"/>
      <c r="G266" s="366"/>
      <c r="H266" s="366"/>
      <c r="I266" s="366"/>
      <c r="J266" s="297"/>
    </row>
    <row r="267" customFormat="false" ht="15.75" hidden="false" customHeight="false" outlineLevel="0" collapsed="false">
      <c r="A267" s="312"/>
      <c r="B267" s="362" t="s">
        <v>70</v>
      </c>
      <c r="C267" s="362"/>
      <c r="D267" s="362"/>
      <c r="E267" s="362"/>
      <c r="F267" s="379"/>
      <c r="G267" s="379"/>
      <c r="H267" s="362" t="s">
        <v>73</v>
      </c>
      <c r="I267" s="362"/>
      <c r="J267" s="297"/>
    </row>
    <row r="268" customFormat="false" ht="15.75" hidden="false" customHeight="false" outlineLevel="0" collapsed="false">
      <c r="A268" s="312"/>
      <c r="B268" s="329" t="s">
        <v>258</v>
      </c>
      <c r="C268" s="329"/>
      <c r="D268" s="329"/>
      <c r="E268" s="329"/>
      <c r="F268" s="379"/>
      <c r="G268" s="379"/>
      <c r="H268" s="331" t="n">
        <f aca="false">H191</f>
        <v>0</v>
      </c>
      <c r="I268" s="331"/>
      <c r="J268" s="297"/>
    </row>
    <row r="269" customFormat="false" ht="15.75" hidden="false" customHeight="false" outlineLevel="0" collapsed="false">
      <c r="A269" s="312"/>
      <c r="B269" s="325"/>
      <c r="C269" s="325"/>
      <c r="D269" s="325"/>
      <c r="E269" s="325"/>
      <c r="F269" s="371"/>
      <c r="G269" s="371"/>
      <c r="H269" s="330"/>
      <c r="I269" s="330"/>
      <c r="J269" s="297"/>
    </row>
    <row r="270" customFormat="false" ht="15.75" hidden="false" customHeight="false" outlineLevel="0" collapsed="false">
      <c r="A270" s="312"/>
      <c r="B270" s="382" t="s">
        <v>243</v>
      </c>
      <c r="C270" s="382"/>
      <c r="D270" s="382"/>
      <c r="E270" s="382"/>
      <c r="F270" s="371"/>
      <c r="G270" s="371"/>
      <c r="H270" s="330"/>
      <c r="I270" s="330"/>
      <c r="J270" s="297"/>
    </row>
    <row r="271" customFormat="false" ht="15.75" hidden="false" customHeight="false" outlineLevel="0" collapsed="false">
      <c r="A271" s="312"/>
      <c r="B271" s="325" t="s">
        <v>259</v>
      </c>
      <c r="C271" s="325"/>
      <c r="D271" s="325"/>
      <c r="E271" s="325"/>
      <c r="F271" s="371"/>
      <c r="G271" s="371"/>
      <c r="H271" s="328" t="n">
        <f aca="false">H211</f>
        <v>0</v>
      </c>
      <c r="I271" s="328"/>
      <c r="J271" s="297"/>
    </row>
    <row r="272" customFormat="false" ht="15.75" hidden="false" customHeight="false" outlineLevel="0" collapsed="false">
      <c r="A272" s="312"/>
      <c r="B272" s="325" t="s">
        <v>231</v>
      </c>
      <c r="C272" s="325"/>
      <c r="D272" s="325"/>
      <c r="E272" s="325"/>
      <c r="F272" s="371"/>
      <c r="G272" s="371"/>
      <c r="H272" s="328" t="n">
        <f aca="false">H222</f>
        <v>0</v>
      </c>
      <c r="I272" s="328"/>
      <c r="J272" s="297"/>
    </row>
    <row r="273" customFormat="false" ht="15.75" hidden="false" customHeight="false" outlineLevel="0" collapsed="false">
      <c r="A273" s="312"/>
      <c r="B273" s="325" t="s">
        <v>260</v>
      </c>
      <c r="C273" s="325"/>
      <c r="D273" s="325"/>
      <c r="E273" s="325"/>
      <c r="F273" s="371"/>
      <c r="G273" s="371"/>
      <c r="H273" s="328" t="n">
        <f aca="false">H224</f>
        <v>0</v>
      </c>
      <c r="I273" s="328"/>
      <c r="J273" s="297"/>
    </row>
    <row r="274" customFormat="false" ht="15.75" hidden="false" customHeight="false" outlineLevel="0" collapsed="false">
      <c r="A274" s="312"/>
      <c r="B274" s="325" t="s">
        <v>261</v>
      </c>
      <c r="C274" s="325"/>
      <c r="D274" s="325"/>
      <c r="E274" s="325"/>
      <c r="F274" s="371"/>
      <c r="G274" s="371"/>
      <c r="H274" s="328" t="n">
        <f aca="false">H226</f>
        <v>0</v>
      </c>
      <c r="I274" s="328"/>
      <c r="J274" s="297"/>
    </row>
    <row r="275" customFormat="false" ht="15.75" hidden="false" customHeight="false" outlineLevel="0" collapsed="false">
      <c r="A275" s="312"/>
      <c r="B275" s="383" t="s">
        <v>135</v>
      </c>
      <c r="C275" s="383"/>
      <c r="D275" s="383"/>
      <c r="E275" s="383"/>
      <c r="F275" s="384"/>
      <c r="G275" s="384"/>
      <c r="H275" s="385" t="n">
        <f aca="false">H228</f>
        <v>0</v>
      </c>
      <c r="I275" s="385"/>
      <c r="J275" s="297"/>
    </row>
    <row r="276" customFormat="false" ht="15.75" hidden="false" customHeight="false" outlineLevel="0" collapsed="false">
      <c r="A276" s="312"/>
      <c r="B276" s="386"/>
      <c r="C276" s="332"/>
      <c r="D276" s="332"/>
      <c r="E276" s="332"/>
      <c r="F276" s="297"/>
      <c r="G276" s="297"/>
      <c r="H276" s="387"/>
      <c r="I276" s="388"/>
      <c r="J276" s="297"/>
    </row>
    <row r="277" customFormat="false" ht="15.75" hidden="false" customHeight="false" outlineLevel="0" collapsed="false">
      <c r="A277" s="312"/>
      <c r="B277" s="389" t="s">
        <v>262</v>
      </c>
      <c r="C277" s="389"/>
      <c r="D277" s="389"/>
      <c r="E277" s="389"/>
      <c r="F277" s="390"/>
      <c r="G277" s="390"/>
      <c r="H277" s="391" t="n">
        <f aca="false">SUM(H271:H275)</f>
        <v>0</v>
      </c>
      <c r="I277" s="391"/>
      <c r="J277" s="297"/>
    </row>
    <row r="278" customFormat="false" ht="15.75" hidden="false" customHeight="false" outlineLevel="0" collapsed="false">
      <c r="A278" s="312"/>
      <c r="B278" s="329" t="s">
        <v>263</v>
      </c>
      <c r="C278" s="329"/>
      <c r="D278" s="329"/>
      <c r="E278" s="329"/>
      <c r="F278" s="371"/>
      <c r="G278" s="371"/>
      <c r="H278" s="331" t="n">
        <f aca="false">H248</f>
        <v>0</v>
      </c>
      <c r="I278" s="331"/>
      <c r="J278" s="297"/>
    </row>
    <row r="279" customFormat="false" ht="17.25" hidden="false" customHeight="true" outlineLevel="0" collapsed="false">
      <c r="A279" s="312"/>
      <c r="B279" s="329" t="s">
        <v>264</v>
      </c>
      <c r="C279" s="329"/>
      <c r="D279" s="329"/>
      <c r="E279" s="329"/>
      <c r="F279" s="371"/>
      <c r="G279" s="371"/>
      <c r="H279" s="331" t="n">
        <f aca="false">H277+H278</f>
        <v>0</v>
      </c>
      <c r="I279" s="331"/>
      <c r="J279" s="297"/>
    </row>
    <row r="280" customFormat="false" ht="15.75" hidden="false" customHeight="false" outlineLevel="0" collapsed="false">
      <c r="A280" s="312"/>
      <c r="B280" s="313" t="s">
        <v>265</v>
      </c>
      <c r="C280" s="313"/>
      <c r="D280" s="313"/>
      <c r="E280" s="313"/>
      <c r="F280" s="297"/>
      <c r="G280" s="297"/>
      <c r="H280" s="319"/>
      <c r="I280" s="319"/>
      <c r="J280" s="297"/>
    </row>
    <row r="281" customFormat="false" ht="15.75" hidden="false" customHeight="false" outlineLevel="0" collapsed="false">
      <c r="A281" s="312"/>
      <c r="B281" s="329" t="s">
        <v>125</v>
      </c>
      <c r="C281" s="329"/>
      <c r="D281" s="329"/>
      <c r="E281" s="379" t="s">
        <v>266</v>
      </c>
      <c r="F281" s="362" t="s">
        <v>267</v>
      </c>
      <c r="G281" s="362"/>
      <c r="H281" s="362" t="s">
        <v>73</v>
      </c>
      <c r="I281" s="362"/>
      <c r="J281" s="297"/>
    </row>
    <row r="282" customFormat="false" ht="15.75" hidden="false" customHeight="false" outlineLevel="0" collapsed="false">
      <c r="A282" s="312"/>
      <c r="B282" s="325" t="n">
        <f aca="false">DataSheet!B144:D144</f>
        <v>0</v>
      </c>
      <c r="C282" s="325"/>
      <c r="D282" s="325"/>
      <c r="E282" s="326" t="n">
        <f aca="false">DataSheet!G144</f>
        <v>0</v>
      </c>
      <c r="F282" s="76" t="s">
        <v>268</v>
      </c>
      <c r="G282" s="76"/>
      <c r="H282" s="328" t="n">
        <f aca="false">ROUND(((H271/300)*E282),0)</f>
        <v>0</v>
      </c>
      <c r="I282" s="328"/>
      <c r="J282" s="297"/>
    </row>
    <row r="283" customFormat="false" ht="15.75" hidden="false" customHeight="false" outlineLevel="0" collapsed="false">
      <c r="A283" s="312"/>
      <c r="B283" s="325"/>
      <c r="C283" s="325"/>
      <c r="D283" s="325"/>
      <c r="E283" s="326"/>
      <c r="F283" s="76"/>
      <c r="G283" s="76"/>
      <c r="H283" s="328"/>
      <c r="I283" s="328"/>
      <c r="J283" s="297"/>
    </row>
    <row r="284" customFormat="false" ht="15.75" hidden="false" customHeight="false" outlineLevel="0" collapsed="false">
      <c r="A284" s="312"/>
      <c r="B284" s="325" t="str">
        <f aca="false">DataSheet!B146:D146</f>
        <v>Stock in process</v>
      </c>
      <c r="C284" s="325"/>
      <c r="D284" s="325"/>
      <c r="E284" s="326" t="n">
        <f aca="false">DataSheet!G146</f>
        <v>0</v>
      </c>
      <c r="F284" s="76" t="s">
        <v>262</v>
      </c>
      <c r="G284" s="76"/>
      <c r="H284" s="328" t="n">
        <f aca="false">ROUND(((H277/300)*E284),0)</f>
        <v>0</v>
      </c>
      <c r="I284" s="328"/>
      <c r="J284" s="297"/>
    </row>
    <row r="285" customFormat="false" ht="15.75" hidden="false" customHeight="false" outlineLevel="0" collapsed="false">
      <c r="A285" s="312"/>
      <c r="B285" s="325"/>
      <c r="C285" s="325"/>
      <c r="D285" s="325"/>
      <c r="E285" s="76"/>
      <c r="F285" s="76"/>
      <c r="G285" s="76"/>
      <c r="H285" s="328"/>
      <c r="I285" s="328"/>
      <c r="J285" s="297"/>
    </row>
    <row r="286" customFormat="false" ht="15.75" hidden="false" customHeight="false" outlineLevel="0" collapsed="false">
      <c r="A286" s="312"/>
      <c r="B286" s="325" t="str">
        <f aca="false">DataSheet!B148:D148</f>
        <v>Finished goods</v>
      </c>
      <c r="C286" s="325"/>
      <c r="D286" s="325"/>
      <c r="E286" s="326" t="n">
        <f aca="false">DataSheet!G148</f>
        <v>0</v>
      </c>
      <c r="F286" s="76" t="s">
        <v>264</v>
      </c>
      <c r="G286" s="76"/>
      <c r="H286" s="328" t="n">
        <f aca="false">ROUND(((H279/300)*E286),0)</f>
        <v>0</v>
      </c>
      <c r="I286" s="328"/>
      <c r="J286" s="297"/>
    </row>
    <row r="287" customFormat="false" ht="15.75" hidden="false" customHeight="false" outlineLevel="0" collapsed="false">
      <c r="A287" s="312"/>
      <c r="B287" s="325"/>
      <c r="C287" s="325"/>
      <c r="D287" s="325"/>
      <c r="E287" s="76"/>
      <c r="F287" s="76"/>
      <c r="G287" s="76"/>
      <c r="H287" s="328"/>
      <c r="I287" s="328"/>
      <c r="J287" s="297"/>
    </row>
    <row r="288" customFormat="false" ht="15.75" hidden="false" customHeight="false" outlineLevel="0" collapsed="false">
      <c r="A288" s="312"/>
      <c r="B288" s="325" t="str">
        <f aca="false">DataSheet!B150:D150</f>
        <v>Receivable by</v>
      </c>
      <c r="C288" s="325"/>
      <c r="D288" s="325"/>
      <c r="E288" s="326" t="n">
        <f aca="false">DataSheet!G150</f>
        <v>0</v>
      </c>
      <c r="F288" s="76" t="s">
        <v>264</v>
      </c>
      <c r="G288" s="76"/>
      <c r="H288" s="328" t="n">
        <f aca="false">ROUND(((H279/300)*E288),0)</f>
        <v>0</v>
      </c>
      <c r="I288" s="328"/>
      <c r="J288" s="297"/>
    </row>
    <row r="289" customFormat="false" ht="15.75" hidden="false" customHeight="false" outlineLevel="0" collapsed="false">
      <c r="A289" s="312"/>
      <c r="B289" s="325"/>
      <c r="C289" s="325"/>
      <c r="D289" s="325"/>
      <c r="E289" s="325"/>
      <c r="F289" s="76"/>
      <c r="G289" s="76"/>
      <c r="H289" s="76"/>
      <c r="I289" s="76"/>
      <c r="J289" s="297"/>
    </row>
    <row r="290" customFormat="false" ht="15.75" hidden="false" customHeight="false" outlineLevel="0" collapsed="false">
      <c r="A290" s="312"/>
      <c r="B290" s="362" t="s">
        <v>269</v>
      </c>
      <c r="C290" s="362"/>
      <c r="D290" s="362"/>
      <c r="E290" s="362"/>
      <c r="F290" s="76" t="s">
        <v>270</v>
      </c>
      <c r="G290" s="76"/>
      <c r="H290" s="328" t="n">
        <f aca="false">H282+H284+H286+H288</f>
        <v>0</v>
      </c>
      <c r="I290" s="328"/>
      <c r="J290" s="297"/>
    </row>
    <row r="291" customFormat="false" ht="15.75" hidden="false" customHeight="false" outlineLevel="0" collapsed="false">
      <c r="A291" s="312" t="n">
        <v>9</v>
      </c>
      <c r="B291" s="313" t="s">
        <v>271</v>
      </c>
      <c r="C291" s="313"/>
      <c r="D291" s="313"/>
      <c r="E291" s="313"/>
      <c r="F291" s="297"/>
      <c r="G291" s="297"/>
      <c r="H291" s="297"/>
      <c r="I291" s="297"/>
      <c r="J291" s="297"/>
    </row>
    <row r="292" customFormat="false" ht="15.75" hidden="false" customHeight="false" outlineLevel="0" collapsed="false">
      <c r="A292" s="312" t="n">
        <v>9.1</v>
      </c>
      <c r="B292" s="392" t="s">
        <v>272</v>
      </c>
      <c r="C292" s="392"/>
      <c r="D292" s="392"/>
      <c r="E292" s="392"/>
      <c r="F292" s="297"/>
      <c r="G292" s="297"/>
      <c r="H292" s="297"/>
      <c r="I292" s="297"/>
      <c r="J292" s="297"/>
    </row>
    <row r="293" customFormat="false" ht="15.75" hidden="false" customHeight="false" outlineLevel="0" collapsed="false">
      <c r="A293" s="312"/>
      <c r="B293" s="362" t="s">
        <v>70</v>
      </c>
      <c r="C293" s="362"/>
      <c r="D293" s="362"/>
      <c r="E293" s="362" t="s">
        <v>273</v>
      </c>
      <c r="F293" s="362" t="s">
        <v>211</v>
      </c>
      <c r="G293" s="362" t="s">
        <v>212</v>
      </c>
      <c r="H293" s="362" t="s">
        <v>213</v>
      </c>
      <c r="I293" s="362" t="s">
        <v>214</v>
      </c>
      <c r="J293" s="312"/>
    </row>
    <row r="294" customFormat="false" ht="15.75" hidden="false" customHeight="false" outlineLevel="0" collapsed="false">
      <c r="A294" s="312"/>
      <c r="B294" s="325" t="str">
        <f aca="false">B198</f>
        <v>Sales / Receipts </v>
      </c>
      <c r="C294" s="325"/>
      <c r="D294" s="325"/>
      <c r="E294" s="374"/>
      <c r="F294" s="374" t="n">
        <f aca="false">E198</f>
        <v>0</v>
      </c>
      <c r="G294" s="374" t="n">
        <f aca="false">F198</f>
        <v>0</v>
      </c>
      <c r="H294" s="374" t="n">
        <f aca="false">G198</f>
        <v>0</v>
      </c>
      <c r="I294" s="373" t="n">
        <f aca="false">H198</f>
        <v>0</v>
      </c>
      <c r="J294" s="393"/>
    </row>
    <row r="295" customFormat="false" ht="15.75" hidden="false" customHeight="false" outlineLevel="0" collapsed="false">
      <c r="A295" s="312"/>
      <c r="B295" s="325"/>
      <c r="C295" s="325"/>
      <c r="D295" s="325"/>
      <c r="E295" s="374"/>
      <c r="F295" s="374" t="n">
        <f aca="false">F294</f>
        <v>0</v>
      </c>
      <c r="G295" s="374" t="n">
        <f aca="false">G294</f>
        <v>0</v>
      </c>
      <c r="H295" s="374" t="n">
        <f aca="false">H294</f>
        <v>0</v>
      </c>
      <c r="I295" s="373" t="n">
        <f aca="false">I294</f>
        <v>0</v>
      </c>
      <c r="J295" s="393"/>
    </row>
    <row r="296" customFormat="false" ht="15.75" hidden="false" customHeight="false" outlineLevel="0" collapsed="false">
      <c r="A296" s="312"/>
      <c r="B296" s="382" t="str">
        <f aca="false">B252</f>
        <v>Manufacturing Expenses</v>
      </c>
      <c r="C296" s="382"/>
      <c r="D296" s="382"/>
      <c r="E296" s="382"/>
      <c r="F296" s="382"/>
      <c r="G296" s="382"/>
      <c r="H296" s="382"/>
      <c r="I296" s="382"/>
      <c r="J296" s="394"/>
    </row>
    <row r="297" customFormat="false" ht="15.75" hidden="false" customHeight="false" outlineLevel="0" collapsed="false">
      <c r="A297" s="312"/>
      <c r="B297" s="395" t="str">
        <f aca="false">B253</f>
        <v>  Raw materials</v>
      </c>
      <c r="C297" s="395"/>
      <c r="D297" s="395"/>
      <c r="E297" s="374"/>
      <c r="F297" s="374" t="n">
        <f aca="false">E253</f>
        <v>0</v>
      </c>
      <c r="G297" s="374" t="n">
        <f aca="false">F253</f>
        <v>0</v>
      </c>
      <c r="H297" s="374" t="n">
        <f aca="false">G253</f>
        <v>0</v>
      </c>
      <c r="I297" s="396" t="n">
        <f aca="false">H253</f>
        <v>0</v>
      </c>
      <c r="J297" s="393"/>
    </row>
    <row r="298" customFormat="false" ht="15.75" hidden="false" customHeight="false" outlineLevel="0" collapsed="false">
      <c r="A298" s="312"/>
      <c r="B298" s="395" t="str">
        <f aca="false">B254</f>
        <v>  Wages</v>
      </c>
      <c r="C298" s="395"/>
      <c r="D298" s="395"/>
      <c r="E298" s="374"/>
      <c r="F298" s="374" t="n">
        <f aca="false">E254</f>
        <v>0</v>
      </c>
      <c r="G298" s="374" t="n">
        <f aca="false">F254</f>
        <v>0</v>
      </c>
      <c r="H298" s="374" t="n">
        <f aca="false">G254</f>
        <v>0</v>
      </c>
      <c r="I298" s="374" t="n">
        <f aca="false">H254</f>
        <v>0</v>
      </c>
      <c r="J298" s="366"/>
    </row>
    <row r="299" customFormat="false" ht="15.75" hidden="false" customHeight="false" outlineLevel="0" collapsed="false">
      <c r="A299" s="312"/>
      <c r="B299" s="395" t="str">
        <f aca="false">B255</f>
        <v>  Repairs &amp; Maintenance</v>
      </c>
      <c r="C299" s="395"/>
      <c r="D299" s="395"/>
      <c r="E299" s="374"/>
      <c r="F299" s="374" t="n">
        <f aca="false">E255</f>
        <v>0</v>
      </c>
      <c r="G299" s="374" t="n">
        <f aca="false">F255</f>
        <v>0</v>
      </c>
      <c r="H299" s="374" t="n">
        <f aca="false">G255</f>
        <v>0</v>
      </c>
      <c r="I299" s="374" t="n">
        <f aca="false">H255</f>
        <v>0</v>
      </c>
      <c r="J299" s="366"/>
    </row>
    <row r="300" customFormat="false" ht="15.75" hidden="false" customHeight="false" outlineLevel="0" collapsed="false">
      <c r="A300" s="312"/>
      <c r="B300" s="395" t="str">
        <f aca="false">B256</f>
        <v>  Power &amp; Fuel</v>
      </c>
      <c r="C300" s="395"/>
      <c r="D300" s="395"/>
      <c r="E300" s="374"/>
      <c r="F300" s="374" t="n">
        <f aca="false">E256</f>
        <v>0</v>
      </c>
      <c r="G300" s="374" t="n">
        <f aca="false">F256</f>
        <v>0</v>
      </c>
      <c r="H300" s="374" t="n">
        <f aca="false">G256</f>
        <v>0</v>
      </c>
      <c r="I300" s="374" t="n">
        <f aca="false">H256</f>
        <v>0</v>
      </c>
      <c r="J300" s="366"/>
    </row>
    <row r="301" customFormat="false" ht="15.75" hidden="false" customHeight="false" outlineLevel="0" collapsed="false">
      <c r="A301" s="312"/>
      <c r="B301" s="395" t="str">
        <f aca="false">B257</f>
        <v>  Other Overhead Expenses</v>
      </c>
      <c r="C301" s="395"/>
      <c r="D301" s="395"/>
      <c r="E301" s="374"/>
      <c r="F301" s="374" t="n">
        <f aca="false">E257</f>
        <v>0</v>
      </c>
      <c r="G301" s="374" t="n">
        <f aca="false">F257</f>
        <v>0</v>
      </c>
      <c r="H301" s="374" t="n">
        <f aca="false">G257</f>
        <v>0</v>
      </c>
      <c r="I301" s="374" t="n">
        <f aca="false">H257</f>
        <v>0</v>
      </c>
      <c r="J301" s="366"/>
    </row>
    <row r="302" customFormat="false" ht="15.75" hidden="false" customHeight="false" outlineLevel="0" collapsed="false">
      <c r="A302" s="312"/>
      <c r="B302" s="395" t="s">
        <v>274</v>
      </c>
      <c r="C302" s="395"/>
      <c r="D302" s="395"/>
      <c r="E302" s="374"/>
      <c r="F302" s="374" t="n">
        <f aca="false">E176</f>
        <v>0</v>
      </c>
      <c r="G302" s="374" t="n">
        <f aca="false">F176</f>
        <v>0</v>
      </c>
      <c r="H302" s="374" t="n">
        <f aca="false">G176</f>
        <v>0</v>
      </c>
      <c r="I302" s="374" t="n">
        <f aca="false">H176</f>
        <v>0</v>
      </c>
      <c r="J302" s="366"/>
    </row>
    <row r="303" customFormat="false" ht="15.75" hidden="false" customHeight="false" outlineLevel="0" collapsed="false">
      <c r="A303" s="312"/>
      <c r="B303" s="382" t="s">
        <v>262</v>
      </c>
      <c r="C303" s="382"/>
      <c r="D303" s="382"/>
      <c r="E303" s="374"/>
      <c r="F303" s="396" t="n">
        <f aca="false">SUM(F297:F302)</f>
        <v>0</v>
      </c>
      <c r="G303" s="396" t="n">
        <f aca="false">SUM(G297:G302)</f>
        <v>0</v>
      </c>
      <c r="H303" s="396" t="n">
        <f aca="false">SUM(H297:H302)</f>
        <v>0</v>
      </c>
      <c r="I303" s="396" t="n">
        <f aca="false">SUM(I297:I302)</f>
        <v>0</v>
      </c>
      <c r="J303" s="397"/>
    </row>
    <row r="304" customFormat="false" ht="15.75" hidden="false" customHeight="false" outlineLevel="0" collapsed="false">
      <c r="A304" s="312"/>
      <c r="B304" s="382" t="str">
        <f aca="false">B258</f>
        <v>Administrative Expenses</v>
      </c>
      <c r="C304" s="382"/>
      <c r="D304" s="382"/>
      <c r="E304" s="371"/>
      <c r="F304" s="371"/>
      <c r="G304" s="371"/>
      <c r="H304" s="371"/>
      <c r="I304" s="371"/>
      <c r="J304" s="297"/>
    </row>
    <row r="305" customFormat="false" ht="15.75" hidden="false" customHeight="false" outlineLevel="0" collapsed="false">
      <c r="A305" s="312"/>
      <c r="B305" s="325" t="str">
        <f aca="false">B259</f>
        <v>  Salary</v>
      </c>
      <c r="C305" s="325"/>
      <c r="D305" s="325"/>
      <c r="E305" s="374"/>
      <c r="F305" s="374" t="n">
        <f aca="false">E259</f>
        <v>0</v>
      </c>
      <c r="G305" s="374" t="n">
        <f aca="false">ROUND(((5%*F305)+F305),0)</f>
        <v>0</v>
      </c>
      <c r="H305" s="374" t="n">
        <f aca="false">ROUND(((5%*G305)+G305),0)</f>
        <v>0</v>
      </c>
      <c r="I305" s="374" t="n">
        <f aca="false">ROUND(((5%*H305)+H305),0)</f>
        <v>0</v>
      </c>
      <c r="J305" s="366"/>
    </row>
    <row r="306" customFormat="false" ht="15.75" hidden="false" customHeight="false" outlineLevel="0" collapsed="false">
      <c r="A306" s="312"/>
      <c r="B306" s="325" t="str">
        <f aca="false">B260</f>
        <v>  Postage Telephone Expenses</v>
      </c>
      <c r="C306" s="325"/>
      <c r="D306" s="325"/>
      <c r="E306" s="371"/>
      <c r="F306" s="374" t="n">
        <f aca="false">E260</f>
        <v>0</v>
      </c>
      <c r="G306" s="374" t="n">
        <f aca="false">F260</f>
        <v>0</v>
      </c>
      <c r="H306" s="374" t="n">
        <f aca="false">G260</f>
        <v>0</v>
      </c>
      <c r="I306" s="374" t="n">
        <f aca="false">H260</f>
        <v>0</v>
      </c>
      <c r="J306" s="366"/>
    </row>
    <row r="307" customFormat="false" ht="12.75" hidden="false" customHeight="true" outlineLevel="0" collapsed="false">
      <c r="A307" s="312"/>
      <c r="B307" s="325" t="str">
        <f aca="false">B261</f>
        <v>  Stationery &amp; Postage</v>
      </c>
      <c r="C307" s="325"/>
      <c r="D307" s="325"/>
      <c r="E307" s="371"/>
      <c r="F307" s="374" t="n">
        <f aca="false">E261</f>
        <v>0</v>
      </c>
      <c r="G307" s="374" t="n">
        <f aca="false">F261</f>
        <v>0</v>
      </c>
      <c r="H307" s="374" t="n">
        <f aca="false">G261</f>
        <v>0</v>
      </c>
      <c r="I307" s="374" t="n">
        <f aca="false">H261</f>
        <v>0</v>
      </c>
      <c r="J307" s="366"/>
    </row>
    <row r="308" customFormat="false" ht="15.75" hidden="false" customHeight="false" outlineLevel="0" collapsed="false">
      <c r="A308" s="312"/>
      <c r="B308" s="325" t="str">
        <f aca="false">B262</f>
        <v>  Advertisement &amp; Publicity</v>
      </c>
      <c r="C308" s="325"/>
      <c r="D308" s="325"/>
      <c r="E308" s="371"/>
      <c r="F308" s="374" t="n">
        <f aca="false">E262</f>
        <v>0</v>
      </c>
      <c r="G308" s="374" t="n">
        <f aca="false">F262</f>
        <v>0</v>
      </c>
      <c r="H308" s="374" t="n">
        <f aca="false">G262</f>
        <v>0</v>
      </c>
      <c r="I308" s="374" t="n">
        <f aca="false">H262</f>
        <v>0</v>
      </c>
      <c r="J308" s="366"/>
    </row>
    <row r="309" customFormat="false" ht="15.75" hidden="false" customHeight="false" outlineLevel="0" collapsed="false">
      <c r="A309" s="312"/>
      <c r="B309" s="325" t="str">
        <f aca="false">B263</f>
        <v>  Workshed Rent</v>
      </c>
      <c r="C309" s="325"/>
      <c r="D309" s="325"/>
      <c r="E309" s="371"/>
      <c r="F309" s="374" t="n">
        <f aca="false">E263</f>
        <v>0</v>
      </c>
      <c r="G309" s="374" t="n">
        <f aca="false">F263</f>
        <v>0</v>
      </c>
      <c r="H309" s="374" t="n">
        <f aca="false">G263</f>
        <v>0</v>
      </c>
      <c r="I309" s="374" t="n">
        <f aca="false">H263</f>
        <v>0</v>
      </c>
      <c r="J309" s="366"/>
    </row>
    <row r="310" customFormat="false" ht="15.75" hidden="false" customHeight="false" outlineLevel="0" collapsed="false">
      <c r="A310" s="312"/>
      <c r="B310" s="325" t="str">
        <f aca="false">B264</f>
        <v>  Other Miscellaneous Expenses</v>
      </c>
      <c r="C310" s="325"/>
      <c r="D310" s="325"/>
      <c r="E310" s="371"/>
      <c r="F310" s="374" t="n">
        <f aca="false">E264</f>
        <v>0</v>
      </c>
      <c r="G310" s="374" t="n">
        <f aca="false">F264</f>
        <v>0</v>
      </c>
      <c r="H310" s="374" t="n">
        <f aca="false">G264</f>
        <v>0</v>
      </c>
      <c r="I310" s="374" t="n">
        <f aca="false">H264</f>
        <v>0</v>
      </c>
      <c r="J310" s="366"/>
    </row>
    <row r="311" customFormat="false" ht="15.75" hidden="false" customHeight="false" outlineLevel="0" collapsed="false">
      <c r="A311" s="312"/>
      <c r="B311" s="382" t="s">
        <v>263</v>
      </c>
      <c r="C311" s="382"/>
      <c r="D311" s="382"/>
      <c r="E311" s="379"/>
      <c r="F311" s="396" t="n">
        <f aca="false">SUM(F305:F310)</f>
        <v>0</v>
      </c>
      <c r="G311" s="396" t="n">
        <f aca="false">SUM(G305:G310)</f>
        <v>0</v>
      </c>
      <c r="H311" s="396" t="n">
        <f aca="false">SUM(H305:H310)</f>
        <v>0</v>
      </c>
      <c r="I311" s="396" t="n">
        <f aca="false">SUM(I305:I310)</f>
        <v>0</v>
      </c>
      <c r="J311" s="398"/>
    </row>
    <row r="312" customFormat="false" ht="15.75" hidden="false" customHeight="false" outlineLevel="0" collapsed="false">
      <c r="A312" s="312"/>
      <c r="B312" s="325" t="str">
        <f aca="false">CONCATENATE("Interest on Bank credit @ ",DataSheet!F173*100,"%")</f>
        <v>Interest on Bank credit @ 0%</v>
      </c>
      <c r="C312" s="325"/>
      <c r="D312" s="325"/>
      <c r="E312" s="371"/>
      <c r="F312" s="374"/>
      <c r="G312" s="374"/>
      <c r="H312" s="374"/>
      <c r="I312" s="374"/>
      <c r="J312" s="366"/>
    </row>
    <row r="313" customFormat="false" ht="15.75" hidden="false" customHeight="false" outlineLevel="0" collapsed="false">
      <c r="A313" s="312"/>
      <c r="B313" s="325" t="s">
        <v>159</v>
      </c>
      <c r="C313" s="325"/>
      <c r="D313" s="325"/>
      <c r="E313" s="371"/>
      <c r="F313" s="374" t="n">
        <f aca="false">I142</f>
        <v>0</v>
      </c>
      <c r="G313" s="374" t="n">
        <f aca="false">I143</f>
        <v>0</v>
      </c>
      <c r="H313" s="374" t="n">
        <f aca="false">I144</f>
        <v>0</v>
      </c>
      <c r="I313" s="374" t="n">
        <f aca="false">I145</f>
        <v>0</v>
      </c>
      <c r="J313" s="366"/>
    </row>
    <row r="314" customFormat="false" ht="15.75" hidden="false" customHeight="false" outlineLevel="0" collapsed="false">
      <c r="A314" s="312"/>
      <c r="B314" s="325" t="s">
        <v>275</v>
      </c>
      <c r="C314" s="325"/>
      <c r="D314" s="325"/>
      <c r="E314" s="371"/>
      <c r="F314" s="374" t="n">
        <f aca="false">I155</f>
        <v>0</v>
      </c>
      <c r="G314" s="374" t="n">
        <f aca="false">I156</f>
        <v>0</v>
      </c>
      <c r="H314" s="374" t="n">
        <f aca="false">I157</f>
        <v>0</v>
      </c>
      <c r="I314" s="374" t="n">
        <f aca="false">I158</f>
        <v>0</v>
      </c>
      <c r="J314" s="366"/>
    </row>
    <row r="315" customFormat="false" ht="15.75" hidden="false" customHeight="false" outlineLevel="0" collapsed="false">
      <c r="A315" s="312"/>
      <c r="B315" s="329" t="s">
        <v>276</v>
      </c>
      <c r="C315" s="329"/>
      <c r="D315" s="329"/>
      <c r="E315" s="379"/>
      <c r="F315" s="396" t="n">
        <f aca="false">F303+F311+F313+F314</f>
        <v>0</v>
      </c>
      <c r="G315" s="396" t="n">
        <f aca="false">G303+G311+G313+G314</f>
        <v>0</v>
      </c>
      <c r="H315" s="396" t="n">
        <f aca="false">H303+H311+H313+H314</f>
        <v>0</v>
      </c>
      <c r="I315" s="396" t="n">
        <f aca="false">I303+I311+I313+I314</f>
        <v>0</v>
      </c>
      <c r="J315" s="398"/>
    </row>
    <row r="316" customFormat="false" ht="15.75" hidden="false" customHeight="false" outlineLevel="0" collapsed="false">
      <c r="A316" s="312"/>
      <c r="B316" s="325" t="s">
        <v>277</v>
      </c>
      <c r="C316" s="325"/>
      <c r="D316" s="325"/>
      <c r="E316" s="371"/>
      <c r="F316" s="374" t="n">
        <f aca="false">F295-F315</f>
        <v>0</v>
      </c>
      <c r="G316" s="374" t="n">
        <f aca="false">G295-G315</f>
        <v>0</v>
      </c>
      <c r="H316" s="374" t="n">
        <f aca="false">H295-H315</f>
        <v>0</v>
      </c>
      <c r="I316" s="374" t="n">
        <f aca="false">I295-I315</f>
        <v>0</v>
      </c>
      <c r="J316" s="366"/>
    </row>
    <row r="317" customFormat="false" ht="15.75" hidden="false" customHeight="false" outlineLevel="0" collapsed="false">
      <c r="A317" s="312"/>
      <c r="B317" s="325" t="s">
        <v>278</v>
      </c>
      <c r="C317" s="325"/>
      <c r="D317" s="325"/>
      <c r="E317" s="371"/>
      <c r="F317" s="370" t="n">
        <v>0</v>
      </c>
      <c r="G317" s="370" t="n">
        <v>0</v>
      </c>
      <c r="H317" s="370" t="n">
        <v>0</v>
      </c>
      <c r="I317" s="370" t="n">
        <v>0</v>
      </c>
      <c r="J317" s="338"/>
    </row>
    <row r="318" customFormat="false" ht="15.75" hidden="false" customHeight="false" outlineLevel="0" collapsed="false">
      <c r="A318" s="312"/>
      <c r="B318" s="329" t="s">
        <v>279</v>
      </c>
      <c r="C318" s="329"/>
      <c r="D318" s="329"/>
      <c r="E318" s="379"/>
      <c r="F318" s="396" t="n">
        <f aca="false">F316-F317</f>
        <v>0</v>
      </c>
      <c r="G318" s="396" t="n">
        <f aca="false">G316-G317</f>
        <v>0</v>
      </c>
      <c r="H318" s="396" t="n">
        <f aca="false">H316-H317</f>
        <v>0</v>
      </c>
      <c r="I318" s="396" t="n">
        <f aca="false">I316-I317</f>
        <v>0</v>
      </c>
      <c r="J318" s="398"/>
    </row>
    <row r="319" customFormat="false" ht="15.75" hidden="false" customHeight="false" outlineLevel="0" collapsed="false">
      <c r="A319" s="312"/>
      <c r="B319" s="297"/>
      <c r="C319" s="297"/>
      <c r="D319" s="297"/>
      <c r="E319" s="297"/>
      <c r="F319" s="297"/>
      <c r="G319" s="297"/>
      <c r="H319" s="297"/>
      <c r="I319" s="297"/>
      <c r="J319" s="297"/>
    </row>
    <row r="320" customFormat="false" ht="15.75" hidden="false" customHeight="false" outlineLevel="0" collapsed="false">
      <c r="A320" s="312" t="n">
        <v>9.2</v>
      </c>
      <c r="B320" s="313" t="s">
        <v>280</v>
      </c>
      <c r="C320" s="313"/>
      <c r="D320" s="313"/>
      <c r="E320" s="313"/>
      <c r="F320" s="313"/>
      <c r="G320" s="313"/>
      <c r="H320" s="313"/>
      <c r="I320" s="313"/>
      <c r="J320" s="297"/>
    </row>
    <row r="321" customFormat="false" ht="15.75" hidden="false" customHeight="false" outlineLevel="0" collapsed="false">
      <c r="A321" s="312"/>
      <c r="B321" s="76" t="s">
        <v>70</v>
      </c>
      <c r="C321" s="76"/>
      <c r="D321" s="76"/>
      <c r="E321" s="362" t="s">
        <v>273</v>
      </c>
      <c r="F321" s="362" t="s">
        <v>211</v>
      </c>
      <c r="G321" s="362" t="s">
        <v>212</v>
      </c>
      <c r="H321" s="362" t="s">
        <v>213</v>
      </c>
      <c r="I321" s="362" t="s">
        <v>214</v>
      </c>
      <c r="J321" s="312"/>
    </row>
    <row r="322" customFormat="false" ht="15.75" hidden="false" customHeight="false" outlineLevel="0" collapsed="false">
      <c r="A322" s="312"/>
      <c r="B322" s="325" t="s">
        <v>279</v>
      </c>
      <c r="C322" s="325"/>
      <c r="D322" s="325"/>
      <c r="E322" s="326"/>
      <c r="F322" s="326" t="n">
        <f aca="false">F318</f>
        <v>0</v>
      </c>
      <c r="G322" s="326" t="n">
        <f aca="false">G318</f>
        <v>0</v>
      </c>
      <c r="H322" s="326" t="n">
        <f aca="false">H318</f>
        <v>0</v>
      </c>
      <c r="I322" s="326" t="n">
        <f aca="false">I318</f>
        <v>0</v>
      </c>
      <c r="J322" s="399"/>
    </row>
    <row r="323" customFormat="false" ht="15.75" hidden="false" customHeight="false" outlineLevel="0" collapsed="false">
      <c r="A323" s="312"/>
      <c r="B323" s="325" t="s">
        <v>281</v>
      </c>
      <c r="C323" s="325"/>
      <c r="D323" s="325"/>
      <c r="E323" s="326"/>
      <c r="F323" s="326"/>
      <c r="G323" s="326"/>
      <c r="H323" s="326"/>
      <c r="I323" s="326"/>
      <c r="J323" s="399"/>
    </row>
    <row r="324" customFormat="false" ht="15.75" hidden="false" customHeight="false" outlineLevel="0" collapsed="false">
      <c r="A324" s="312"/>
      <c r="B324" s="325" t="s">
        <v>142</v>
      </c>
      <c r="C324" s="325"/>
      <c r="D324" s="325"/>
      <c r="E324" s="326"/>
      <c r="F324" s="326" t="n">
        <f aca="false">F302</f>
        <v>0</v>
      </c>
      <c r="G324" s="326" t="n">
        <f aca="false">G302</f>
        <v>0</v>
      </c>
      <c r="H324" s="326" t="n">
        <f aca="false">H302</f>
        <v>0</v>
      </c>
      <c r="I324" s="326" t="n">
        <f aca="false">I302</f>
        <v>0</v>
      </c>
      <c r="J324" s="399"/>
    </row>
    <row r="325" customFormat="false" ht="15.75" hidden="false" customHeight="false" outlineLevel="0" collapsed="false">
      <c r="A325" s="312"/>
      <c r="B325" s="329" t="s">
        <v>282</v>
      </c>
      <c r="C325" s="329"/>
      <c r="D325" s="329"/>
      <c r="E325" s="400"/>
      <c r="F325" s="400" t="n">
        <f aca="false">SUM(F322:F324)</f>
        <v>0</v>
      </c>
      <c r="G325" s="400" t="n">
        <f aca="false">SUM(G322:G324)</f>
        <v>0</v>
      </c>
      <c r="H325" s="400" t="n">
        <f aca="false">SUM(H322:H324)</f>
        <v>0</v>
      </c>
      <c r="I325" s="400" t="n">
        <f aca="false">SUM(I322:I324)</f>
        <v>0</v>
      </c>
      <c r="J325" s="359"/>
    </row>
    <row r="326" customFormat="false" ht="15.75" hidden="false" customHeight="false" outlineLevel="0" collapsed="false">
      <c r="A326" s="312"/>
      <c r="B326" s="382" t="s">
        <v>283</v>
      </c>
      <c r="C326" s="382"/>
      <c r="D326" s="382"/>
      <c r="E326" s="326"/>
      <c r="F326" s="326"/>
      <c r="G326" s="326"/>
      <c r="H326" s="326"/>
      <c r="I326" s="326"/>
      <c r="J326" s="399"/>
    </row>
    <row r="327" customFormat="false" ht="15.75" hidden="false" customHeight="false" outlineLevel="0" collapsed="false">
      <c r="A327" s="312"/>
      <c r="B327" s="325" t="s">
        <v>284</v>
      </c>
      <c r="C327" s="325"/>
      <c r="D327" s="325"/>
      <c r="E327" s="326"/>
      <c r="F327" s="326"/>
      <c r="G327" s="326"/>
      <c r="H327" s="326"/>
      <c r="I327" s="326"/>
      <c r="J327" s="399"/>
    </row>
    <row r="328" customFormat="false" ht="15.75" hidden="false" customHeight="false" outlineLevel="0" collapsed="false">
      <c r="A328" s="312"/>
      <c r="B328" s="325" t="s">
        <v>285</v>
      </c>
      <c r="C328" s="325"/>
      <c r="D328" s="325"/>
      <c r="E328" s="326"/>
      <c r="F328" s="326" t="n">
        <f aca="false">F313</f>
        <v>0</v>
      </c>
      <c r="G328" s="326" t="n">
        <f aca="false">G313</f>
        <v>0</v>
      </c>
      <c r="H328" s="326" t="n">
        <f aca="false">H313</f>
        <v>0</v>
      </c>
      <c r="I328" s="326" t="n">
        <f aca="false">I313</f>
        <v>0</v>
      </c>
      <c r="J328" s="399"/>
    </row>
    <row r="329" customFormat="false" ht="15.75" hidden="false" customHeight="false" outlineLevel="0" collapsed="false">
      <c r="A329" s="312"/>
      <c r="B329" s="325" t="s">
        <v>196</v>
      </c>
      <c r="C329" s="325"/>
      <c r="D329" s="325"/>
      <c r="E329" s="326"/>
      <c r="F329" s="326" t="n">
        <f aca="false">F142</f>
        <v>0</v>
      </c>
      <c r="G329" s="326" t="n">
        <f aca="false">F143</f>
        <v>0</v>
      </c>
      <c r="H329" s="326" t="n">
        <f aca="false">F144</f>
        <v>0</v>
      </c>
      <c r="I329" s="326" t="n">
        <f aca="false">F145</f>
        <v>0</v>
      </c>
      <c r="J329" s="399"/>
    </row>
    <row r="330" customFormat="false" ht="15.75" hidden="false" customHeight="false" outlineLevel="0" collapsed="false">
      <c r="A330" s="312"/>
      <c r="B330" s="325" t="s">
        <v>286</v>
      </c>
      <c r="C330" s="325"/>
      <c r="D330" s="325"/>
      <c r="E330" s="326"/>
      <c r="F330" s="326"/>
      <c r="G330" s="326"/>
      <c r="H330" s="326"/>
      <c r="I330" s="326"/>
      <c r="J330" s="399"/>
    </row>
    <row r="331" customFormat="false" ht="15.75" hidden="false" customHeight="false" outlineLevel="0" collapsed="false">
      <c r="A331" s="312"/>
      <c r="B331" s="325" t="s">
        <v>285</v>
      </c>
      <c r="C331" s="325"/>
      <c r="D331" s="325"/>
      <c r="E331" s="326"/>
      <c r="F331" s="326" t="n">
        <f aca="false">F314</f>
        <v>0</v>
      </c>
      <c r="G331" s="326" t="n">
        <f aca="false">G314</f>
        <v>0</v>
      </c>
      <c r="H331" s="326" t="n">
        <f aca="false">H314</f>
        <v>0</v>
      </c>
      <c r="I331" s="326" t="n">
        <f aca="false">I314</f>
        <v>0</v>
      </c>
      <c r="J331" s="399"/>
    </row>
    <row r="332" customFormat="false" ht="15.75" hidden="false" customHeight="false" outlineLevel="0" collapsed="false">
      <c r="A332" s="312"/>
      <c r="B332" s="329" t="s">
        <v>287</v>
      </c>
      <c r="C332" s="329"/>
      <c r="D332" s="329"/>
      <c r="E332" s="400"/>
      <c r="F332" s="400" t="n">
        <f aca="false">SUM(F328:F331)</f>
        <v>0</v>
      </c>
      <c r="G332" s="400" t="n">
        <f aca="false">SUM(G328:G331)</f>
        <v>0</v>
      </c>
      <c r="H332" s="400" t="n">
        <f aca="false">SUM(H328:H331)</f>
        <v>0</v>
      </c>
      <c r="I332" s="400" t="n">
        <f aca="false">SUM(I328:I331)</f>
        <v>0</v>
      </c>
      <c r="J332" s="359"/>
    </row>
    <row r="333" customFormat="false" ht="15.75" hidden="false" customHeight="false" outlineLevel="0" collapsed="false">
      <c r="A333" s="312"/>
      <c r="B333" s="401" t="s">
        <v>288</v>
      </c>
      <c r="C333" s="401"/>
      <c r="D333" s="401"/>
      <c r="E333" s="402"/>
      <c r="F333" s="403" t="e">
        <f aca="false">F325/F332</f>
        <v>#DIV/0!</v>
      </c>
      <c r="G333" s="403" t="e">
        <f aca="false">G325/G332</f>
        <v>#DIV/0!</v>
      </c>
      <c r="H333" s="403" t="e">
        <f aca="false">H325/H332</f>
        <v>#DIV/0!</v>
      </c>
      <c r="I333" s="403" t="e">
        <f aca="false">I325/I332</f>
        <v>#DIV/0!</v>
      </c>
      <c r="J333" s="404"/>
    </row>
    <row r="334" customFormat="false" ht="15.75" hidden="false" customHeight="false" outlineLevel="0" collapsed="false">
      <c r="A334" s="312"/>
      <c r="B334" s="405" t="s">
        <v>289</v>
      </c>
      <c r="C334" s="405"/>
      <c r="D334" s="405"/>
      <c r="E334" s="402"/>
      <c r="F334" s="403"/>
      <c r="G334" s="403"/>
      <c r="H334" s="403"/>
      <c r="I334" s="403"/>
      <c r="J334" s="404"/>
    </row>
    <row r="335" customFormat="false" ht="15.75" hidden="false" customHeight="false" outlineLevel="0" collapsed="false">
      <c r="A335" s="312"/>
      <c r="B335" s="297"/>
      <c r="C335" s="297"/>
      <c r="D335" s="297"/>
      <c r="E335" s="297"/>
      <c r="F335" s="297"/>
      <c r="G335" s="297"/>
      <c r="H335" s="297"/>
      <c r="I335" s="297"/>
      <c r="J335" s="297"/>
    </row>
    <row r="336" customFormat="false" ht="15.75" hidden="false" customHeight="false" outlineLevel="0" collapsed="false">
      <c r="A336" s="312" t="n">
        <v>9.3</v>
      </c>
      <c r="B336" s="313" t="s">
        <v>290</v>
      </c>
      <c r="C336" s="313"/>
      <c r="D336" s="313"/>
      <c r="E336" s="313"/>
      <c r="F336" s="313"/>
      <c r="G336" s="313"/>
      <c r="H336" s="313"/>
      <c r="I336" s="313"/>
      <c r="J336" s="313"/>
    </row>
    <row r="337" customFormat="false" ht="15.75" hidden="false" customHeight="false" outlineLevel="0" collapsed="false">
      <c r="A337" s="312"/>
      <c r="B337" s="400" t="s">
        <v>70</v>
      </c>
      <c r="C337" s="400"/>
      <c r="D337" s="400"/>
      <c r="E337" s="400" t="s">
        <v>273</v>
      </c>
      <c r="F337" s="400" t="s">
        <v>211</v>
      </c>
      <c r="G337" s="400" t="s">
        <v>212</v>
      </c>
      <c r="H337" s="400" t="s">
        <v>213</v>
      </c>
      <c r="I337" s="400" t="s">
        <v>214</v>
      </c>
      <c r="J337" s="359"/>
    </row>
    <row r="338" customFormat="false" ht="15.75" hidden="false" customHeight="false" outlineLevel="0" collapsed="false">
      <c r="A338" s="312"/>
      <c r="B338" s="329" t="s">
        <v>291</v>
      </c>
      <c r="C338" s="329"/>
      <c r="D338" s="329"/>
      <c r="E338" s="374"/>
      <c r="F338" s="326"/>
      <c r="G338" s="326"/>
      <c r="H338" s="326"/>
      <c r="I338" s="326"/>
      <c r="J338" s="399"/>
    </row>
    <row r="339" customFormat="false" ht="15.75" hidden="false" customHeight="false" outlineLevel="0" collapsed="false">
      <c r="A339" s="312"/>
      <c r="B339" s="325" t="s">
        <v>292</v>
      </c>
      <c r="C339" s="325"/>
      <c r="D339" s="325"/>
      <c r="E339" s="374"/>
      <c r="F339" s="326" t="n">
        <f aca="false">H123</f>
        <v>0</v>
      </c>
      <c r="G339" s="326" t="n">
        <f aca="false">H123</f>
        <v>0</v>
      </c>
      <c r="H339" s="326" t="n">
        <f aca="false">H123</f>
        <v>0</v>
      </c>
      <c r="I339" s="326" t="n">
        <f aca="false">H123</f>
        <v>0</v>
      </c>
      <c r="J339" s="399"/>
    </row>
    <row r="340" customFormat="false" ht="15.75" hidden="false" customHeight="false" outlineLevel="0" collapsed="false">
      <c r="A340" s="312"/>
      <c r="B340" s="325" t="s">
        <v>293</v>
      </c>
      <c r="C340" s="325"/>
      <c r="D340" s="325"/>
      <c r="E340" s="374"/>
      <c r="F340" s="326" t="n">
        <f aca="false">F318</f>
        <v>0</v>
      </c>
      <c r="G340" s="326" t="n">
        <f aca="false">G318</f>
        <v>0</v>
      </c>
      <c r="H340" s="326" t="n">
        <f aca="false">H318</f>
        <v>0</v>
      </c>
      <c r="I340" s="326" t="n">
        <f aca="false">I318</f>
        <v>0</v>
      </c>
      <c r="J340" s="399"/>
    </row>
    <row r="341" customFormat="false" ht="12.75" hidden="false" customHeight="true" outlineLevel="0" collapsed="false">
      <c r="A341" s="312"/>
      <c r="B341" s="325" t="s">
        <v>159</v>
      </c>
      <c r="C341" s="325"/>
      <c r="D341" s="325"/>
      <c r="E341" s="374"/>
      <c r="F341" s="326" t="n">
        <f aca="false">C142</f>
        <v>0</v>
      </c>
      <c r="G341" s="326" t="n">
        <f aca="false">C143</f>
        <v>0</v>
      </c>
      <c r="H341" s="326" t="n">
        <f aca="false">C144</f>
        <v>0</v>
      </c>
      <c r="I341" s="326" t="n">
        <f aca="false">C145</f>
        <v>0</v>
      </c>
      <c r="J341" s="399"/>
    </row>
    <row r="342" customFormat="false" ht="15.75" hidden="false" customHeight="false" outlineLevel="0" collapsed="false">
      <c r="A342" s="312"/>
      <c r="B342" s="325" t="s">
        <v>275</v>
      </c>
      <c r="C342" s="325"/>
      <c r="D342" s="325"/>
      <c r="E342" s="374"/>
      <c r="F342" s="326" t="n">
        <f aca="false">C155</f>
        <v>0</v>
      </c>
      <c r="G342" s="326" t="n">
        <f aca="false">C156</f>
        <v>0</v>
      </c>
      <c r="H342" s="326" t="n">
        <f aca="false">C157</f>
        <v>0</v>
      </c>
      <c r="I342" s="326" t="n">
        <f aca="false">C158</f>
        <v>0</v>
      </c>
      <c r="J342" s="399"/>
    </row>
    <row r="343" customFormat="false" ht="15.75" hidden="false" customHeight="false" outlineLevel="0" collapsed="false">
      <c r="A343" s="312"/>
      <c r="B343" s="325" t="s">
        <v>294</v>
      </c>
      <c r="C343" s="325"/>
      <c r="D343" s="325"/>
      <c r="E343" s="374"/>
      <c r="F343" s="326" t="n">
        <v>0</v>
      </c>
      <c r="G343" s="326" t="n">
        <v>0</v>
      </c>
      <c r="H343" s="326" t="n">
        <v>0</v>
      </c>
      <c r="I343" s="326" t="n">
        <v>0</v>
      </c>
      <c r="J343" s="399"/>
    </row>
    <row r="344" customFormat="false" ht="15.75" hidden="false" customHeight="false" outlineLevel="0" collapsed="false">
      <c r="A344" s="312"/>
      <c r="B344" s="325" t="s">
        <v>295</v>
      </c>
      <c r="C344" s="325"/>
      <c r="D344" s="325"/>
      <c r="E344" s="374"/>
      <c r="F344" s="326" t="n">
        <v>0</v>
      </c>
      <c r="G344" s="326" t="n">
        <v>0</v>
      </c>
      <c r="H344" s="326" t="n">
        <v>0</v>
      </c>
      <c r="I344" s="326" t="n">
        <v>0</v>
      </c>
      <c r="J344" s="399"/>
    </row>
    <row r="345" customFormat="false" ht="15.75" hidden="false" customHeight="false" outlineLevel="0" collapsed="false">
      <c r="A345" s="312"/>
      <c r="B345" s="325"/>
      <c r="C345" s="325"/>
      <c r="D345" s="325"/>
      <c r="E345" s="374"/>
      <c r="F345" s="326" t="n">
        <f aca="false">SUM(F339:F344)</f>
        <v>0</v>
      </c>
      <c r="G345" s="326" t="n">
        <f aca="false">SUM(G339:G344)</f>
        <v>0</v>
      </c>
      <c r="H345" s="326" t="n">
        <f aca="false">SUM(H339:H344)</f>
        <v>0</v>
      </c>
      <c r="I345" s="400" t="n">
        <f aca="false">SUM(I339:I344)</f>
        <v>0</v>
      </c>
      <c r="J345" s="399"/>
    </row>
    <row r="346" customFormat="false" ht="15.75" hidden="false" customHeight="false" outlineLevel="0" collapsed="false">
      <c r="A346" s="312"/>
      <c r="B346" s="329" t="s">
        <v>296</v>
      </c>
      <c r="C346" s="329"/>
      <c r="D346" s="329"/>
      <c r="E346" s="374"/>
      <c r="F346" s="326"/>
      <c r="G346" s="326"/>
      <c r="H346" s="326"/>
      <c r="I346" s="326"/>
      <c r="J346" s="399"/>
    </row>
    <row r="347" customFormat="false" ht="15.75" hidden="false" customHeight="false" outlineLevel="0" collapsed="false">
      <c r="A347" s="312"/>
      <c r="B347" s="325" t="s">
        <v>297</v>
      </c>
      <c r="C347" s="325"/>
      <c r="D347" s="325"/>
      <c r="E347" s="374"/>
      <c r="F347" s="326" t="n">
        <f aca="false">H93+H108+H111</f>
        <v>0</v>
      </c>
      <c r="G347" s="326" t="n">
        <f aca="false">F347-F348</f>
        <v>0</v>
      </c>
      <c r="H347" s="326" t="n">
        <f aca="false">G347-G348</f>
        <v>0</v>
      </c>
      <c r="I347" s="326" t="n">
        <f aca="false">H347-H348</f>
        <v>0</v>
      </c>
      <c r="J347" s="399"/>
    </row>
    <row r="348" customFormat="false" ht="15.75" hidden="false" customHeight="false" outlineLevel="0" collapsed="false">
      <c r="A348" s="312"/>
      <c r="B348" s="325" t="s">
        <v>298</v>
      </c>
      <c r="C348" s="325"/>
      <c r="D348" s="325"/>
      <c r="E348" s="371"/>
      <c r="F348" s="326" t="n">
        <f aca="false">E176</f>
        <v>0</v>
      </c>
      <c r="G348" s="326" t="n">
        <f aca="false">F176</f>
        <v>0</v>
      </c>
      <c r="H348" s="326" t="n">
        <f aca="false">G176</f>
        <v>0</v>
      </c>
      <c r="I348" s="326" t="n">
        <f aca="false">H176</f>
        <v>0</v>
      </c>
      <c r="J348" s="399"/>
    </row>
    <row r="349" customFormat="false" ht="15.75" hidden="false" customHeight="false" outlineLevel="0" collapsed="false">
      <c r="A349" s="312"/>
      <c r="B349" s="325" t="s">
        <v>299</v>
      </c>
      <c r="C349" s="325"/>
      <c r="D349" s="325"/>
      <c r="E349" s="371"/>
      <c r="F349" s="326" t="n">
        <f aca="false">F347-F348</f>
        <v>0</v>
      </c>
      <c r="G349" s="326" t="n">
        <f aca="false">G347-G348</f>
        <v>0</v>
      </c>
      <c r="H349" s="326" t="n">
        <f aca="false">H347-H348</f>
        <v>0</v>
      </c>
      <c r="I349" s="326" t="n">
        <f aca="false">I347-I348</f>
        <v>0</v>
      </c>
      <c r="J349" s="399"/>
    </row>
    <row r="350" customFormat="false" ht="15.75" hidden="false" customHeight="false" outlineLevel="0" collapsed="false">
      <c r="A350" s="312"/>
      <c r="B350" s="325" t="s">
        <v>300</v>
      </c>
      <c r="C350" s="325"/>
      <c r="D350" s="325"/>
      <c r="E350" s="371"/>
      <c r="F350" s="326" t="n">
        <f aca="false">H109</f>
        <v>0</v>
      </c>
      <c r="G350" s="326" t="n">
        <f aca="false">F350*75%</f>
        <v>0</v>
      </c>
      <c r="H350" s="326" t="n">
        <f aca="false">G350*75%</f>
        <v>0</v>
      </c>
      <c r="I350" s="326" t="n">
        <f aca="false">H350*75%</f>
        <v>0</v>
      </c>
      <c r="J350" s="399"/>
    </row>
    <row r="351" customFormat="false" ht="15.75" hidden="false" customHeight="false" outlineLevel="0" collapsed="false">
      <c r="A351" s="312"/>
      <c r="B351" s="325" t="s">
        <v>301</v>
      </c>
      <c r="C351" s="325"/>
      <c r="D351" s="325"/>
      <c r="E351" s="371"/>
      <c r="F351" s="326" t="n">
        <f aca="false">C155</f>
        <v>0</v>
      </c>
      <c r="G351" s="326" t="n">
        <f aca="false">C156</f>
        <v>0</v>
      </c>
      <c r="H351" s="326" t="n">
        <f aca="false">C157</f>
        <v>0</v>
      </c>
      <c r="I351" s="326" t="n">
        <f aca="false">C158</f>
        <v>0</v>
      </c>
      <c r="J351" s="399"/>
    </row>
    <row r="352" customFormat="false" ht="15.75" hidden="false" customHeight="false" outlineLevel="0" collapsed="false">
      <c r="A352" s="312"/>
      <c r="B352" s="325" t="s">
        <v>302</v>
      </c>
      <c r="C352" s="325"/>
      <c r="D352" s="325"/>
      <c r="E352" s="371"/>
      <c r="F352" s="326" t="n">
        <f aca="false">((F345)-(F349+F351))</f>
        <v>0</v>
      </c>
      <c r="G352" s="326" t="n">
        <f aca="false">((G345)-(G349+G351))</f>
        <v>0</v>
      </c>
      <c r="H352" s="326" t="n">
        <f aca="false">((H345)-(H349+H351))</f>
        <v>0</v>
      </c>
      <c r="I352" s="326" t="n">
        <f aca="false">((I345)-(I349+I351))</f>
        <v>0</v>
      </c>
      <c r="J352" s="399"/>
    </row>
    <row r="353" customFormat="false" ht="15.75" hidden="false" customHeight="false" outlineLevel="0" collapsed="false">
      <c r="A353" s="312"/>
      <c r="B353" s="325" t="s">
        <v>14</v>
      </c>
      <c r="C353" s="325"/>
      <c r="D353" s="325"/>
      <c r="E353" s="371"/>
      <c r="F353" s="400" t="n">
        <f aca="false">F349+F351+F352</f>
        <v>0</v>
      </c>
      <c r="G353" s="400" t="n">
        <f aca="false">G349+G351+G352</f>
        <v>0</v>
      </c>
      <c r="H353" s="400" t="n">
        <f aca="false">H349+H351+H352</f>
        <v>0</v>
      </c>
      <c r="I353" s="400" t="n">
        <f aca="false">I349+I351+I352</f>
        <v>0</v>
      </c>
      <c r="J353" s="359"/>
    </row>
    <row r="354" customFormat="false" ht="15.75" hidden="false" customHeight="false" outlineLevel="0" collapsed="false">
      <c r="A354" s="312"/>
      <c r="B354" s="332"/>
      <c r="C354" s="332"/>
      <c r="D354" s="332"/>
      <c r="E354" s="297"/>
      <c r="F354" s="359"/>
      <c r="G354" s="359"/>
      <c r="H354" s="359"/>
      <c r="I354" s="359"/>
      <c r="J354" s="359"/>
    </row>
    <row r="355" customFormat="false" ht="15.75" hidden="false" customHeight="false" outlineLevel="0" collapsed="false">
      <c r="A355" s="312" t="n">
        <v>9.4</v>
      </c>
      <c r="B355" s="313" t="s">
        <v>303</v>
      </c>
      <c r="C355" s="313"/>
      <c r="D355" s="313"/>
      <c r="E355" s="313"/>
      <c r="F355" s="313"/>
      <c r="G355" s="313"/>
      <c r="H355" s="313"/>
      <c r="I355" s="313"/>
      <c r="J355" s="313"/>
    </row>
    <row r="356" customFormat="false" ht="15.75" hidden="false" customHeight="false" outlineLevel="0" collapsed="false">
      <c r="A356" s="312"/>
      <c r="B356" s="362" t="s">
        <v>70</v>
      </c>
      <c r="C356" s="362"/>
      <c r="D356" s="362"/>
      <c r="E356" s="400" t="s">
        <v>273</v>
      </c>
      <c r="F356" s="400" t="s">
        <v>211</v>
      </c>
      <c r="G356" s="400" t="s">
        <v>212</v>
      </c>
      <c r="H356" s="400" t="s">
        <v>213</v>
      </c>
      <c r="I356" s="400" t="s">
        <v>214</v>
      </c>
      <c r="J356" s="359"/>
    </row>
    <row r="357" customFormat="false" ht="15.75" hidden="false" customHeight="false" outlineLevel="0" collapsed="false">
      <c r="A357" s="312"/>
      <c r="B357" s="325" t="s">
        <v>279</v>
      </c>
      <c r="C357" s="325"/>
      <c r="D357" s="325"/>
      <c r="E357" s="371"/>
      <c r="F357" s="326" t="n">
        <f aca="false">F318</f>
        <v>0</v>
      </c>
      <c r="G357" s="326" t="n">
        <f aca="false">G318</f>
        <v>0</v>
      </c>
      <c r="H357" s="326" t="n">
        <f aca="false">H318</f>
        <v>0</v>
      </c>
      <c r="I357" s="326" t="n">
        <f aca="false">I318</f>
        <v>0</v>
      </c>
      <c r="J357" s="399"/>
    </row>
    <row r="358" customFormat="false" ht="15.75" hidden="false" customHeight="false" outlineLevel="0" collapsed="false">
      <c r="A358" s="312"/>
      <c r="B358" s="325" t="s">
        <v>304</v>
      </c>
      <c r="C358" s="325"/>
      <c r="D358" s="325"/>
      <c r="E358" s="371"/>
      <c r="F358" s="326" t="n">
        <f aca="false">E176</f>
        <v>0</v>
      </c>
      <c r="G358" s="326" t="n">
        <f aca="false">F176</f>
        <v>0</v>
      </c>
      <c r="H358" s="326" t="n">
        <f aca="false">G176</f>
        <v>0</v>
      </c>
      <c r="I358" s="326" t="n">
        <f aca="false">H176</f>
        <v>0</v>
      </c>
      <c r="J358" s="399"/>
    </row>
    <row r="359" customFormat="false" ht="15.75" hidden="false" customHeight="false" outlineLevel="0" collapsed="false">
      <c r="A359" s="312"/>
      <c r="B359" s="325" t="s">
        <v>305</v>
      </c>
      <c r="C359" s="325"/>
      <c r="D359" s="325"/>
      <c r="E359" s="371"/>
      <c r="F359" s="326" t="n">
        <f aca="false">C142</f>
        <v>0</v>
      </c>
      <c r="G359" s="326" t="n">
        <f aca="false">C143</f>
        <v>0</v>
      </c>
      <c r="H359" s="326" t="n">
        <f aca="false">C144</f>
        <v>0</v>
      </c>
      <c r="I359" s="326" t="n">
        <f aca="false">C145</f>
        <v>0</v>
      </c>
      <c r="J359" s="399"/>
    </row>
    <row r="360" customFormat="false" ht="15.75" hidden="false" customHeight="false" outlineLevel="0" collapsed="false">
      <c r="A360" s="312"/>
      <c r="B360" s="325" t="s">
        <v>306</v>
      </c>
      <c r="C360" s="325"/>
      <c r="D360" s="325"/>
      <c r="E360" s="371"/>
      <c r="F360" s="326" t="n">
        <f aca="false">C155</f>
        <v>0</v>
      </c>
      <c r="G360" s="326" t="n">
        <f aca="false">C156</f>
        <v>0</v>
      </c>
      <c r="H360" s="326" t="n">
        <f aca="false">C157</f>
        <v>0</v>
      </c>
      <c r="I360" s="326" t="n">
        <f aca="false">C158</f>
        <v>0</v>
      </c>
      <c r="J360" s="399"/>
    </row>
    <row r="361" customFormat="false" ht="15.75" hidden="false" customHeight="false" outlineLevel="0" collapsed="false">
      <c r="A361" s="312"/>
      <c r="B361" s="325" t="s">
        <v>292</v>
      </c>
      <c r="C361" s="325"/>
      <c r="D361" s="325"/>
      <c r="E361" s="371"/>
      <c r="F361" s="326" t="n">
        <f aca="false">H123</f>
        <v>0</v>
      </c>
      <c r="G361" s="326" t="n">
        <f aca="false">I123</f>
        <v>0</v>
      </c>
      <c r="H361" s="326" t="n">
        <f aca="false">J123</f>
        <v>0</v>
      </c>
      <c r="I361" s="326" t="n">
        <f aca="false">K123</f>
        <v>0</v>
      </c>
      <c r="J361" s="399"/>
    </row>
    <row r="362" customFormat="false" ht="15.75" hidden="false" customHeight="false" outlineLevel="0" collapsed="false">
      <c r="A362" s="312"/>
      <c r="B362" s="329" t="s">
        <v>14</v>
      </c>
      <c r="C362" s="329"/>
      <c r="D362" s="329"/>
      <c r="E362" s="379"/>
      <c r="F362" s="400" t="n">
        <f aca="false">SUM(F357:F361)</f>
        <v>0</v>
      </c>
      <c r="G362" s="400" t="n">
        <f aca="false">SUM(G357:G361)</f>
        <v>0</v>
      </c>
      <c r="H362" s="400" t="n">
        <f aca="false">SUM(H357:H361)</f>
        <v>0</v>
      </c>
      <c r="I362" s="400" t="n">
        <f aca="false">SUM(I357:I361)</f>
        <v>0</v>
      </c>
      <c r="J362" s="359"/>
    </row>
    <row r="363" customFormat="false" ht="15.75" hidden="false" customHeight="false" outlineLevel="0" collapsed="false">
      <c r="A363" s="312"/>
      <c r="B363" s="325"/>
      <c r="C363" s="325"/>
      <c r="D363" s="325"/>
      <c r="E363" s="371"/>
      <c r="F363" s="326"/>
      <c r="G363" s="326"/>
      <c r="H363" s="326"/>
      <c r="I363" s="326"/>
      <c r="J363" s="399"/>
    </row>
    <row r="364" customFormat="false" ht="15.75" hidden="false" customHeight="false" outlineLevel="0" collapsed="false">
      <c r="A364" s="312"/>
      <c r="B364" s="325" t="s">
        <v>307</v>
      </c>
      <c r="C364" s="325"/>
      <c r="D364" s="325"/>
      <c r="E364" s="371"/>
      <c r="F364" s="326" t="n">
        <f aca="false">H115</f>
        <v>0</v>
      </c>
      <c r="G364" s="326"/>
      <c r="H364" s="326"/>
      <c r="I364" s="326"/>
      <c r="J364" s="399"/>
    </row>
    <row r="365" customFormat="false" ht="15.75" hidden="false" customHeight="false" outlineLevel="0" collapsed="false">
      <c r="A365" s="312"/>
      <c r="B365" s="325"/>
      <c r="C365" s="325"/>
      <c r="D365" s="325"/>
      <c r="E365" s="371"/>
      <c r="F365" s="326"/>
      <c r="G365" s="326"/>
      <c r="H365" s="326"/>
      <c r="I365" s="326"/>
      <c r="J365" s="399"/>
    </row>
    <row r="366" customFormat="false" ht="15.75" hidden="false" customHeight="false" outlineLevel="0" collapsed="false">
      <c r="A366" s="312"/>
      <c r="B366" s="325" t="s">
        <v>308</v>
      </c>
      <c r="C366" s="325"/>
      <c r="D366" s="325"/>
      <c r="E366" s="371"/>
      <c r="F366" s="326" t="n">
        <f aca="false">F142</f>
        <v>0</v>
      </c>
      <c r="G366" s="326" t="n">
        <f aca="false">F143</f>
        <v>0</v>
      </c>
      <c r="H366" s="326" t="n">
        <f aca="false">F144</f>
        <v>0</v>
      </c>
      <c r="I366" s="326" t="n">
        <f aca="false">F145</f>
        <v>0</v>
      </c>
      <c r="J366" s="399"/>
    </row>
    <row r="367" customFormat="false" ht="15.75" hidden="false" customHeight="false" outlineLevel="0" collapsed="false">
      <c r="A367" s="312"/>
      <c r="B367" s="325" t="s">
        <v>309</v>
      </c>
      <c r="C367" s="325"/>
      <c r="D367" s="325"/>
      <c r="E367" s="371"/>
      <c r="F367" s="326" t="n">
        <f aca="false">F155</f>
        <v>0</v>
      </c>
      <c r="G367" s="326" t="n">
        <f aca="false">F156</f>
        <v>0</v>
      </c>
      <c r="H367" s="326" t="n">
        <f aca="false">F157</f>
        <v>0</v>
      </c>
      <c r="I367" s="326" t="n">
        <f aca="false">F158</f>
        <v>0</v>
      </c>
      <c r="J367" s="399"/>
    </row>
    <row r="368" customFormat="false" ht="15.75" hidden="false" customHeight="false" outlineLevel="0" collapsed="false">
      <c r="A368" s="312"/>
      <c r="B368" s="325" t="s">
        <v>301</v>
      </c>
      <c r="C368" s="325"/>
      <c r="D368" s="325"/>
      <c r="E368" s="371"/>
      <c r="F368" s="326" t="n">
        <f aca="false">F351</f>
        <v>0</v>
      </c>
      <c r="G368" s="326" t="n">
        <f aca="false">G351</f>
        <v>0</v>
      </c>
      <c r="H368" s="326" t="n">
        <f aca="false">H351</f>
        <v>0</v>
      </c>
      <c r="I368" s="326" t="n">
        <f aca="false">I351</f>
        <v>0</v>
      </c>
      <c r="J368" s="399"/>
    </row>
    <row r="369" customFormat="false" ht="15.75" hidden="false" customHeight="false" outlineLevel="0" collapsed="false">
      <c r="A369" s="312"/>
      <c r="B369" s="325" t="s">
        <v>14</v>
      </c>
      <c r="C369" s="325"/>
      <c r="D369" s="325"/>
      <c r="E369" s="371"/>
      <c r="F369" s="400" t="n">
        <f aca="false">SUM(F366:F368)</f>
        <v>0</v>
      </c>
      <c r="G369" s="400" t="n">
        <f aca="false">SUM(G366:G368)</f>
        <v>0</v>
      </c>
      <c r="H369" s="400" t="n">
        <f aca="false">SUM(H366:H368)</f>
        <v>0</v>
      </c>
      <c r="I369" s="400" t="n">
        <f aca="false">SUM(I366:I368)</f>
        <v>0</v>
      </c>
      <c r="J369" s="359"/>
    </row>
    <row r="370" customFormat="false" ht="15.75" hidden="false" customHeight="false" outlineLevel="0" collapsed="false">
      <c r="A370" s="312"/>
      <c r="B370" s="325"/>
      <c r="C370" s="325"/>
      <c r="D370" s="325"/>
      <c r="E370" s="371"/>
      <c r="F370" s="326"/>
      <c r="G370" s="326"/>
      <c r="H370" s="326"/>
      <c r="I370" s="326"/>
      <c r="J370" s="399"/>
    </row>
    <row r="371" customFormat="false" ht="15.75" hidden="false" customHeight="false" outlineLevel="0" collapsed="false">
      <c r="A371" s="312"/>
      <c r="B371" s="325" t="s">
        <v>195</v>
      </c>
      <c r="C371" s="325"/>
      <c r="D371" s="325"/>
      <c r="E371" s="371"/>
      <c r="F371" s="326" t="n">
        <f aca="false">E353</f>
        <v>0</v>
      </c>
      <c r="G371" s="326" t="n">
        <f aca="false">F373</f>
        <v>0</v>
      </c>
      <c r="H371" s="326" t="n">
        <f aca="false">G373</f>
        <v>0</v>
      </c>
      <c r="I371" s="406" t="n">
        <f aca="false">H373</f>
        <v>0</v>
      </c>
      <c r="J371" s="407"/>
    </row>
    <row r="372" customFormat="false" ht="15.75" hidden="false" customHeight="false" outlineLevel="0" collapsed="false">
      <c r="A372" s="312"/>
      <c r="B372" s="325" t="s">
        <v>310</v>
      </c>
      <c r="C372" s="325"/>
      <c r="D372" s="325"/>
      <c r="E372" s="371"/>
      <c r="F372" s="326" t="n">
        <f aca="false">F362-F369</f>
        <v>0</v>
      </c>
      <c r="G372" s="326" t="n">
        <f aca="false">G362-G369</f>
        <v>0</v>
      </c>
      <c r="H372" s="326" t="n">
        <f aca="false">H362-H369</f>
        <v>0</v>
      </c>
      <c r="I372" s="406" t="n">
        <f aca="false">I362-I369</f>
        <v>0</v>
      </c>
      <c r="J372" s="399"/>
    </row>
    <row r="373" customFormat="false" ht="15.75" hidden="false" customHeight="false" outlineLevel="0" collapsed="false">
      <c r="A373" s="312"/>
      <c r="B373" s="325" t="s">
        <v>197</v>
      </c>
      <c r="C373" s="325"/>
      <c r="D373" s="325"/>
      <c r="E373" s="371"/>
      <c r="F373" s="400" t="n">
        <f aca="false">F372</f>
        <v>0</v>
      </c>
      <c r="G373" s="400" t="n">
        <f aca="false">SUM(G371:G372)</f>
        <v>0</v>
      </c>
      <c r="H373" s="400" t="n">
        <f aca="false">SUM(H371:H372)</f>
        <v>0</v>
      </c>
      <c r="I373" s="408" t="n">
        <f aca="false">SUM(I371:I372)</f>
        <v>0</v>
      </c>
      <c r="J373" s="359"/>
    </row>
    <row r="374" customFormat="false" ht="15.75" hidden="false" customHeight="false" outlineLevel="0" collapsed="false">
      <c r="A374" s="312"/>
      <c r="B374" s="325"/>
      <c r="C374" s="325"/>
      <c r="D374" s="325"/>
      <c r="E374" s="371"/>
      <c r="F374" s="326"/>
      <c r="G374" s="326"/>
      <c r="H374" s="326"/>
      <c r="I374" s="326"/>
      <c r="J374" s="399"/>
    </row>
    <row r="375" customFormat="false" ht="15.75" hidden="false" customHeight="false" outlineLevel="0" collapsed="false">
      <c r="A375" s="312"/>
      <c r="B375" s="332"/>
      <c r="C375" s="332"/>
      <c r="D375" s="332"/>
      <c r="E375" s="297"/>
      <c r="F375" s="399"/>
      <c r="G375" s="399"/>
      <c r="H375" s="399"/>
      <c r="I375" s="399"/>
      <c r="J375" s="399"/>
    </row>
    <row r="376" customFormat="false" ht="15.75" hidden="false" customHeight="false" outlineLevel="0" collapsed="false">
      <c r="A376" s="312" t="n">
        <v>9.5</v>
      </c>
      <c r="B376" s="313" t="s">
        <v>311</v>
      </c>
      <c r="C376" s="313"/>
      <c r="D376" s="313"/>
      <c r="E376" s="313"/>
      <c r="F376" s="313"/>
      <c r="G376" s="399"/>
      <c r="H376" s="399"/>
      <c r="I376" s="399"/>
      <c r="J376" s="399"/>
    </row>
    <row r="377" customFormat="false" ht="15.75" hidden="false" customHeight="false" outlineLevel="0" collapsed="false">
      <c r="A377" s="312"/>
      <c r="B377" s="362" t="s">
        <v>70</v>
      </c>
      <c r="C377" s="362"/>
      <c r="D377" s="362"/>
      <c r="E377" s="400" t="s">
        <v>273</v>
      </c>
      <c r="F377" s="400" t="s">
        <v>211</v>
      </c>
      <c r="G377" s="400" t="s">
        <v>212</v>
      </c>
      <c r="H377" s="400" t="s">
        <v>213</v>
      </c>
      <c r="I377" s="400" t="s">
        <v>214</v>
      </c>
      <c r="J377" s="359"/>
    </row>
    <row r="378" customFormat="false" ht="15.75" hidden="false" customHeight="false" outlineLevel="0" collapsed="false">
      <c r="A378" s="312"/>
      <c r="B378" s="325" t="s">
        <v>312</v>
      </c>
      <c r="C378" s="325"/>
      <c r="D378" s="325"/>
      <c r="E378" s="326"/>
      <c r="F378" s="326" t="n">
        <f aca="false">F311+F313+E176</f>
        <v>0</v>
      </c>
      <c r="G378" s="326" t="n">
        <f aca="false">G311+G313+F176</f>
        <v>0</v>
      </c>
      <c r="H378" s="326" t="n">
        <f aca="false">H311+H313+G176</f>
        <v>0</v>
      </c>
      <c r="I378" s="326" t="n">
        <f aca="false">I311+I313+H176</f>
        <v>0</v>
      </c>
      <c r="J378" s="399"/>
    </row>
    <row r="379" customFormat="false" ht="15.75" hidden="false" customHeight="false" outlineLevel="0" collapsed="false">
      <c r="A379" s="312"/>
      <c r="B379" s="325" t="s">
        <v>313</v>
      </c>
      <c r="C379" s="325"/>
      <c r="D379" s="325"/>
      <c r="E379" s="326"/>
      <c r="F379" s="326" t="n">
        <f aca="false">F303+F314</f>
        <v>0</v>
      </c>
      <c r="G379" s="326" t="n">
        <f aca="false">G303+G314</f>
        <v>0</v>
      </c>
      <c r="H379" s="326" t="n">
        <f aca="false">H303+H314</f>
        <v>0</v>
      </c>
      <c r="I379" s="326" t="n">
        <f aca="false">I303+I314</f>
        <v>0</v>
      </c>
      <c r="J379" s="399"/>
    </row>
    <row r="380" customFormat="false" ht="15.75" hidden="false" customHeight="false" outlineLevel="0" collapsed="false">
      <c r="A380" s="312"/>
      <c r="B380" s="325" t="s">
        <v>314</v>
      </c>
      <c r="C380" s="325"/>
      <c r="D380" s="325"/>
      <c r="E380" s="326"/>
      <c r="F380" s="326" t="n">
        <f aca="false">SUM(F378:F379)</f>
        <v>0</v>
      </c>
      <c r="G380" s="326" t="n">
        <f aca="false">SUM(G378:G379)</f>
        <v>0</v>
      </c>
      <c r="H380" s="326" t="n">
        <f aca="false">SUM(H378:H379)</f>
        <v>0</v>
      </c>
      <c r="I380" s="326" t="n">
        <f aca="false">SUM(I378:I379)</f>
        <v>0</v>
      </c>
      <c r="J380" s="399"/>
    </row>
    <row r="381" customFormat="false" ht="15.75" hidden="false" customHeight="false" outlineLevel="0" collapsed="false">
      <c r="A381" s="312"/>
      <c r="B381" s="325"/>
      <c r="C381" s="325"/>
      <c r="D381" s="325"/>
      <c r="E381" s="326"/>
      <c r="F381" s="326"/>
      <c r="G381" s="326"/>
      <c r="H381" s="326"/>
      <c r="I381" s="326"/>
      <c r="J381" s="399"/>
    </row>
    <row r="382" customFormat="false" ht="15.75" hidden="false" customHeight="false" outlineLevel="0" collapsed="false">
      <c r="A382" s="312"/>
      <c r="B382" s="325" t="s">
        <v>315</v>
      </c>
      <c r="C382" s="325"/>
      <c r="D382" s="325"/>
      <c r="E382" s="326"/>
      <c r="F382" s="326" t="n">
        <f aca="false">E198</f>
        <v>0</v>
      </c>
      <c r="G382" s="326" t="n">
        <f aca="false">F198</f>
        <v>0</v>
      </c>
      <c r="H382" s="326" t="n">
        <f aca="false">G198</f>
        <v>0</v>
      </c>
      <c r="I382" s="406" t="n">
        <f aca="false">H198</f>
        <v>0</v>
      </c>
      <c r="J382" s="399"/>
    </row>
    <row r="383" customFormat="false" ht="15.75" hidden="false" customHeight="false" outlineLevel="0" collapsed="false">
      <c r="A383" s="312"/>
      <c r="B383" s="325"/>
      <c r="C383" s="325"/>
      <c r="D383" s="325"/>
      <c r="E383" s="326"/>
      <c r="F383" s="326"/>
      <c r="G383" s="326"/>
      <c r="H383" s="326"/>
      <c r="I383" s="326"/>
      <c r="J383" s="399"/>
    </row>
    <row r="384" customFormat="false" ht="15.75" hidden="false" customHeight="false" outlineLevel="0" collapsed="false">
      <c r="A384" s="312"/>
      <c r="B384" s="325" t="s">
        <v>316</v>
      </c>
      <c r="C384" s="325"/>
      <c r="D384" s="325"/>
      <c r="E384" s="326"/>
      <c r="F384" s="326" t="n">
        <f aca="false">F382-F379</f>
        <v>0</v>
      </c>
      <c r="G384" s="326" t="n">
        <f aca="false">G382-G379</f>
        <v>0</v>
      </c>
      <c r="H384" s="326" t="n">
        <f aca="false">H382-H379</f>
        <v>0</v>
      </c>
      <c r="I384" s="406" t="n">
        <f aca="false">I382-I379</f>
        <v>0</v>
      </c>
      <c r="J384" s="399"/>
    </row>
    <row r="385" customFormat="false" ht="15.75" hidden="false" customHeight="false" outlineLevel="0" collapsed="false">
      <c r="A385" s="312"/>
      <c r="B385" s="325"/>
      <c r="C385" s="325"/>
      <c r="D385" s="325"/>
      <c r="E385" s="326"/>
      <c r="F385" s="326"/>
      <c r="G385" s="326"/>
      <c r="H385" s="326"/>
      <c r="I385" s="326"/>
      <c r="J385" s="399"/>
    </row>
    <row r="386" customFormat="false" ht="15.75" hidden="false" customHeight="false" outlineLevel="0" collapsed="false">
      <c r="A386" s="312"/>
      <c r="B386" s="325" t="s">
        <v>317</v>
      </c>
      <c r="C386" s="325"/>
      <c r="D386" s="325"/>
      <c r="E386" s="326"/>
      <c r="F386" s="409" t="e">
        <f aca="false">(F378/F384)</f>
        <v>#DIV/0!</v>
      </c>
      <c r="G386" s="409" t="e">
        <f aca="false">(G378/G384)</f>
        <v>#DIV/0!</v>
      </c>
      <c r="H386" s="409" t="e">
        <f aca="false">(H378/H384)</f>
        <v>#DIV/0!</v>
      </c>
      <c r="I386" s="409" t="e">
        <f aca="false">(I378/I384)</f>
        <v>#DIV/0!</v>
      </c>
      <c r="J386" s="410"/>
    </row>
    <row r="387" customFormat="false" ht="15.75" hidden="false" customHeight="false" outlineLevel="0" collapsed="false">
      <c r="A387" s="312"/>
      <c r="B387" s="325"/>
      <c r="C387" s="325"/>
      <c r="D387" s="325"/>
      <c r="E387" s="326"/>
      <c r="F387" s="326"/>
      <c r="G387" s="326"/>
      <c r="H387" s="326"/>
      <c r="I387" s="326"/>
      <c r="J387" s="399"/>
    </row>
    <row r="388" customFormat="false" ht="15.75" hidden="false" customHeight="false" outlineLevel="0" collapsed="false">
      <c r="A388" s="312"/>
      <c r="B388" s="325" t="s">
        <v>318</v>
      </c>
      <c r="C388" s="325"/>
      <c r="D388" s="325"/>
      <c r="E388" s="326"/>
      <c r="F388" s="326" t="e">
        <f aca="false">(((F378/F384)*F382))</f>
        <v>#DIV/0!</v>
      </c>
      <c r="G388" s="326" t="e">
        <f aca="false">(((G378/G384)*G382))</f>
        <v>#DIV/0!</v>
      </c>
      <c r="H388" s="326" t="e">
        <f aca="false">(((H378/H384)*H382))</f>
        <v>#DIV/0!</v>
      </c>
      <c r="I388" s="326" t="e">
        <f aca="false">(((I378/I384)*I382))</f>
        <v>#DIV/0!</v>
      </c>
      <c r="J388" s="399"/>
    </row>
    <row r="389" customFormat="false" ht="15.75" hidden="false" customHeight="false" outlineLevel="0" collapsed="false">
      <c r="A389" s="312"/>
      <c r="B389" s="325"/>
      <c r="C389" s="325"/>
      <c r="D389" s="325"/>
      <c r="E389" s="326"/>
      <c r="F389" s="326"/>
      <c r="G389" s="326"/>
      <c r="H389" s="326"/>
      <c r="I389" s="326"/>
      <c r="J389" s="399"/>
    </row>
    <row r="390" customFormat="false" ht="15.75" hidden="false" customHeight="false" outlineLevel="0" collapsed="false">
      <c r="A390" s="312"/>
      <c r="B390" s="325" t="s">
        <v>319</v>
      </c>
      <c r="C390" s="325"/>
      <c r="D390" s="325"/>
      <c r="E390" s="326"/>
      <c r="F390" s="326" t="e">
        <f aca="false">((F388/DataSheet!F94))</f>
        <v>#DIV/0!</v>
      </c>
      <c r="G390" s="326" t="e">
        <f aca="false">((G388/DataSheet!F94))</f>
        <v>#DIV/0!</v>
      </c>
      <c r="H390" s="326" t="e">
        <f aca="false">((H388/DataSheet!F94))</f>
        <v>#DIV/0!</v>
      </c>
      <c r="I390" s="326" t="e">
        <f aca="false">((I388/DataSheet!F94))</f>
        <v>#DIV/0!</v>
      </c>
      <c r="J390" s="399"/>
    </row>
    <row r="391" customFormat="false" ht="15.75" hidden="false" customHeight="false" outlineLevel="0" collapsed="false">
      <c r="A391" s="312"/>
      <c r="B391" s="325"/>
      <c r="C391" s="325"/>
      <c r="D391" s="325"/>
      <c r="E391" s="326"/>
      <c r="F391" s="326"/>
      <c r="G391" s="326"/>
      <c r="H391" s="326"/>
      <c r="I391" s="326"/>
      <c r="J391" s="399"/>
    </row>
    <row r="392" customFormat="false" ht="15.75" hidden="false" customHeight="false" outlineLevel="0" collapsed="false">
      <c r="A392" s="312"/>
      <c r="B392" s="325" t="s">
        <v>320</v>
      </c>
      <c r="C392" s="325"/>
      <c r="D392" s="325"/>
      <c r="E392" s="326"/>
      <c r="F392" s="330" t="e">
        <f aca="false">(((F351)/(F142+I142+F155+I155)))</f>
        <v>#DIV/0!</v>
      </c>
      <c r="G392" s="330" t="e">
        <f aca="false">(((G351)/(F143+I143+F156+I156)))</f>
        <v>#DIV/0!</v>
      </c>
      <c r="H392" s="330" t="e">
        <f aca="false">(((H351)/(F144+I144+F157+I157)))</f>
        <v>#DIV/0!</v>
      </c>
      <c r="I392" s="330" t="e">
        <f aca="false">(((I351)/(F145+I145+F158+I158)))</f>
        <v>#DIV/0!</v>
      </c>
      <c r="J392" s="319"/>
    </row>
    <row r="393" customFormat="false" ht="15.75" hidden="false" customHeight="false" outlineLevel="0" collapsed="false">
      <c r="A393" s="312"/>
      <c r="B393" s="325"/>
      <c r="C393" s="325"/>
      <c r="D393" s="325"/>
      <c r="E393" s="326"/>
      <c r="F393" s="326"/>
      <c r="G393" s="326"/>
      <c r="H393" s="326"/>
      <c r="I393" s="326"/>
      <c r="J393" s="399"/>
    </row>
    <row r="394" customFormat="false" ht="15.75" hidden="false" customHeight="false" outlineLevel="0" collapsed="false">
      <c r="A394" s="312"/>
      <c r="B394" s="383" t="s">
        <v>321</v>
      </c>
      <c r="C394" s="383"/>
      <c r="D394" s="383"/>
      <c r="E394" s="411"/>
      <c r="F394" s="412" t="e">
        <f aca="false">((F318/F382))</f>
        <v>#DIV/0!</v>
      </c>
      <c r="G394" s="412" t="e">
        <f aca="false">((G318/G382))</f>
        <v>#DIV/0!</v>
      </c>
      <c r="H394" s="412" t="e">
        <f aca="false">((H318/H382))</f>
        <v>#DIV/0!</v>
      </c>
      <c r="I394" s="412" t="e">
        <f aca="false">((I318/I382))</f>
        <v>#DIV/0!</v>
      </c>
      <c r="J394" s="410"/>
    </row>
    <row r="395" customFormat="false" ht="15.75" hidden="false" customHeight="false" outlineLevel="0" collapsed="false">
      <c r="A395" s="312"/>
      <c r="B395" s="413"/>
      <c r="C395" s="413"/>
      <c r="D395" s="413"/>
      <c r="E395" s="414"/>
      <c r="F395" s="415"/>
      <c r="G395" s="415"/>
      <c r="H395" s="415"/>
      <c r="I395" s="415"/>
      <c r="J395" s="410"/>
    </row>
    <row r="396" customFormat="false" ht="15.75" hidden="false" customHeight="false" outlineLevel="0" collapsed="false">
      <c r="A396" s="312"/>
      <c r="B396" s="332"/>
      <c r="C396" s="332"/>
      <c r="D396" s="332"/>
      <c r="E396" s="399"/>
      <c r="F396" s="410"/>
      <c r="G396" s="410"/>
      <c r="H396" s="410"/>
      <c r="I396" s="410"/>
      <c r="J396" s="410"/>
    </row>
    <row r="397" customFormat="false" ht="12.75" hidden="false" customHeight="true" outlineLevel="0" collapsed="false">
      <c r="A397" s="312"/>
      <c r="B397" s="416" t="s">
        <v>322</v>
      </c>
      <c r="C397" s="416"/>
      <c r="D397" s="416"/>
      <c r="E397" s="416"/>
      <c r="F397" s="416"/>
      <c r="G397" s="416"/>
      <c r="H397" s="416"/>
      <c r="I397" s="416"/>
      <c r="J397" s="297"/>
    </row>
    <row r="398" customFormat="false" ht="15.75" hidden="false" customHeight="false" outlineLevel="0" collapsed="false">
      <c r="A398" s="312"/>
      <c r="B398" s="416"/>
      <c r="C398" s="416"/>
      <c r="D398" s="416"/>
      <c r="E398" s="416"/>
      <c r="F398" s="416"/>
      <c r="G398" s="416"/>
      <c r="H398" s="416"/>
      <c r="I398" s="416"/>
      <c r="J398" s="297"/>
    </row>
    <row r="399" customFormat="false" ht="15.75" hidden="false" customHeight="false" outlineLevel="0" collapsed="false">
      <c r="A399" s="312"/>
      <c r="B399" s="417" t="s">
        <v>323</v>
      </c>
      <c r="C399" s="418"/>
      <c r="D399" s="418"/>
      <c r="E399" s="297"/>
      <c r="F399" s="297"/>
      <c r="G399" s="297"/>
      <c r="H399" s="297"/>
      <c r="I399" s="297"/>
      <c r="J399" s="297"/>
    </row>
    <row r="400" customFormat="false" ht="15.75" hidden="false" customHeight="false" outlineLevel="0" collapsed="false">
      <c r="A400" s="312"/>
      <c r="B400" s="417" t="s">
        <v>21</v>
      </c>
      <c r="C400" s="419"/>
      <c r="D400" s="419"/>
      <c r="E400" s="297"/>
      <c r="F400" s="297"/>
      <c r="G400" s="297"/>
      <c r="H400" s="297"/>
      <c r="I400" s="297"/>
      <c r="J400" s="297"/>
    </row>
    <row r="401" customFormat="false" ht="15.75" hidden="false" customHeight="false" outlineLevel="0" collapsed="false">
      <c r="A401" s="312"/>
      <c r="B401" s="322" t="s">
        <v>324</v>
      </c>
      <c r="C401" s="322"/>
      <c r="D401" s="322"/>
      <c r="E401" s="297"/>
      <c r="F401" s="297"/>
      <c r="G401" s="420"/>
      <c r="H401" s="420"/>
      <c r="I401" s="420"/>
      <c r="J401" s="297"/>
    </row>
    <row r="402" customFormat="false" ht="17.25" hidden="false" customHeight="true" outlineLevel="0" collapsed="false">
      <c r="A402" s="312"/>
      <c r="B402" s="421"/>
      <c r="C402" s="421"/>
      <c r="D402" s="422"/>
      <c r="E402" s="423"/>
      <c r="F402" s="423"/>
      <c r="G402" s="424" t="s">
        <v>325</v>
      </c>
      <c r="H402" s="425" t="str">
        <f aca="false">UPPER(DataSheet!B9)</f>
        <v/>
      </c>
      <c r="I402" s="425"/>
      <c r="J402" s="426"/>
    </row>
    <row r="403" customFormat="false" ht="15.75" hidden="false" customHeight="false" outlineLevel="0" collapsed="false">
      <c r="A403" s="312"/>
      <c r="B403" s="427"/>
      <c r="C403" s="423"/>
      <c r="D403" s="423"/>
      <c r="E403" s="424"/>
      <c r="F403" s="424"/>
      <c r="G403" s="424"/>
      <c r="H403" s="297"/>
      <c r="I403" s="297"/>
      <c r="J403" s="297"/>
    </row>
    <row r="404" customFormat="false" ht="15.75" hidden="false" customHeight="false" outlineLevel="0" collapsed="false">
      <c r="A404" s="312"/>
      <c r="B404" s="428"/>
      <c r="C404" s="429"/>
      <c r="D404" s="429"/>
      <c r="E404" s="428"/>
      <c r="F404" s="430"/>
      <c r="G404" s="430"/>
      <c r="H404" s="431" t="s">
        <v>326</v>
      </c>
      <c r="I404" s="431"/>
      <c r="J404" s="297"/>
    </row>
    <row r="405" customFormat="false" ht="15.75" hidden="false" customHeight="false" outlineLevel="0" collapsed="false">
      <c r="A405" s="312"/>
      <c r="B405" s="428"/>
      <c r="C405" s="429"/>
      <c r="D405" s="429"/>
      <c r="E405" s="428"/>
      <c r="F405" s="430"/>
      <c r="G405" s="430"/>
      <c r="H405" s="78"/>
      <c r="I405" s="78"/>
      <c r="J405" s="297"/>
    </row>
    <row r="406" customFormat="false" ht="15" hidden="false" customHeight="false" outlineLevel="0" collapsed="false"/>
    <row r="407" customFormat="false" ht="15" hidden="false" customHeight="false" outlineLevel="0" collapsed="false"/>
    <row r="408" customFormat="false" ht="15" hidden="false" customHeight="false" outlineLevel="0" collapsed="false"/>
    <row r="409" customFormat="false" ht="15" hidden="false" customHeight="false" outlineLevel="0" collapsed="false"/>
    <row r="410" customFormat="false" ht="15" hidden="false" customHeight="false" outlineLevel="0" collapsed="false"/>
    <row r="411" customFormat="false" ht="15" hidden="false" customHeight="false" outlineLevel="0" collapsed="false"/>
    <row r="412" customFormat="false" ht="15" hidden="false" customHeight="false" outlineLevel="0" collapsed="false"/>
    <row r="413" customFormat="false" ht="15" hidden="false" customHeight="false" outlineLevel="0" collapsed="false"/>
    <row r="414" customFormat="false" ht="15" hidden="false" customHeight="false" outlineLevel="0" collapsed="false"/>
    <row r="415" customFormat="false" ht="15" hidden="false" customHeight="false" outlineLevel="0" collapsed="false"/>
    <row r="416" customFormat="false" ht="15" hidden="false" customHeight="false" outlineLevel="0" collapsed="false"/>
    <row r="417" customFormat="false" ht="15" hidden="false" customHeight="false" outlineLevel="0" collapsed="false"/>
    <row r="418" customFormat="false" ht="15" hidden="false" customHeight="false" outlineLevel="0" collapsed="false"/>
    <row r="419" customFormat="false" ht="15" hidden="false" customHeight="false" outlineLevel="0" collapsed="false"/>
    <row r="420" customFormat="false" ht="15" hidden="false" customHeight="false" outlineLevel="0" collapsed="false"/>
    <row r="421" customFormat="false" ht="15" hidden="false" customHeight="false" outlineLevel="0" collapsed="false"/>
    <row r="422" customFormat="false" ht="15" hidden="false" customHeight="false" outlineLevel="0" collapsed="false"/>
    <row r="423" customFormat="false" ht="15" hidden="false" customHeight="false" outlineLevel="0" collapsed="false"/>
    <row r="424" customFormat="false" ht="15" hidden="false" customHeight="false" outlineLevel="0" collapsed="false"/>
    <row r="425" customFormat="false" ht="15" hidden="false" customHeight="false" outlineLevel="0" collapsed="false"/>
    <row r="426" customFormat="false" ht="15" hidden="false" customHeight="false" outlineLevel="0" collapsed="false"/>
    <row r="427" customFormat="false" ht="15" hidden="false" customHeight="false" outlineLevel="0" collapsed="false"/>
    <row r="428" customFormat="false" ht="15" hidden="false" customHeight="false" outlineLevel="0" collapsed="false"/>
    <row r="429" customFormat="false" ht="15" hidden="false" customHeight="false" outlineLevel="0" collapsed="false"/>
    <row r="430" customFormat="false" ht="15" hidden="false" customHeight="false" outlineLevel="0" collapsed="false"/>
    <row r="431" customFormat="false" ht="15" hidden="false" customHeight="false" outlineLevel="0" collapsed="false"/>
    <row r="432" customFormat="false" ht="15" hidden="false" customHeight="false" outlineLevel="0" collapsed="false"/>
    <row r="433" customFormat="false" ht="15" hidden="false" customHeight="false" outlineLevel="0" collapsed="false"/>
    <row r="434" customFormat="false" ht="15" hidden="false" customHeight="false" outlineLevel="0" collapsed="false"/>
    <row r="435" customFormat="false" ht="15" hidden="false" customHeight="false" outlineLevel="0" collapsed="false"/>
    <row r="436" customFormat="false" ht="15" hidden="false" customHeight="false" outlineLevel="0" collapsed="false"/>
    <row r="437" customFormat="false" ht="15" hidden="false" customHeight="false" outlineLevel="0" collapsed="false"/>
    <row r="438" customFormat="false" ht="15" hidden="false" customHeight="false" outlineLevel="0" collapsed="false"/>
    <row r="439" customFormat="false" ht="15" hidden="false" customHeight="false" outlineLevel="0" collapsed="false"/>
    <row r="440" customFormat="false" ht="15" hidden="false" customHeight="false" outlineLevel="0" collapsed="false"/>
    <row r="441" customFormat="false" ht="15" hidden="false" customHeight="false" outlineLevel="0" collapsed="false"/>
    <row r="442" customFormat="false" ht="15" hidden="false" customHeight="false" outlineLevel="0" collapsed="false"/>
    <row r="443" customFormat="false" ht="15" hidden="false" customHeight="false" outlineLevel="0" collapsed="false"/>
    <row r="444" customFormat="false" ht="15" hidden="false" customHeight="false" outlineLevel="0" collapsed="false"/>
    <row r="445" customFormat="false" ht="15" hidden="false" customHeight="false" outlineLevel="0" collapsed="false"/>
    <row r="446" customFormat="false" ht="15" hidden="false" customHeight="false" outlineLevel="0" collapsed="false"/>
    <row r="447" customFormat="false" ht="15" hidden="false" customHeight="false" outlineLevel="0" collapsed="false"/>
    <row r="448" customFormat="false" ht="15" hidden="false" customHeight="false" outlineLevel="0" collapsed="false"/>
    <row r="449" customFormat="false" ht="15" hidden="false" customHeight="false" outlineLevel="0" collapsed="false"/>
    <row r="450" customFormat="false" ht="15" hidden="false" customHeight="false" outlineLevel="0" collapsed="false"/>
    <row r="451" customFormat="false" ht="15" hidden="false" customHeight="false" outlineLevel="0" collapsed="false"/>
    <row r="452" customFormat="false" ht="15" hidden="false" customHeight="false" outlineLevel="0" collapsed="false"/>
    <row r="453" customFormat="false" ht="15" hidden="false" customHeight="false" outlineLevel="0" collapsed="false"/>
    <row r="454" customFormat="false" ht="15" hidden="false" customHeight="false" outlineLevel="0" collapsed="false"/>
    <row r="455" customFormat="false" ht="15" hidden="false" customHeight="false" outlineLevel="0" collapsed="false"/>
    <row r="456" customFormat="false" ht="15" hidden="false" customHeight="false" outlineLevel="0" collapsed="false"/>
    <row r="457" customFormat="false" ht="15" hidden="false" customHeight="false" outlineLevel="0" collapsed="false"/>
    <row r="458" customFormat="false" ht="15" hidden="false" customHeight="false" outlineLevel="0" collapsed="false"/>
    <row r="459" customFormat="false" ht="15" hidden="false" customHeight="false" outlineLevel="0" collapsed="false"/>
    <row r="460" customFormat="false" ht="15" hidden="false" customHeight="false" outlineLevel="0" collapsed="false"/>
    <row r="461" customFormat="false" ht="15" hidden="false" customHeight="false" outlineLevel="0" collapsed="false"/>
    <row r="462" customFormat="false" ht="15" hidden="false" customHeight="false" outlineLevel="0" collapsed="false"/>
    <row r="463" customFormat="false" ht="15" hidden="false" customHeight="false" outlineLevel="0" collapsed="false"/>
    <row r="464" customFormat="false" ht="15" hidden="false" customHeight="false" outlineLevel="0" collapsed="false"/>
    <row r="465" customFormat="false" ht="15" hidden="false" customHeight="false" outlineLevel="0" collapsed="false"/>
    <row r="466" customFormat="false" ht="15" hidden="false" customHeight="false" outlineLevel="0" collapsed="false"/>
    <row r="467" customFormat="false" ht="15" hidden="false" customHeight="false" outlineLevel="0" collapsed="false"/>
    <row r="468" customFormat="false" ht="15" hidden="false" customHeight="false" outlineLevel="0" collapsed="false"/>
    <row r="469" customFormat="false" ht="15" hidden="false" customHeight="false" outlineLevel="0" collapsed="false"/>
    <row r="470" customFormat="false" ht="15" hidden="false" customHeight="false" outlineLevel="0" collapsed="false"/>
    <row r="471" customFormat="false" ht="15" hidden="false" customHeight="false" outlineLevel="0" collapsed="false"/>
    <row r="472" customFormat="false" ht="15" hidden="false" customHeight="false" outlineLevel="0" collapsed="false"/>
    <row r="473" customFormat="false" ht="15" hidden="false" customHeight="false" outlineLevel="0" collapsed="false"/>
    <row r="474" customFormat="false" ht="15" hidden="false" customHeight="false" outlineLevel="0" collapsed="false"/>
    <row r="475" customFormat="false" ht="15" hidden="false" customHeight="false" outlineLevel="0" collapsed="false"/>
    <row r="476" customFormat="false" ht="15" hidden="false" customHeight="false" outlineLevel="0" collapsed="false"/>
    <row r="477" customFormat="false" ht="15" hidden="false" customHeight="false" outlineLevel="0" collapsed="false"/>
    <row r="478" customFormat="false" ht="15" hidden="false" customHeight="false" outlineLevel="0" collapsed="false"/>
    <row r="479" customFormat="false" ht="15" hidden="false" customHeight="false" outlineLevel="0" collapsed="false"/>
    <row r="480" customFormat="false" ht="15" hidden="false" customHeight="false" outlineLevel="0" collapsed="false"/>
    <row r="481" customFormat="false" ht="15" hidden="false" customHeight="false" outlineLevel="0" collapsed="false"/>
    <row r="482" customFormat="false" ht="15" hidden="false" customHeight="false" outlineLevel="0" collapsed="false"/>
    <row r="483" customFormat="false" ht="15" hidden="false" customHeight="false" outlineLevel="0" collapsed="false"/>
    <row r="484" customFormat="false" ht="15" hidden="false" customHeight="false" outlineLevel="0" collapsed="false"/>
    <row r="485" customFormat="false" ht="15" hidden="false" customHeight="false" outlineLevel="0" collapsed="false"/>
    <row r="486" customFormat="false" ht="15" hidden="false" customHeight="false" outlineLevel="0" collapsed="false"/>
    <row r="487" customFormat="false" ht="15" hidden="false" customHeight="false" outlineLevel="0" collapsed="false"/>
    <row r="488" customFormat="false" ht="15" hidden="false" customHeight="false" outlineLevel="0" collapsed="false"/>
    <row r="489" customFormat="false" ht="15" hidden="false" customHeight="false" outlineLevel="0" collapsed="false"/>
    <row r="490" customFormat="false" ht="15" hidden="false" customHeight="false" outlineLevel="0" collapsed="false"/>
    <row r="491" customFormat="false" ht="15" hidden="false" customHeight="false" outlineLevel="0" collapsed="false"/>
    <row r="492" customFormat="false" ht="15" hidden="false" customHeight="false" outlineLevel="0" collapsed="false"/>
    <row r="493" customFormat="false" ht="15" hidden="false" customHeight="false" outlineLevel="0" collapsed="false"/>
    <row r="494" customFormat="false" ht="15" hidden="false" customHeight="false" outlineLevel="0" collapsed="false"/>
    <row r="495" customFormat="false" ht="15" hidden="false" customHeight="false" outlineLevel="0" collapsed="false"/>
    <row r="496" customFormat="false" ht="15" hidden="false" customHeight="false" outlineLevel="0" collapsed="false"/>
    <row r="497" customFormat="false" ht="15" hidden="false" customHeight="false" outlineLevel="0" collapsed="false"/>
    <row r="498" customFormat="false" ht="15" hidden="false" customHeight="false" outlineLevel="0" collapsed="false"/>
    <row r="499" customFormat="false" ht="15" hidden="false" customHeight="false" outlineLevel="0" collapsed="false"/>
    <row r="500" customFormat="false" ht="15" hidden="false" customHeight="false" outlineLevel="0" collapsed="false"/>
    <row r="501" customFormat="false" ht="15" hidden="false" customHeight="false" outlineLevel="0" collapsed="false"/>
    <row r="502" customFormat="false" ht="15" hidden="false" customHeight="false" outlineLevel="0" collapsed="false"/>
    <row r="503" customFormat="false" ht="15" hidden="false" customHeight="false" outlineLevel="0" collapsed="false"/>
    <row r="504" customFormat="false" ht="15" hidden="false" customHeight="false" outlineLevel="0" collapsed="false"/>
    <row r="505" customFormat="false" ht="15" hidden="false" customHeight="false" outlineLevel="0" collapsed="false"/>
    <row r="506" customFormat="false" ht="15" hidden="false" customHeight="false" outlineLevel="0" collapsed="false"/>
    <row r="507" customFormat="false" ht="15" hidden="false" customHeight="false" outlineLevel="0" collapsed="false"/>
    <row r="508" customFormat="false" ht="15" hidden="false" customHeight="false" outlineLevel="0" collapsed="false"/>
    <row r="509" customFormat="false" ht="15" hidden="false" customHeight="false" outlineLevel="0" collapsed="false"/>
    <row r="510" customFormat="false" ht="15" hidden="false" customHeight="false" outlineLevel="0" collapsed="false"/>
    <row r="511" customFormat="false" ht="15" hidden="false" customHeight="false" outlineLevel="0" collapsed="false"/>
    <row r="512" customFormat="false" ht="15" hidden="false" customHeight="false" outlineLevel="0" collapsed="false"/>
    <row r="513" customFormat="false" ht="15" hidden="false" customHeight="false" outlineLevel="0" collapsed="false"/>
    <row r="514" customFormat="false" ht="15" hidden="false" customHeight="false" outlineLevel="0" collapsed="false"/>
    <row r="515" customFormat="false" ht="15" hidden="false" customHeight="false" outlineLevel="0" collapsed="false"/>
    <row r="516" customFormat="false" ht="15" hidden="false" customHeight="false" outlineLevel="0" collapsed="false"/>
    <row r="517" customFormat="false" ht="15" hidden="false" customHeight="false" outlineLevel="0" collapsed="false"/>
    <row r="518" customFormat="false" ht="15" hidden="false" customHeight="false" outlineLevel="0" collapsed="false"/>
    <row r="519" customFormat="false" ht="15" hidden="false" customHeight="false" outlineLevel="0" collapsed="false"/>
    <row r="520" customFormat="false" ht="15" hidden="false" customHeight="false" outlineLevel="0" collapsed="false"/>
    <row r="521" customFormat="false" ht="15" hidden="false" customHeight="false" outlineLevel="0" collapsed="false"/>
    <row r="522" customFormat="false" ht="15" hidden="false" customHeight="false" outlineLevel="0" collapsed="false"/>
    <row r="523" customFormat="false" ht="15" hidden="false" customHeight="false" outlineLevel="0" collapsed="false"/>
    <row r="524" customFormat="false" ht="15" hidden="false" customHeight="false" outlineLevel="0" collapsed="false"/>
    <row r="525" customFormat="false" ht="15" hidden="false" customHeight="false" outlineLevel="0" collapsed="false"/>
    <row r="526" customFormat="false" ht="15" hidden="false" customHeight="false" outlineLevel="0" collapsed="false"/>
    <row r="527" customFormat="false" ht="15" hidden="false" customHeight="false" outlineLevel="0" collapsed="false"/>
    <row r="528" customFormat="false" ht="15" hidden="false" customHeight="false" outlineLevel="0" collapsed="false"/>
    <row r="529" customFormat="false" ht="15" hidden="false" customHeight="false" outlineLevel="0" collapsed="false"/>
    <row r="530" customFormat="false" ht="15" hidden="false" customHeight="false" outlineLevel="0" collapsed="false"/>
    <row r="531" customFormat="false" ht="15" hidden="false" customHeight="false" outlineLevel="0" collapsed="false"/>
    <row r="532" customFormat="false" ht="15" hidden="false" customHeight="false" outlineLevel="0" collapsed="false"/>
    <row r="533" customFormat="false" ht="15" hidden="false" customHeight="false" outlineLevel="0" collapsed="false"/>
    <row r="534" customFormat="false" ht="15" hidden="false" customHeight="false" outlineLevel="0" collapsed="false"/>
    <row r="535" customFormat="false" ht="15" hidden="false" customHeight="false" outlineLevel="0" collapsed="false"/>
    <row r="536" customFormat="false" ht="15" hidden="false" customHeight="false" outlineLevel="0" collapsed="false"/>
    <row r="537" customFormat="false" ht="15" hidden="false" customHeight="false" outlineLevel="0" collapsed="false"/>
  </sheetData>
  <mergeCells count="498">
    <mergeCell ref="B1:H2"/>
    <mergeCell ref="B3:D3"/>
    <mergeCell ref="E3:I3"/>
    <mergeCell ref="B6:D6"/>
    <mergeCell ref="E6:I6"/>
    <mergeCell ref="B8:D8"/>
    <mergeCell ref="E8:I8"/>
    <mergeCell ref="B10:D10"/>
    <mergeCell ref="F12:H12"/>
    <mergeCell ref="F15:H15"/>
    <mergeCell ref="B17:D17"/>
    <mergeCell ref="E17:I17"/>
    <mergeCell ref="B20:D21"/>
    <mergeCell ref="E20:I21"/>
    <mergeCell ref="B23:D23"/>
    <mergeCell ref="B24:D24"/>
    <mergeCell ref="B25:D25"/>
    <mergeCell ref="B28:C29"/>
    <mergeCell ref="B34:C35"/>
    <mergeCell ref="B37:C37"/>
    <mergeCell ref="B40:C40"/>
    <mergeCell ref="B43:C43"/>
    <mergeCell ref="B46:C46"/>
    <mergeCell ref="E46:I46"/>
    <mergeCell ref="B48:C49"/>
    <mergeCell ref="A50:J50"/>
    <mergeCell ref="B51:J51"/>
    <mergeCell ref="B52:J52"/>
    <mergeCell ref="B53:J66"/>
    <mergeCell ref="B67:J67"/>
    <mergeCell ref="B69:J80"/>
    <mergeCell ref="B81:E81"/>
    <mergeCell ref="B82:I82"/>
    <mergeCell ref="B83:E83"/>
    <mergeCell ref="F83:G83"/>
    <mergeCell ref="H83:I83"/>
    <mergeCell ref="B84:I84"/>
    <mergeCell ref="B85:E85"/>
    <mergeCell ref="H85:I85"/>
    <mergeCell ref="B86:E86"/>
    <mergeCell ref="H86:I86"/>
    <mergeCell ref="B87:E87"/>
    <mergeCell ref="H87:I87"/>
    <mergeCell ref="B88:E88"/>
    <mergeCell ref="H88:I88"/>
    <mergeCell ref="B89:E89"/>
    <mergeCell ref="H89:I89"/>
    <mergeCell ref="B90:E90"/>
    <mergeCell ref="H90:I90"/>
    <mergeCell ref="B91:E91"/>
    <mergeCell ref="H91:I91"/>
    <mergeCell ref="B92:E92"/>
    <mergeCell ref="H92:I92"/>
    <mergeCell ref="B93:E93"/>
    <mergeCell ref="H93:I93"/>
    <mergeCell ref="B94:J94"/>
    <mergeCell ref="B95:E95"/>
    <mergeCell ref="H95:I95"/>
    <mergeCell ref="B96:E96"/>
    <mergeCell ref="H96:I96"/>
    <mergeCell ref="B97:E97"/>
    <mergeCell ref="H97:I97"/>
    <mergeCell ref="B98:E98"/>
    <mergeCell ref="H98:I98"/>
    <mergeCell ref="B99:E99"/>
    <mergeCell ref="H99:I99"/>
    <mergeCell ref="B100:E100"/>
    <mergeCell ref="H100:I100"/>
    <mergeCell ref="B101:E101"/>
    <mergeCell ref="H101:I101"/>
    <mergeCell ref="B102:E102"/>
    <mergeCell ref="H102:I102"/>
    <mergeCell ref="B103:E103"/>
    <mergeCell ref="H103:I103"/>
    <mergeCell ref="B104:E104"/>
    <mergeCell ref="H104:I104"/>
    <mergeCell ref="B105:E105"/>
    <mergeCell ref="H105:I105"/>
    <mergeCell ref="B106:E106"/>
    <mergeCell ref="H106:I106"/>
    <mergeCell ref="B107:E107"/>
    <mergeCell ref="H107:I107"/>
    <mergeCell ref="B108:E108"/>
    <mergeCell ref="H108:I108"/>
    <mergeCell ref="B109:F109"/>
    <mergeCell ref="H109:I109"/>
    <mergeCell ref="B110:I110"/>
    <mergeCell ref="B111:E111"/>
    <mergeCell ref="H111:I111"/>
    <mergeCell ref="B112:I112"/>
    <mergeCell ref="B113:E113"/>
    <mergeCell ref="H113:I113"/>
    <mergeCell ref="B114:E114"/>
    <mergeCell ref="H114:I114"/>
    <mergeCell ref="B115:E115"/>
    <mergeCell ref="H115:I115"/>
    <mergeCell ref="B116:I116"/>
    <mergeCell ref="B117:E117"/>
    <mergeCell ref="H117:I117"/>
    <mergeCell ref="B118:I118"/>
    <mergeCell ref="B119:E119"/>
    <mergeCell ref="H119:I119"/>
    <mergeCell ref="B120:I120"/>
    <mergeCell ref="B122:E122"/>
    <mergeCell ref="B123:E123"/>
    <mergeCell ref="H123:I123"/>
    <mergeCell ref="B124:E124"/>
    <mergeCell ref="B125:E125"/>
    <mergeCell ref="H125:I125"/>
    <mergeCell ref="B126:E126"/>
    <mergeCell ref="H126:I126"/>
    <mergeCell ref="B127:E127"/>
    <mergeCell ref="H127:I127"/>
    <mergeCell ref="B128:E128"/>
    <mergeCell ref="H128:I128"/>
    <mergeCell ref="B129:E129"/>
    <mergeCell ref="H129:I129"/>
    <mergeCell ref="B130:E130"/>
    <mergeCell ref="B131:E131"/>
    <mergeCell ref="H131:I131"/>
    <mergeCell ref="J131:K131"/>
    <mergeCell ref="B132:I132"/>
    <mergeCell ref="B133:I133"/>
    <mergeCell ref="A136:I136"/>
    <mergeCell ref="B137:I137"/>
    <mergeCell ref="B138:I138"/>
    <mergeCell ref="B140:B141"/>
    <mergeCell ref="C140:E141"/>
    <mergeCell ref="F140:F141"/>
    <mergeCell ref="G140:H141"/>
    <mergeCell ref="C142:E142"/>
    <mergeCell ref="G142:H142"/>
    <mergeCell ref="C143:E143"/>
    <mergeCell ref="G143:H143"/>
    <mergeCell ref="C144:E144"/>
    <mergeCell ref="G144:H144"/>
    <mergeCell ref="C145:E145"/>
    <mergeCell ref="G145:H145"/>
    <mergeCell ref="C146:E146"/>
    <mergeCell ref="G146:H146"/>
    <mergeCell ref="C147:E147"/>
    <mergeCell ref="G147:H147"/>
    <mergeCell ref="C148:E148"/>
    <mergeCell ref="G148:H148"/>
    <mergeCell ref="C149:E149"/>
    <mergeCell ref="G149:H149"/>
    <mergeCell ref="A151:I151"/>
    <mergeCell ref="B153:B154"/>
    <mergeCell ref="C153:E154"/>
    <mergeCell ref="F153:F154"/>
    <mergeCell ref="G153:H154"/>
    <mergeCell ref="C155:E155"/>
    <mergeCell ref="G155:H155"/>
    <mergeCell ref="C156:E156"/>
    <mergeCell ref="G156:H156"/>
    <mergeCell ref="C157:E157"/>
    <mergeCell ref="G157:H157"/>
    <mergeCell ref="C158:E158"/>
    <mergeCell ref="G158:H158"/>
    <mergeCell ref="C159:E159"/>
    <mergeCell ref="G159:H159"/>
    <mergeCell ref="C160:E160"/>
    <mergeCell ref="G160:H160"/>
    <mergeCell ref="C161:E161"/>
    <mergeCell ref="G161:H161"/>
    <mergeCell ref="C162:E162"/>
    <mergeCell ref="G162:H162"/>
    <mergeCell ref="B163:I163"/>
    <mergeCell ref="B164:G164"/>
    <mergeCell ref="B165:D165"/>
    <mergeCell ref="B166:D166"/>
    <mergeCell ref="B167:D167"/>
    <mergeCell ref="B168:D168"/>
    <mergeCell ref="B169:G169"/>
    <mergeCell ref="B170:D170"/>
    <mergeCell ref="B171:D171"/>
    <mergeCell ref="B172:D172"/>
    <mergeCell ref="B173:I173"/>
    <mergeCell ref="B174:D174"/>
    <mergeCell ref="B175:D175"/>
    <mergeCell ref="B176:D176"/>
    <mergeCell ref="B178:E178"/>
    <mergeCell ref="B179:E179"/>
    <mergeCell ref="B180:E181"/>
    <mergeCell ref="H180:I181"/>
    <mergeCell ref="B182:E182"/>
    <mergeCell ref="H182:I182"/>
    <mergeCell ref="B183:E183"/>
    <mergeCell ref="H183:I183"/>
    <mergeCell ref="B184:E184"/>
    <mergeCell ref="H184:I184"/>
    <mergeCell ref="B185:E185"/>
    <mergeCell ref="H185:I185"/>
    <mergeCell ref="B186:E186"/>
    <mergeCell ref="H186:I186"/>
    <mergeCell ref="B187:E187"/>
    <mergeCell ref="H187:I187"/>
    <mergeCell ref="B188:E188"/>
    <mergeCell ref="H188:I188"/>
    <mergeCell ref="B189:E189"/>
    <mergeCell ref="H189:I189"/>
    <mergeCell ref="B190:E190"/>
    <mergeCell ref="H190:I190"/>
    <mergeCell ref="B191:E191"/>
    <mergeCell ref="H191:I191"/>
    <mergeCell ref="B193:E193"/>
    <mergeCell ref="B194:D194"/>
    <mergeCell ref="B195:I195"/>
    <mergeCell ref="B196:D196"/>
    <mergeCell ref="B197:I197"/>
    <mergeCell ref="B198:D198"/>
    <mergeCell ref="B199:I199"/>
    <mergeCell ref="B200:E200"/>
    <mergeCell ref="B201:D201"/>
    <mergeCell ref="H201:I201"/>
    <mergeCell ref="B202:D202"/>
    <mergeCell ref="H202:I202"/>
    <mergeCell ref="B203:D203"/>
    <mergeCell ref="H203:I203"/>
    <mergeCell ref="B204:D204"/>
    <mergeCell ref="H204:I204"/>
    <mergeCell ref="B205:D205"/>
    <mergeCell ref="H205:I205"/>
    <mergeCell ref="B206:D206"/>
    <mergeCell ref="H206:I206"/>
    <mergeCell ref="B207:D207"/>
    <mergeCell ref="H207:I207"/>
    <mergeCell ref="B208:D208"/>
    <mergeCell ref="H208:I208"/>
    <mergeCell ref="B209:D209"/>
    <mergeCell ref="H209:I209"/>
    <mergeCell ref="B210:D210"/>
    <mergeCell ref="H210:I210"/>
    <mergeCell ref="B211:D211"/>
    <mergeCell ref="H211:I211"/>
    <mergeCell ref="B212:D212"/>
    <mergeCell ref="B213:D214"/>
    <mergeCell ref="F213:G213"/>
    <mergeCell ref="H213:I213"/>
    <mergeCell ref="F214:G214"/>
    <mergeCell ref="H214:I214"/>
    <mergeCell ref="B215:D215"/>
    <mergeCell ref="F215:G215"/>
    <mergeCell ref="H215:I215"/>
    <mergeCell ref="B216:D216"/>
    <mergeCell ref="F216:G216"/>
    <mergeCell ref="H216:I216"/>
    <mergeCell ref="B217:D217"/>
    <mergeCell ref="F217:G217"/>
    <mergeCell ref="H217:I217"/>
    <mergeCell ref="B218:D218"/>
    <mergeCell ref="F218:G218"/>
    <mergeCell ref="H218:I218"/>
    <mergeCell ref="B219:D219"/>
    <mergeCell ref="F219:G219"/>
    <mergeCell ref="H219:I219"/>
    <mergeCell ref="B220:D220"/>
    <mergeCell ref="F220:G220"/>
    <mergeCell ref="H220:I220"/>
    <mergeCell ref="B221:D221"/>
    <mergeCell ref="F221:G221"/>
    <mergeCell ref="H221:I221"/>
    <mergeCell ref="B222:D222"/>
    <mergeCell ref="F222:G222"/>
    <mergeCell ref="H222:I222"/>
    <mergeCell ref="B224:E224"/>
    <mergeCell ref="H224:I224"/>
    <mergeCell ref="B226:E226"/>
    <mergeCell ref="H226:I226"/>
    <mergeCell ref="B228:E228"/>
    <mergeCell ref="H228:I228"/>
    <mergeCell ref="B230:E230"/>
    <mergeCell ref="B231:E231"/>
    <mergeCell ref="B232:D232"/>
    <mergeCell ref="F232:G232"/>
    <mergeCell ref="H232:I232"/>
    <mergeCell ref="B233:D233"/>
    <mergeCell ref="F233:G233"/>
    <mergeCell ref="H233:I233"/>
    <mergeCell ref="B234:D234"/>
    <mergeCell ref="F234:G234"/>
    <mergeCell ref="H234:I234"/>
    <mergeCell ref="B235:D235"/>
    <mergeCell ref="F235:G235"/>
    <mergeCell ref="H235:I235"/>
    <mergeCell ref="B236:D236"/>
    <mergeCell ref="F236:G236"/>
    <mergeCell ref="H236:I236"/>
    <mergeCell ref="B237:D237"/>
    <mergeCell ref="F237:G237"/>
    <mergeCell ref="H237:I237"/>
    <mergeCell ref="H238:I238"/>
    <mergeCell ref="B239:E239"/>
    <mergeCell ref="H239:I239"/>
    <mergeCell ref="B240:E240"/>
    <mergeCell ref="B241:E241"/>
    <mergeCell ref="H241:I241"/>
    <mergeCell ref="B242:E242"/>
    <mergeCell ref="B243:E243"/>
    <mergeCell ref="H243:I243"/>
    <mergeCell ref="B245:E245"/>
    <mergeCell ref="F245:G245"/>
    <mergeCell ref="H245:I245"/>
    <mergeCell ref="B247:E247"/>
    <mergeCell ref="H247:I247"/>
    <mergeCell ref="B248:E248"/>
    <mergeCell ref="H248:I248"/>
    <mergeCell ref="B249:H249"/>
    <mergeCell ref="B250:D250"/>
    <mergeCell ref="B251:D251"/>
    <mergeCell ref="B252:D252"/>
    <mergeCell ref="B253:D253"/>
    <mergeCell ref="B254:D254"/>
    <mergeCell ref="B255:D255"/>
    <mergeCell ref="B256:D256"/>
    <mergeCell ref="B257:D257"/>
    <mergeCell ref="B258:I258"/>
    <mergeCell ref="B259:D259"/>
    <mergeCell ref="B260:D260"/>
    <mergeCell ref="B261:D261"/>
    <mergeCell ref="B262:D262"/>
    <mergeCell ref="B263:D263"/>
    <mergeCell ref="B264:D264"/>
    <mergeCell ref="B265:D265"/>
    <mergeCell ref="B266:E266"/>
    <mergeCell ref="B267:E267"/>
    <mergeCell ref="H267:I267"/>
    <mergeCell ref="B268:E268"/>
    <mergeCell ref="H268:I268"/>
    <mergeCell ref="B269:E269"/>
    <mergeCell ref="H269:I269"/>
    <mergeCell ref="B270:E270"/>
    <mergeCell ref="H270:I270"/>
    <mergeCell ref="B271:E271"/>
    <mergeCell ref="H271:I271"/>
    <mergeCell ref="B272:E272"/>
    <mergeCell ref="H272:I272"/>
    <mergeCell ref="B273:E273"/>
    <mergeCell ref="H273:I273"/>
    <mergeCell ref="B274:E274"/>
    <mergeCell ref="H274:I274"/>
    <mergeCell ref="B275:E275"/>
    <mergeCell ref="H275:I275"/>
    <mergeCell ref="B277:E277"/>
    <mergeCell ref="H277:I277"/>
    <mergeCell ref="B278:E278"/>
    <mergeCell ref="H278:I278"/>
    <mergeCell ref="B279:E279"/>
    <mergeCell ref="H279:I279"/>
    <mergeCell ref="B280:E280"/>
    <mergeCell ref="H280:I280"/>
    <mergeCell ref="B281:D281"/>
    <mergeCell ref="F281:G281"/>
    <mergeCell ref="H281:I281"/>
    <mergeCell ref="B282:D282"/>
    <mergeCell ref="F282:G282"/>
    <mergeCell ref="H282:I282"/>
    <mergeCell ref="B283:D283"/>
    <mergeCell ref="F283:G283"/>
    <mergeCell ref="H283:I283"/>
    <mergeCell ref="B284:D284"/>
    <mergeCell ref="F284:G284"/>
    <mergeCell ref="H284:I284"/>
    <mergeCell ref="B285:D285"/>
    <mergeCell ref="F285:G285"/>
    <mergeCell ref="H285:I285"/>
    <mergeCell ref="B286:D286"/>
    <mergeCell ref="F286:G286"/>
    <mergeCell ref="H286:I286"/>
    <mergeCell ref="B287:D287"/>
    <mergeCell ref="F287:G287"/>
    <mergeCell ref="H287:I287"/>
    <mergeCell ref="B288:D288"/>
    <mergeCell ref="F288:G288"/>
    <mergeCell ref="H288:I288"/>
    <mergeCell ref="B289:E289"/>
    <mergeCell ref="F289:G289"/>
    <mergeCell ref="H289:I289"/>
    <mergeCell ref="B290:E290"/>
    <mergeCell ref="F290:G290"/>
    <mergeCell ref="H290:I290"/>
    <mergeCell ref="B291:E291"/>
    <mergeCell ref="B292:E292"/>
    <mergeCell ref="B293:D293"/>
    <mergeCell ref="B294:D294"/>
    <mergeCell ref="B295:D295"/>
    <mergeCell ref="B296:I296"/>
    <mergeCell ref="B297:D297"/>
    <mergeCell ref="B298:D298"/>
    <mergeCell ref="B299:D299"/>
    <mergeCell ref="B300:D300"/>
    <mergeCell ref="B301:D301"/>
    <mergeCell ref="B302:D302"/>
    <mergeCell ref="B303:D303"/>
    <mergeCell ref="B304:D304"/>
    <mergeCell ref="B305:D305"/>
    <mergeCell ref="B306:D306"/>
    <mergeCell ref="B307:D307"/>
    <mergeCell ref="B308:D308"/>
    <mergeCell ref="B309:D309"/>
    <mergeCell ref="B310:D310"/>
    <mergeCell ref="B311:D311"/>
    <mergeCell ref="B312:D312"/>
    <mergeCell ref="B313:D313"/>
    <mergeCell ref="B314:D314"/>
    <mergeCell ref="B315:D315"/>
    <mergeCell ref="B316:D316"/>
    <mergeCell ref="B317:D317"/>
    <mergeCell ref="B318:D318"/>
    <mergeCell ref="B320:I320"/>
    <mergeCell ref="B321:D321"/>
    <mergeCell ref="B322:D322"/>
    <mergeCell ref="B323:D323"/>
    <mergeCell ref="B324:D324"/>
    <mergeCell ref="B325:D325"/>
    <mergeCell ref="B326:D326"/>
    <mergeCell ref="B327:D327"/>
    <mergeCell ref="B328:D328"/>
    <mergeCell ref="B329:D329"/>
    <mergeCell ref="B330:D330"/>
    <mergeCell ref="B331:D331"/>
    <mergeCell ref="B332:D332"/>
    <mergeCell ref="B333:D333"/>
    <mergeCell ref="E333:E334"/>
    <mergeCell ref="F333:F334"/>
    <mergeCell ref="G333:G334"/>
    <mergeCell ref="H333:H334"/>
    <mergeCell ref="I333:I334"/>
    <mergeCell ref="J333:J334"/>
    <mergeCell ref="B334:D334"/>
    <mergeCell ref="B336:J336"/>
    <mergeCell ref="B337:D337"/>
    <mergeCell ref="B338:D338"/>
    <mergeCell ref="B339:D339"/>
    <mergeCell ref="B340:D340"/>
    <mergeCell ref="B341:D341"/>
    <mergeCell ref="B342:D342"/>
    <mergeCell ref="B343:D343"/>
    <mergeCell ref="B344:D344"/>
    <mergeCell ref="B345:D345"/>
    <mergeCell ref="B346:D346"/>
    <mergeCell ref="B347:D347"/>
    <mergeCell ref="B348:D348"/>
    <mergeCell ref="B349:D349"/>
    <mergeCell ref="B350:D350"/>
    <mergeCell ref="B351:D351"/>
    <mergeCell ref="B352:D352"/>
    <mergeCell ref="B353:D353"/>
    <mergeCell ref="B355:J355"/>
    <mergeCell ref="B356:D356"/>
    <mergeCell ref="B357:D357"/>
    <mergeCell ref="B358:D358"/>
    <mergeCell ref="B359:D359"/>
    <mergeCell ref="B360:D360"/>
    <mergeCell ref="B361:D361"/>
    <mergeCell ref="B362:D362"/>
    <mergeCell ref="B363:D363"/>
    <mergeCell ref="B364:D364"/>
    <mergeCell ref="B365:D365"/>
    <mergeCell ref="B366:D366"/>
    <mergeCell ref="B367:D367"/>
    <mergeCell ref="B368:D368"/>
    <mergeCell ref="B369:D369"/>
    <mergeCell ref="B370:D370"/>
    <mergeCell ref="B371:D371"/>
    <mergeCell ref="B372:D372"/>
    <mergeCell ref="B373:D373"/>
    <mergeCell ref="B374:D374"/>
    <mergeCell ref="B376:F376"/>
    <mergeCell ref="B377:D377"/>
    <mergeCell ref="B378:D378"/>
    <mergeCell ref="B379:D379"/>
    <mergeCell ref="B380:D380"/>
    <mergeCell ref="B381:D381"/>
    <mergeCell ref="B382:D382"/>
    <mergeCell ref="B383:D383"/>
    <mergeCell ref="B384:D384"/>
    <mergeCell ref="B385:D385"/>
    <mergeCell ref="B386:D386"/>
    <mergeCell ref="B387:D387"/>
    <mergeCell ref="B388:D388"/>
    <mergeCell ref="B389:D389"/>
    <mergeCell ref="B390:D390"/>
    <mergeCell ref="B391:D391"/>
    <mergeCell ref="B392:D392"/>
    <mergeCell ref="B393:D393"/>
    <mergeCell ref="B394:D394"/>
    <mergeCell ref="B397:I398"/>
    <mergeCell ref="C399:D399"/>
    <mergeCell ref="C400:D400"/>
    <mergeCell ref="B401:D401"/>
    <mergeCell ref="B402:C402"/>
    <mergeCell ref="E402:F402"/>
    <mergeCell ref="H402:I402"/>
    <mergeCell ref="C403:D403"/>
    <mergeCell ref="C404:D404"/>
    <mergeCell ref="H404:I404"/>
    <mergeCell ref="C405:D405"/>
  </mergeCells>
  <printOptions headings="false" gridLines="false" gridLinesSet="true" horizontalCentered="true" verticalCentered="false"/>
  <pageMargins left="0.5" right="0.2" top="0.861111111111111" bottom="0.35" header="0.129861111111111" footer="0.170138888888889"/>
  <pageSetup paperSize="9" scale="81" fitToWidth="1" fitToHeight="1" pageOrder="downThenOver" orientation="portrait" blackAndWhite="false" draft="false" cellComments="none" horizontalDpi="300" verticalDpi="300" copies="1"/>
  <headerFooter differentFirst="false" differentOddEven="false">
    <oddHeader/>
    <oddFooter>&amp;L&amp;"Tahoma,Regular"&amp;8PMEGP Project Report&amp;RPage &amp;P</oddFooter>
  </headerFooter>
  <rowBreaks count="7" manualBreakCount="7">
    <brk id="49" man="true" max="16383" min="0"/>
    <brk id="108" man="true" max="16383" min="0"/>
    <brk id="162" man="true" max="16383" min="0"/>
    <brk id="224" man="true" max="16383" min="0"/>
    <brk id="279" man="true" max="16383" min="0"/>
    <brk id="334" man="true" max="16383" min="0"/>
    <brk id="394"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W425"/>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B10" activeCellId="0" sqref="B10"/>
    </sheetView>
  </sheetViews>
  <sheetFormatPr defaultColWidth="5.84765625" defaultRowHeight="15" customHeight="false" zeroHeight="true" outlineLevelRow="0" outlineLevelCol="0"/>
  <cols>
    <col collapsed="false" customWidth="true" hidden="false" outlineLevel="0" max="1" min="1" style="263" width="5.56"/>
    <col collapsed="false" customWidth="true" hidden="false" outlineLevel="0" max="3" min="2" style="59" width="9.14"/>
    <col collapsed="false" customWidth="true" hidden="false" outlineLevel="0" max="4" min="4" style="59" width="10.13"/>
    <col collapsed="false" customWidth="true" hidden="false" outlineLevel="0" max="6" min="5" style="59" width="9.14"/>
    <col collapsed="false" customWidth="true" hidden="false" outlineLevel="0" max="7" min="7" style="59" width="11.42"/>
    <col collapsed="false" customWidth="true" hidden="false" outlineLevel="0" max="8" min="8" style="59" width="11.99"/>
    <col collapsed="false" customWidth="true" hidden="false" outlineLevel="0" max="12" min="9" style="59" width="9.14"/>
    <col collapsed="false" customWidth="true" hidden="false" outlineLevel="0" max="13" min="13" style="1" width="10.28"/>
    <col collapsed="false" customWidth="true" hidden="false" outlineLevel="0" max="255" min="14" style="59" width="9.14"/>
    <col collapsed="false" customWidth="false" hidden="false" outlineLevel="0" max="257" min="256" style="59" width="5.85"/>
  </cols>
  <sheetData>
    <row r="1" customFormat="false" ht="15.75" hidden="false" customHeight="false" outlineLevel="0" collapsed="false">
      <c r="A1" s="432" t="s">
        <v>327</v>
      </c>
      <c r="B1" s="432"/>
      <c r="C1" s="432"/>
      <c r="D1" s="432"/>
      <c r="E1" s="432"/>
      <c r="F1" s="432"/>
      <c r="G1" s="432"/>
      <c r="H1" s="432"/>
      <c r="I1" s="432"/>
      <c r="J1" s="432"/>
    </row>
    <row r="2" customFormat="false" ht="15.75" hidden="false" customHeight="false" outlineLevel="0" collapsed="false">
      <c r="A2" s="432" t="str">
        <f aca="false">UPPER(Application_form!B55)</f>
        <v/>
      </c>
      <c r="B2" s="432"/>
      <c r="C2" s="432"/>
      <c r="D2" s="432"/>
      <c r="E2" s="432"/>
      <c r="F2" s="432"/>
      <c r="G2" s="432"/>
      <c r="H2" s="432"/>
      <c r="I2" s="432"/>
      <c r="J2" s="432"/>
      <c r="K2" s="61"/>
    </row>
    <row r="3" customFormat="false" ht="15.75" hidden="false" customHeight="false" outlineLevel="0" collapsed="false">
      <c r="A3" s="433"/>
      <c r="B3" s="433"/>
      <c r="C3" s="433"/>
      <c r="D3" s="433"/>
      <c r="E3" s="433"/>
      <c r="F3" s="433"/>
      <c r="G3" s="433"/>
      <c r="H3" s="433"/>
      <c r="I3" s="433"/>
      <c r="J3" s="433"/>
      <c r="K3" s="61"/>
      <c r="L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c r="BN3" s="61"/>
      <c r="BO3" s="61"/>
      <c r="BP3" s="61"/>
      <c r="BQ3" s="61"/>
      <c r="BR3" s="61"/>
      <c r="BS3" s="61"/>
      <c r="BT3" s="61"/>
      <c r="BU3" s="61"/>
      <c r="BV3" s="61"/>
      <c r="BW3" s="61"/>
      <c r="BX3" s="61"/>
      <c r="BY3" s="61"/>
      <c r="BZ3" s="61"/>
      <c r="CA3" s="61"/>
      <c r="CB3" s="61"/>
      <c r="CC3" s="61"/>
      <c r="CD3" s="61"/>
      <c r="CE3" s="61"/>
      <c r="CF3" s="61"/>
      <c r="CG3" s="61"/>
      <c r="CH3" s="61"/>
      <c r="CI3" s="61"/>
      <c r="CJ3" s="61"/>
      <c r="CK3" s="61"/>
      <c r="CL3" s="61"/>
      <c r="CM3" s="61"/>
      <c r="CN3" s="61"/>
      <c r="CO3" s="61"/>
      <c r="CP3" s="61"/>
      <c r="CQ3" s="61"/>
      <c r="CR3" s="61"/>
      <c r="CS3" s="61"/>
      <c r="CT3" s="61"/>
      <c r="CU3" s="61"/>
      <c r="CV3" s="61"/>
      <c r="CW3" s="61"/>
      <c r="CX3" s="61"/>
      <c r="CY3" s="61"/>
      <c r="CZ3" s="61"/>
      <c r="DA3" s="61"/>
      <c r="DB3" s="61"/>
      <c r="DC3" s="61"/>
      <c r="DD3" s="61"/>
      <c r="DE3" s="61"/>
      <c r="DF3" s="61"/>
      <c r="DG3" s="61"/>
      <c r="DH3" s="61"/>
      <c r="DI3" s="61"/>
      <c r="DJ3" s="61"/>
      <c r="DK3" s="61"/>
      <c r="DL3" s="61"/>
      <c r="DM3" s="61"/>
      <c r="DN3" s="61"/>
      <c r="DO3" s="61"/>
      <c r="DP3" s="61"/>
      <c r="DQ3" s="61"/>
      <c r="DR3" s="61"/>
      <c r="DS3" s="61"/>
      <c r="DT3" s="61"/>
      <c r="DU3" s="61"/>
      <c r="DV3" s="61"/>
      <c r="DW3" s="61"/>
      <c r="DX3" s="61"/>
      <c r="DY3" s="61"/>
      <c r="DZ3" s="61"/>
      <c r="EA3" s="61"/>
      <c r="EB3" s="61"/>
      <c r="EC3" s="61"/>
      <c r="ED3" s="61"/>
      <c r="EE3" s="61"/>
      <c r="EF3" s="61"/>
      <c r="EG3" s="61"/>
      <c r="EH3" s="61"/>
      <c r="EI3" s="61"/>
      <c r="EJ3" s="61"/>
      <c r="EK3" s="61"/>
      <c r="EL3" s="61"/>
      <c r="EM3" s="61"/>
      <c r="EN3" s="61"/>
      <c r="EO3" s="61"/>
      <c r="EP3" s="61"/>
      <c r="EQ3" s="61"/>
      <c r="ER3" s="61"/>
      <c r="ES3" s="61"/>
      <c r="ET3" s="61"/>
      <c r="EU3" s="61"/>
      <c r="EV3" s="61"/>
      <c r="EW3" s="61"/>
      <c r="EX3" s="61"/>
      <c r="EY3" s="61"/>
      <c r="EZ3" s="61"/>
      <c r="FA3" s="61"/>
      <c r="FB3" s="61"/>
      <c r="FC3" s="61"/>
      <c r="FD3" s="61"/>
      <c r="FE3" s="61"/>
      <c r="FF3" s="61"/>
      <c r="FG3" s="61"/>
      <c r="FH3" s="61"/>
      <c r="FI3" s="61"/>
      <c r="FJ3" s="61"/>
      <c r="FK3" s="61"/>
      <c r="FL3" s="61"/>
      <c r="FM3" s="61"/>
      <c r="FN3" s="61"/>
      <c r="FO3" s="61"/>
      <c r="FP3" s="61"/>
      <c r="FQ3" s="61"/>
      <c r="FR3" s="61"/>
      <c r="FS3" s="61"/>
      <c r="FT3" s="61"/>
      <c r="FU3" s="61"/>
      <c r="FV3" s="61"/>
      <c r="FW3" s="61"/>
      <c r="FX3" s="61"/>
      <c r="FY3" s="61"/>
      <c r="FZ3" s="61"/>
      <c r="GA3" s="61"/>
      <c r="GB3" s="61"/>
      <c r="GC3" s="61"/>
      <c r="GD3" s="61"/>
      <c r="GE3" s="61"/>
      <c r="GF3" s="61"/>
      <c r="GG3" s="61"/>
      <c r="GH3" s="61"/>
      <c r="GI3" s="61"/>
      <c r="GJ3" s="61"/>
      <c r="GK3" s="61"/>
      <c r="GL3" s="61"/>
      <c r="GM3" s="61"/>
      <c r="GN3" s="61"/>
      <c r="GO3" s="61"/>
      <c r="GP3" s="61"/>
      <c r="GQ3" s="61"/>
      <c r="GR3" s="61"/>
      <c r="GS3" s="61"/>
      <c r="GT3" s="61"/>
      <c r="GU3" s="61"/>
      <c r="GV3" s="61"/>
      <c r="GW3" s="61"/>
      <c r="GX3" s="61"/>
      <c r="GY3" s="61"/>
      <c r="GZ3" s="61"/>
      <c r="HA3" s="61"/>
      <c r="HB3" s="61"/>
      <c r="HC3" s="61"/>
      <c r="HD3" s="61"/>
      <c r="HE3" s="61"/>
      <c r="HF3" s="61"/>
      <c r="HG3" s="61"/>
      <c r="HH3" s="61"/>
      <c r="HI3" s="61"/>
      <c r="HJ3" s="61"/>
      <c r="HK3" s="61"/>
      <c r="HL3" s="61"/>
      <c r="HM3" s="61"/>
      <c r="HN3" s="61"/>
      <c r="HO3" s="61"/>
      <c r="HP3" s="61"/>
      <c r="HQ3" s="61"/>
      <c r="HR3" s="61"/>
      <c r="HS3" s="61"/>
      <c r="HT3" s="61"/>
      <c r="HU3" s="61"/>
      <c r="HV3" s="61"/>
      <c r="HW3" s="61"/>
      <c r="HX3" s="61"/>
      <c r="HY3" s="61"/>
      <c r="HZ3" s="61"/>
      <c r="IA3" s="61"/>
      <c r="IB3" s="61"/>
      <c r="IC3" s="61"/>
      <c r="ID3" s="61"/>
      <c r="IE3" s="61"/>
      <c r="IF3" s="61"/>
      <c r="IG3" s="61"/>
      <c r="IH3" s="61"/>
      <c r="II3" s="61"/>
      <c r="IJ3" s="61"/>
      <c r="IK3" s="61"/>
      <c r="IL3" s="61"/>
      <c r="IM3" s="61"/>
      <c r="IN3" s="61"/>
      <c r="IO3" s="61"/>
      <c r="IP3" s="61"/>
      <c r="IQ3" s="61"/>
      <c r="IR3" s="61"/>
      <c r="IS3" s="61"/>
      <c r="IT3" s="61"/>
      <c r="IU3" s="61"/>
      <c r="IV3" s="61"/>
      <c r="IW3" s="61"/>
    </row>
    <row r="4" customFormat="false" ht="15" hidden="false" customHeight="false" outlineLevel="0" collapsed="false">
      <c r="A4" s="434"/>
      <c r="B4" s="61"/>
      <c r="C4" s="61"/>
      <c r="D4" s="61"/>
      <c r="E4" s="61"/>
      <c r="F4" s="61"/>
      <c r="G4" s="61"/>
      <c r="H4" s="61"/>
      <c r="I4" s="61"/>
      <c r="J4" s="61"/>
      <c r="K4" s="61"/>
      <c r="L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c r="BN4" s="61"/>
      <c r="BO4" s="61"/>
      <c r="BP4" s="61"/>
      <c r="BQ4" s="61"/>
      <c r="BR4" s="61"/>
      <c r="BS4" s="61"/>
      <c r="BT4" s="61"/>
      <c r="BU4" s="61"/>
      <c r="BV4" s="61"/>
      <c r="BW4" s="61"/>
      <c r="BX4" s="61"/>
      <c r="BY4" s="61"/>
      <c r="BZ4" s="61"/>
      <c r="CA4" s="61"/>
      <c r="CB4" s="61"/>
      <c r="CC4" s="61"/>
      <c r="CD4" s="61"/>
      <c r="CE4" s="61"/>
      <c r="CF4" s="61"/>
      <c r="CG4" s="61"/>
      <c r="CH4" s="61"/>
      <c r="CI4" s="61"/>
      <c r="CJ4" s="61"/>
      <c r="CK4" s="61"/>
      <c r="CL4" s="61"/>
      <c r="CM4" s="61"/>
      <c r="CN4" s="61"/>
      <c r="CO4" s="61"/>
      <c r="CP4" s="61"/>
      <c r="CQ4" s="61"/>
      <c r="CR4" s="61"/>
      <c r="CS4" s="61"/>
      <c r="CT4" s="61"/>
      <c r="CU4" s="61"/>
      <c r="CV4" s="61"/>
      <c r="CW4" s="61"/>
      <c r="CX4" s="61"/>
      <c r="CY4" s="61"/>
      <c r="CZ4" s="61"/>
      <c r="DA4" s="61"/>
      <c r="DB4" s="61"/>
      <c r="DC4" s="61"/>
      <c r="DD4" s="61"/>
      <c r="DE4" s="61"/>
      <c r="DF4" s="61"/>
      <c r="DG4" s="61"/>
      <c r="DH4" s="61"/>
      <c r="DI4" s="61"/>
      <c r="DJ4" s="61"/>
      <c r="DK4" s="61"/>
      <c r="DL4" s="61"/>
      <c r="DM4" s="61"/>
      <c r="DN4" s="61"/>
      <c r="DO4" s="61"/>
      <c r="DP4" s="61"/>
      <c r="DQ4" s="61"/>
      <c r="DR4" s="61"/>
      <c r="DS4" s="61"/>
      <c r="DT4" s="61"/>
      <c r="DU4" s="61"/>
      <c r="DV4" s="61"/>
      <c r="DW4" s="61"/>
      <c r="DX4" s="61"/>
      <c r="DY4" s="61"/>
      <c r="DZ4" s="61"/>
      <c r="EA4" s="61"/>
      <c r="EB4" s="61"/>
      <c r="EC4" s="61"/>
      <c r="ED4" s="61"/>
      <c r="EE4" s="61"/>
      <c r="EF4" s="61"/>
      <c r="EG4" s="61"/>
      <c r="EH4" s="61"/>
      <c r="EI4" s="61"/>
      <c r="EJ4" s="61"/>
      <c r="EK4" s="61"/>
      <c r="EL4" s="61"/>
      <c r="EM4" s="61"/>
      <c r="EN4" s="61"/>
      <c r="EO4" s="61"/>
      <c r="EP4" s="61"/>
      <c r="EQ4" s="61"/>
      <c r="ER4" s="61"/>
      <c r="ES4" s="61"/>
      <c r="ET4" s="61"/>
      <c r="EU4" s="61"/>
      <c r="EV4" s="61"/>
      <c r="EW4" s="61"/>
      <c r="EX4" s="61"/>
      <c r="EY4" s="61"/>
      <c r="EZ4" s="61"/>
      <c r="FA4" s="61"/>
      <c r="FB4" s="61"/>
      <c r="FC4" s="61"/>
      <c r="FD4" s="61"/>
      <c r="FE4" s="61"/>
      <c r="FF4" s="61"/>
      <c r="FG4" s="61"/>
      <c r="FH4" s="61"/>
      <c r="FI4" s="61"/>
      <c r="FJ4" s="61"/>
      <c r="FK4" s="61"/>
      <c r="FL4" s="61"/>
      <c r="FM4" s="61"/>
      <c r="FN4" s="61"/>
      <c r="FO4" s="61"/>
      <c r="FP4" s="61"/>
      <c r="FQ4" s="61"/>
      <c r="FR4" s="61"/>
      <c r="FS4" s="61"/>
      <c r="FT4" s="61"/>
      <c r="FU4" s="61"/>
      <c r="FV4" s="61"/>
      <c r="FW4" s="61"/>
      <c r="FX4" s="61"/>
      <c r="FY4" s="61"/>
      <c r="FZ4" s="61"/>
      <c r="GA4" s="61"/>
      <c r="GB4" s="61"/>
      <c r="GC4" s="61"/>
      <c r="GD4" s="61"/>
      <c r="GE4" s="61"/>
      <c r="GF4" s="61"/>
      <c r="GG4" s="61"/>
      <c r="GH4" s="61"/>
      <c r="GI4" s="61"/>
      <c r="GJ4" s="61"/>
      <c r="GK4" s="61"/>
      <c r="GL4" s="61"/>
      <c r="GM4" s="61"/>
      <c r="GN4" s="61"/>
      <c r="GO4" s="61"/>
      <c r="GP4" s="61"/>
      <c r="GQ4" s="61"/>
      <c r="GR4" s="61"/>
      <c r="GS4" s="61"/>
      <c r="GT4" s="61"/>
      <c r="GU4" s="61"/>
      <c r="GV4" s="61"/>
      <c r="GW4" s="61"/>
      <c r="GX4" s="61"/>
      <c r="GY4" s="61"/>
      <c r="GZ4" s="61"/>
      <c r="HA4" s="61"/>
      <c r="HB4" s="61"/>
      <c r="HC4" s="61"/>
      <c r="HD4" s="61"/>
      <c r="HE4" s="61"/>
      <c r="HF4" s="61"/>
      <c r="HG4" s="61"/>
      <c r="HH4" s="61"/>
      <c r="HI4" s="61"/>
      <c r="HJ4" s="61"/>
      <c r="HK4" s="61"/>
      <c r="HL4" s="61"/>
      <c r="HM4" s="61"/>
      <c r="HN4" s="61"/>
      <c r="HO4" s="61"/>
      <c r="HP4" s="61"/>
      <c r="HQ4" s="61"/>
      <c r="HR4" s="61"/>
      <c r="HS4" s="61"/>
      <c r="HT4" s="61"/>
      <c r="HU4" s="61"/>
      <c r="HV4" s="61"/>
      <c r="HW4" s="61"/>
      <c r="HX4" s="61"/>
      <c r="HY4" s="61"/>
      <c r="HZ4" s="61"/>
      <c r="IA4" s="61"/>
      <c r="IB4" s="61"/>
      <c r="IC4" s="61"/>
      <c r="ID4" s="61"/>
      <c r="IE4" s="61"/>
      <c r="IF4" s="61"/>
      <c r="IG4" s="61"/>
      <c r="IH4" s="61"/>
      <c r="II4" s="61"/>
      <c r="IJ4" s="61"/>
      <c r="IK4" s="61"/>
      <c r="IL4" s="61"/>
      <c r="IM4" s="61"/>
      <c r="IN4" s="61"/>
      <c r="IO4" s="61"/>
      <c r="IP4" s="61"/>
      <c r="IQ4" s="61"/>
      <c r="IR4" s="61"/>
      <c r="IS4" s="61"/>
      <c r="IT4" s="61"/>
      <c r="IU4" s="61"/>
      <c r="IV4" s="61"/>
      <c r="IW4" s="61"/>
    </row>
    <row r="5" customFormat="false" ht="15" hidden="false" customHeight="false" outlineLevel="0" collapsed="false">
      <c r="A5" s="434"/>
      <c r="B5" s="247"/>
      <c r="C5" s="247"/>
      <c r="D5" s="247"/>
      <c r="E5" s="435"/>
      <c r="F5" s="435"/>
      <c r="G5" s="435"/>
      <c r="H5" s="61"/>
      <c r="I5" s="436" t="s">
        <v>328</v>
      </c>
      <c r="J5" s="61"/>
      <c r="K5" s="61"/>
    </row>
    <row r="6" customFormat="false" ht="15.75" hidden="false" customHeight="false" outlineLevel="0" collapsed="false">
      <c r="A6" s="434"/>
      <c r="B6" s="61"/>
      <c r="C6" s="61"/>
      <c r="D6" s="61"/>
      <c r="E6" s="437"/>
      <c r="F6" s="438"/>
      <c r="G6" s="437"/>
      <c r="H6" s="61"/>
      <c r="I6" s="436" t="s">
        <v>329</v>
      </c>
      <c r="J6" s="61"/>
      <c r="K6" s="61"/>
    </row>
    <row r="7" customFormat="false" ht="15" hidden="false" customHeight="false" outlineLevel="0" collapsed="false">
      <c r="A7" s="434"/>
      <c r="B7" s="61"/>
      <c r="C7" s="61"/>
      <c r="D7" s="61"/>
      <c r="E7" s="61"/>
      <c r="F7" s="61"/>
      <c r="G7" s="61"/>
      <c r="H7" s="61"/>
      <c r="I7" s="436" t="s">
        <v>330</v>
      </c>
      <c r="J7" s="61"/>
      <c r="K7" s="61"/>
    </row>
    <row r="8" customFormat="false" ht="15" hidden="false" customHeight="false" outlineLevel="0" collapsed="false">
      <c r="A8" s="434"/>
      <c r="B8" s="247"/>
      <c r="C8" s="247"/>
      <c r="D8" s="247"/>
      <c r="E8" s="61"/>
      <c r="F8" s="61"/>
      <c r="G8" s="61"/>
      <c r="H8" s="61"/>
      <c r="I8" s="61"/>
      <c r="J8" s="61"/>
      <c r="K8" s="61"/>
    </row>
    <row r="9" customFormat="false" ht="15.75" hidden="false" customHeight="false" outlineLevel="0" collapsed="false">
      <c r="A9" s="434" t="n">
        <v>1</v>
      </c>
      <c r="B9" s="439" t="str">
        <f aca="false">IF(K10=1,"Name of the Beneficiary","Name of the Institution/Unit")</f>
        <v>Name of the Beneficiary</v>
      </c>
      <c r="C9" s="439"/>
      <c r="D9" s="439"/>
      <c r="E9" s="439"/>
      <c r="F9" s="440"/>
      <c r="G9" s="441" t="n">
        <f aca="false">DataSheet!B9</f>
        <v>0</v>
      </c>
      <c r="H9" s="441"/>
      <c r="I9" s="441"/>
      <c r="J9" s="441"/>
      <c r="K9" s="441"/>
    </row>
    <row r="10" customFormat="false" ht="15" hidden="false" customHeight="false" outlineLevel="0" collapsed="false">
      <c r="A10" s="434"/>
      <c r="B10" s="61"/>
      <c r="C10" s="61"/>
      <c r="D10" s="61"/>
      <c r="E10" s="247"/>
      <c r="F10" s="247"/>
      <c r="G10" s="247"/>
      <c r="H10" s="247"/>
      <c r="I10" s="247"/>
      <c r="J10" s="247"/>
      <c r="K10" s="442" t="n">
        <v>1</v>
      </c>
      <c r="M10" s="443" t="s">
        <v>331</v>
      </c>
    </row>
    <row r="11" customFormat="false" ht="15.75" hidden="false" customHeight="false" outlineLevel="0" collapsed="false">
      <c r="A11" s="434" t="n">
        <v>2</v>
      </c>
      <c r="B11" s="247" t="s">
        <v>332</v>
      </c>
      <c r="C11" s="247"/>
      <c r="D11" s="247"/>
      <c r="E11" s="247"/>
      <c r="F11" s="444"/>
      <c r="G11" s="445" t="str">
        <f aca="false">INDEX(M10:M14,K10)</f>
        <v>Individual</v>
      </c>
      <c r="H11" s="445"/>
      <c r="I11" s="445"/>
      <c r="J11" s="445"/>
      <c r="K11" s="445"/>
      <c r="M11" s="443"/>
    </row>
    <row r="12" customFormat="false" ht="12.75" hidden="false" customHeight="false" outlineLevel="0" collapsed="false">
      <c r="A12" s="446"/>
      <c r="B12" s="447"/>
      <c r="C12" s="447"/>
      <c r="D12" s="447"/>
      <c r="E12" s="447"/>
      <c r="F12" s="448"/>
      <c r="G12" s="448"/>
      <c r="H12" s="448"/>
      <c r="I12" s="448"/>
      <c r="J12" s="448"/>
      <c r="K12" s="448"/>
      <c r="L12" s="449"/>
      <c r="M12" s="450"/>
      <c r="N12" s="449"/>
      <c r="O12" s="449"/>
      <c r="P12" s="449"/>
      <c r="Q12" s="449"/>
      <c r="R12" s="449"/>
      <c r="S12" s="449"/>
      <c r="T12" s="449"/>
      <c r="U12" s="449"/>
      <c r="V12" s="449"/>
      <c r="W12" s="449"/>
      <c r="X12" s="449"/>
      <c r="Y12" s="449"/>
      <c r="Z12" s="449"/>
      <c r="AA12" s="449"/>
      <c r="AB12" s="449"/>
      <c r="AC12" s="449"/>
      <c r="AD12" s="449"/>
      <c r="AE12" s="449"/>
      <c r="AF12" s="449"/>
      <c r="AG12" s="449"/>
      <c r="AH12" s="449"/>
      <c r="AI12" s="449"/>
      <c r="AJ12" s="449"/>
      <c r="AK12" s="449"/>
      <c r="AL12" s="449"/>
      <c r="AM12" s="449"/>
      <c r="AN12" s="449"/>
      <c r="AO12" s="449"/>
      <c r="AP12" s="449"/>
      <c r="AQ12" s="449"/>
      <c r="AR12" s="449"/>
      <c r="AS12" s="449"/>
      <c r="AT12" s="449"/>
      <c r="AU12" s="449"/>
      <c r="AV12" s="449"/>
      <c r="AW12" s="449"/>
      <c r="AX12" s="449"/>
      <c r="AY12" s="449"/>
      <c r="AZ12" s="449"/>
      <c r="BA12" s="449"/>
      <c r="BB12" s="449"/>
      <c r="BC12" s="449"/>
      <c r="BD12" s="449"/>
      <c r="BE12" s="449"/>
      <c r="BF12" s="449"/>
      <c r="BG12" s="449"/>
      <c r="BH12" s="449"/>
      <c r="BI12" s="449"/>
      <c r="BJ12" s="449"/>
      <c r="BK12" s="449"/>
      <c r="BL12" s="449"/>
      <c r="BM12" s="449"/>
      <c r="BN12" s="449"/>
      <c r="BO12" s="449"/>
      <c r="BP12" s="449"/>
      <c r="BQ12" s="449"/>
      <c r="BR12" s="449"/>
      <c r="BS12" s="449"/>
      <c r="BT12" s="449"/>
      <c r="BU12" s="449"/>
      <c r="BV12" s="449"/>
      <c r="BW12" s="449"/>
      <c r="BX12" s="449"/>
      <c r="BY12" s="449"/>
      <c r="BZ12" s="449"/>
      <c r="CA12" s="449"/>
      <c r="CB12" s="449"/>
      <c r="CC12" s="449"/>
      <c r="CD12" s="449"/>
      <c r="CE12" s="449"/>
      <c r="CF12" s="449"/>
      <c r="CG12" s="449"/>
      <c r="CH12" s="449"/>
      <c r="CI12" s="449"/>
      <c r="CJ12" s="449"/>
      <c r="CK12" s="449"/>
      <c r="CL12" s="449"/>
      <c r="CM12" s="449"/>
      <c r="CN12" s="449"/>
      <c r="CO12" s="449"/>
      <c r="CP12" s="449"/>
      <c r="CQ12" s="449"/>
      <c r="CR12" s="449"/>
      <c r="CS12" s="449"/>
      <c r="CT12" s="449"/>
      <c r="CU12" s="449"/>
      <c r="CV12" s="449"/>
      <c r="CW12" s="449"/>
      <c r="CX12" s="449"/>
      <c r="CY12" s="449"/>
      <c r="CZ12" s="449"/>
      <c r="DA12" s="449"/>
      <c r="DB12" s="449"/>
      <c r="DC12" s="449"/>
      <c r="DD12" s="449"/>
      <c r="DE12" s="449"/>
      <c r="DF12" s="449"/>
      <c r="DG12" s="449"/>
      <c r="DH12" s="449"/>
      <c r="DI12" s="449"/>
      <c r="DJ12" s="449"/>
      <c r="DK12" s="449"/>
      <c r="DL12" s="449"/>
      <c r="DM12" s="449"/>
      <c r="DN12" s="449"/>
      <c r="DO12" s="449"/>
      <c r="DP12" s="449"/>
      <c r="DQ12" s="449"/>
      <c r="DR12" s="449"/>
      <c r="DS12" s="449"/>
      <c r="DT12" s="449"/>
      <c r="DU12" s="449"/>
      <c r="DV12" s="449"/>
      <c r="DW12" s="449"/>
      <c r="DX12" s="449"/>
      <c r="DY12" s="449"/>
      <c r="DZ12" s="449"/>
      <c r="EA12" s="449"/>
      <c r="EB12" s="449"/>
      <c r="EC12" s="449"/>
      <c r="ED12" s="449"/>
      <c r="EE12" s="449"/>
      <c r="EF12" s="449"/>
      <c r="EG12" s="449"/>
      <c r="EH12" s="449"/>
      <c r="EI12" s="449"/>
      <c r="EJ12" s="449"/>
      <c r="EK12" s="449"/>
      <c r="EL12" s="449"/>
      <c r="EM12" s="449"/>
      <c r="EN12" s="449"/>
      <c r="EO12" s="449"/>
      <c r="EP12" s="449"/>
      <c r="EQ12" s="449"/>
      <c r="ER12" s="449"/>
      <c r="ES12" s="449"/>
      <c r="ET12" s="449"/>
      <c r="EU12" s="449"/>
      <c r="EV12" s="449"/>
      <c r="EW12" s="449"/>
      <c r="EX12" s="449"/>
      <c r="EY12" s="449"/>
      <c r="EZ12" s="449"/>
      <c r="FA12" s="449"/>
      <c r="FB12" s="449"/>
      <c r="FC12" s="449"/>
      <c r="FD12" s="449"/>
      <c r="FE12" s="449"/>
      <c r="FF12" s="449"/>
      <c r="FG12" s="449"/>
      <c r="FH12" s="449"/>
      <c r="FI12" s="449"/>
      <c r="FJ12" s="449"/>
      <c r="FK12" s="449"/>
      <c r="FL12" s="449"/>
      <c r="FM12" s="449"/>
      <c r="FN12" s="449"/>
      <c r="FO12" s="449"/>
      <c r="FP12" s="449"/>
      <c r="FQ12" s="449"/>
      <c r="FR12" s="449"/>
      <c r="FS12" s="449"/>
      <c r="FT12" s="449"/>
      <c r="FU12" s="449"/>
      <c r="FV12" s="449"/>
      <c r="FW12" s="449"/>
      <c r="FX12" s="449"/>
      <c r="FY12" s="449"/>
      <c r="FZ12" s="449"/>
      <c r="GA12" s="449"/>
      <c r="GB12" s="449"/>
      <c r="GC12" s="449"/>
      <c r="GD12" s="449"/>
      <c r="GE12" s="449"/>
      <c r="GF12" s="449"/>
      <c r="GG12" s="449"/>
      <c r="GH12" s="449"/>
      <c r="GI12" s="449"/>
      <c r="GJ12" s="449"/>
      <c r="GK12" s="449"/>
      <c r="GL12" s="449"/>
      <c r="GM12" s="449"/>
      <c r="GN12" s="449"/>
      <c r="GO12" s="449"/>
      <c r="GP12" s="449"/>
      <c r="GQ12" s="449"/>
      <c r="GR12" s="449"/>
      <c r="GS12" s="449"/>
      <c r="GT12" s="449"/>
      <c r="GU12" s="449"/>
      <c r="GV12" s="449"/>
      <c r="GW12" s="449"/>
      <c r="GX12" s="449"/>
      <c r="GY12" s="449"/>
      <c r="GZ12" s="449"/>
      <c r="HA12" s="449"/>
      <c r="HB12" s="449"/>
      <c r="HC12" s="449"/>
      <c r="HD12" s="449"/>
      <c r="HE12" s="449"/>
      <c r="HF12" s="449"/>
      <c r="HG12" s="449"/>
      <c r="HH12" s="449"/>
      <c r="HI12" s="449"/>
      <c r="HJ12" s="449"/>
      <c r="HK12" s="449"/>
      <c r="HL12" s="449"/>
      <c r="HM12" s="449"/>
      <c r="HN12" s="449"/>
      <c r="HO12" s="449"/>
      <c r="HP12" s="449"/>
      <c r="HQ12" s="449"/>
      <c r="HR12" s="449"/>
      <c r="HS12" s="449"/>
      <c r="HT12" s="449"/>
      <c r="HU12" s="449"/>
      <c r="HV12" s="449"/>
      <c r="HW12" s="449"/>
      <c r="HX12" s="449"/>
      <c r="HY12" s="449"/>
      <c r="HZ12" s="449"/>
      <c r="IA12" s="449"/>
      <c r="IB12" s="449"/>
      <c r="IC12" s="449"/>
      <c r="ID12" s="449"/>
      <c r="IE12" s="449"/>
      <c r="IF12" s="449"/>
      <c r="IG12" s="449"/>
      <c r="IH12" s="449"/>
      <c r="II12" s="449"/>
      <c r="IJ12" s="449"/>
      <c r="IK12" s="449"/>
      <c r="IL12" s="449"/>
      <c r="IM12" s="449"/>
      <c r="IN12" s="449"/>
      <c r="IO12" s="449"/>
      <c r="IP12" s="449"/>
      <c r="IQ12" s="449"/>
      <c r="IR12" s="449"/>
      <c r="IS12" s="449"/>
      <c r="IT12" s="449"/>
      <c r="IU12" s="449"/>
      <c r="IV12" s="449"/>
      <c r="IW12" s="449"/>
    </row>
    <row r="13" customFormat="false" ht="15" hidden="false" customHeight="false" outlineLevel="0" collapsed="false">
      <c r="A13" s="434"/>
      <c r="B13" s="61"/>
      <c r="C13" s="61"/>
      <c r="D13" s="61"/>
      <c r="E13" s="61"/>
      <c r="F13" s="61"/>
      <c r="G13" s="61"/>
      <c r="H13" s="61"/>
      <c r="I13" s="61"/>
      <c r="J13" s="61"/>
      <c r="K13" s="61"/>
    </row>
    <row r="14" customFormat="false" ht="15.75" hidden="false" customHeight="false" outlineLevel="0" collapsed="false">
      <c r="A14" s="434" t="n">
        <v>3</v>
      </c>
      <c r="B14" s="247" t="str">
        <f aca="false">IF(K10=1,"Father's/Spouce's Name","Contact Persons Name")</f>
        <v>Father's/Spouce's Name</v>
      </c>
      <c r="C14" s="247"/>
      <c r="D14" s="247"/>
      <c r="E14" s="247"/>
      <c r="F14" s="440"/>
      <c r="G14" s="451" t="e">
        <f aca="false">#REF!</f>
        <v>#REF!</v>
      </c>
      <c r="H14" s="451"/>
      <c r="I14" s="451"/>
      <c r="J14" s="451"/>
      <c r="K14" s="451"/>
    </row>
    <row r="15" customFormat="false" ht="15" hidden="false" customHeight="false" outlineLevel="0" collapsed="false">
      <c r="A15" s="434"/>
      <c r="B15" s="61"/>
      <c r="C15" s="61"/>
      <c r="D15" s="61"/>
      <c r="E15" s="61"/>
      <c r="F15" s="61"/>
      <c r="G15" s="61"/>
      <c r="H15" s="61"/>
      <c r="I15" s="61"/>
      <c r="J15" s="61"/>
      <c r="K15" s="61"/>
    </row>
    <row r="16" customFormat="false" ht="15.75" hidden="false" customHeight="false" outlineLevel="0" collapsed="false">
      <c r="A16" s="452" t="n">
        <v>5</v>
      </c>
      <c r="B16" s="247" t="s">
        <v>333</v>
      </c>
      <c r="C16" s="247"/>
      <c r="D16" s="247"/>
      <c r="E16" s="247"/>
      <c r="F16" s="453"/>
      <c r="G16" s="454" t="n">
        <f aca="false">DataSheet!B14</f>
        <v>0</v>
      </c>
      <c r="H16" s="454"/>
      <c r="I16" s="454"/>
      <c r="J16" s="454"/>
      <c r="K16" s="454"/>
    </row>
    <row r="17" customFormat="false" ht="15.75" hidden="false" customHeight="false" outlineLevel="0" collapsed="false">
      <c r="A17" s="452"/>
      <c r="B17" s="455"/>
      <c r="C17" s="455"/>
      <c r="D17" s="455"/>
      <c r="E17" s="455"/>
      <c r="F17" s="453"/>
      <c r="G17" s="454" t="n">
        <f aca="false">DataSheet!B15</f>
        <v>0</v>
      </c>
      <c r="H17" s="454"/>
      <c r="I17" s="454"/>
      <c r="J17" s="454"/>
      <c r="K17" s="454"/>
    </row>
    <row r="18" customFormat="false" ht="16.5" hidden="false" customHeight="true" outlineLevel="0" collapsed="false">
      <c r="A18" s="452"/>
      <c r="B18" s="455"/>
      <c r="C18" s="455"/>
      <c r="D18" s="455"/>
      <c r="E18" s="455"/>
      <c r="F18" s="453"/>
      <c r="G18" s="456" t="s">
        <v>45</v>
      </c>
      <c r="H18" s="457" t="n">
        <f aca="false">DataSheet!D16</f>
        <v>0</v>
      </c>
      <c r="I18" s="457"/>
      <c r="J18" s="457"/>
      <c r="K18" s="457"/>
    </row>
    <row r="19" customFormat="false" ht="15.75" hidden="false" customHeight="false" outlineLevel="0" collapsed="false">
      <c r="A19" s="434"/>
      <c r="B19" s="61"/>
      <c r="C19" s="61"/>
      <c r="D19" s="61"/>
      <c r="E19" s="61"/>
      <c r="F19" s="453"/>
      <c r="G19" s="458" t="s">
        <v>334</v>
      </c>
      <c r="H19" s="459" t="n">
        <f aca="false">DataSheet!D16</f>
        <v>0</v>
      </c>
      <c r="I19" s="459"/>
      <c r="J19" s="459"/>
      <c r="K19" s="459"/>
    </row>
    <row r="20" customFormat="false" ht="15.75" hidden="false" customHeight="false" outlineLevel="0" collapsed="false">
      <c r="A20" s="434"/>
      <c r="B20" s="61"/>
      <c r="C20" s="61"/>
      <c r="D20" s="61"/>
      <c r="E20" s="61"/>
      <c r="F20" s="453"/>
      <c r="G20" s="460" t="s">
        <v>47</v>
      </c>
      <c r="H20" s="461" t="n">
        <f aca="false">DataSheet!H17</f>
        <v>0</v>
      </c>
      <c r="I20" s="462" t="s">
        <v>48</v>
      </c>
      <c r="J20" s="461" t="e">
        <f aca="false">#REF!</f>
        <v>#REF!</v>
      </c>
      <c r="K20" s="461"/>
    </row>
    <row r="21" customFormat="false" ht="15.75" hidden="false" customHeight="true" outlineLevel="0" collapsed="false">
      <c r="A21" s="434"/>
      <c r="B21" s="61"/>
      <c r="C21" s="61"/>
      <c r="D21" s="61"/>
      <c r="E21" s="61"/>
      <c r="F21" s="455"/>
      <c r="G21" s="463" t="s">
        <v>335</v>
      </c>
      <c r="H21" s="464" t="e">
        <f aca="false">#REF!</f>
        <v>#REF!</v>
      </c>
      <c r="I21" s="464"/>
      <c r="J21" s="464"/>
      <c r="K21" s="464"/>
    </row>
    <row r="22" customFormat="false" ht="15" hidden="false" customHeight="false" outlineLevel="0" collapsed="false">
      <c r="A22" s="434"/>
      <c r="B22" s="61"/>
      <c r="C22" s="61"/>
      <c r="D22" s="61"/>
      <c r="E22" s="61"/>
      <c r="F22" s="455"/>
      <c r="G22" s="463" t="s">
        <v>336</v>
      </c>
      <c r="H22" s="465" t="e">
        <f aca="false">#REF!</f>
        <v>#REF!</v>
      </c>
      <c r="I22" s="465"/>
      <c r="J22" s="465"/>
      <c r="K22" s="465"/>
    </row>
    <row r="23" customFormat="false" ht="15" hidden="false" customHeight="false" outlineLevel="0" collapsed="false">
      <c r="A23" s="434"/>
      <c r="B23" s="61"/>
      <c r="C23" s="61"/>
      <c r="D23" s="61"/>
      <c r="E23" s="61"/>
      <c r="F23" s="61"/>
      <c r="G23" s="61"/>
      <c r="H23" s="61"/>
      <c r="I23" s="61"/>
      <c r="J23" s="61"/>
      <c r="K23" s="61"/>
    </row>
    <row r="24" customFormat="false" ht="15" hidden="false" customHeight="false" outlineLevel="0" collapsed="false">
      <c r="A24" s="434" t="n">
        <v>6</v>
      </c>
      <c r="B24" s="142" t="s">
        <v>337</v>
      </c>
      <c r="C24" s="142"/>
      <c r="D24" s="142"/>
      <c r="E24" s="142"/>
      <c r="F24" s="142"/>
      <c r="G24" s="466" t="s">
        <v>338</v>
      </c>
      <c r="H24" s="466"/>
      <c r="I24" s="466"/>
      <c r="J24" s="466"/>
      <c r="K24" s="466"/>
    </row>
    <row r="25" customFormat="false" ht="15" hidden="false" customHeight="false" outlineLevel="0" collapsed="false">
      <c r="A25" s="434"/>
      <c r="B25" s="61"/>
      <c r="C25" s="61"/>
      <c r="D25" s="61"/>
      <c r="E25" s="61"/>
      <c r="F25" s="61"/>
      <c r="G25" s="467"/>
      <c r="H25" s="467"/>
      <c r="I25" s="467"/>
      <c r="J25" s="467"/>
      <c r="K25" s="467"/>
    </row>
    <row r="26" customFormat="false" ht="15" hidden="false" customHeight="false" outlineLevel="0" collapsed="false">
      <c r="A26" s="434"/>
      <c r="B26" s="61"/>
      <c r="C26" s="61"/>
      <c r="D26" s="61"/>
      <c r="E26" s="61"/>
      <c r="F26" s="61"/>
      <c r="G26" s="61"/>
      <c r="H26" s="61"/>
      <c r="I26" s="61"/>
      <c r="J26" s="61"/>
      <c r="K26" s="61"/>
    </row>
    <row r="27" customFormat="false" ht="15.75" hidden="false" customHeight="false" outlineLevel="0" collapsed="false">
      <c r="A27" s="434" t="n">
        <v>7</v>
      </c>
      <c r="B27" s="468" t="s">
        <v>339</v>
      </c>
      <c r="C27" s="468"/>
      <c r="D27" s="468"/>
      <c r="E27" s="468"/>
      <c r="G27" s="469"/>
      <c r="H27" s="469"/>
      <c r="I27" s="469"/>
      <c r="J27" s="469"/>
      <c r="K27" s="469"/>
    </row>
    <row r="28" customFormat="false" ht="15.75" hidden="false" customHeight="false" outlineLevel="0" collapsed="false">
      <c r="A28" s="434"/>
      <c r="B28" s="436"/>
      <c r="C28" s="436"/>
      <c r="D28" s="436"/>
      <c r="E28" s="436"/>
      <c r="F28" s="61"/>
      <c r="G28" s="440"/>
      <c r="H28" s="440"/>
      <c r="I28" s="440"/>
      <c r="J28" s="440"/>
      <c r="K28" s="440"/>
    </row>
    <row r="29" customFormat="false" ht="15.75" hidden="false" customHeight="false" outlineLevel="0" collapsed="false">
      <c r="A29" s="434"/>
      <c r="B29" s="436"/>
      <c r="C29" s="436"/>
      <c r="D29" s="436"/>
      <c r="E29" s="436"/>
      <c r="F29" s="61"/>
      <c r="G29" s="440"/>
      <c r="H29" s="440"/>
      <c r="I29" s="440"/>
      <c r="J29" s="440"/>
      <c r="K29" s="440"/>
    </row>
    <row r="30" customFormat="false" ht="15" hidden="false" customHeight="false" outlineLevel="0" collapsed="false">
      <c r="A30" s="434"/>
      <c r="B30" s="61"/>
      <c r="C30" s="61"/>
      <c r="D30" s="61"/>
      <c r="E30" s="61"/>
      <c r="F30" s="61"/>
      <c r="G30" s="61"/>
      <c r="H30" s="61"/>
      <c r="I30" s="61"/>
      <c r="J30" s="61"/>
      <c r="K30" s="61"/>
    </row>
    <row r="31" customFormat="false" ht="15.75" hidden="false" customHeight="false" outlineLevel="0" collapsed="false">
      <c r="A31" s="434" t="n">
        <v>8</v>
      </c>
      <c r="B31" s="470" t="s">
        <v>340</v>
      </c>
      <c r="C31" s="470"/>
      <c r="D31" s="470"/>
      <c r="E31" s="470"/>
      <c r="F31" s="470"/>
      <c r="G31" s="471"/>
      <c r="H31" s="471"/>
      <c r="I31" s="471"/>
      <c r="J31" s="471"/>
      <c r="K31" s="471"/>
    </row>
    <row r="32" customFormat="false" ht="15" hidden="false" customHeight="false" outlineLevel="0" collapsed="false">
      <c r="B32" s="472" t="s">
        <v>341</v>
      </c>
      <c r="C32" s="472"/>
      <c r="D32" s="472"/>
      <c r="E32" s="472"/>
      <c r="F32" s="472"/>
      <c r="G32" s="472"/>
      <c r="H32" s="472"/>
      <c r="I32" s="472" t="s">
        <v>342</v>
      </c>
      <c r="J32" s="472"/>
      <c r="K32" s="472"/>
    </row>
    <row r="33" customFormat="false" ht="12.75" hidden="false" customHeight="false" outlineLevel="0" collapsed="false">
      <c r="A33" s="473"/>
      <c r="B33" s="474" t="s">
        <v>343</v>
      </c>
      <c r="C33" s="474"/>
      <c r="D33" s="475" t="s">
        <v>344</v>
      </c>
      <c r="E33" s="474" t="s">
        <v>345</v>
      </c>
      <c r="F33" s="474" t="s">
        <v>346</v>
      </c>
      <c r="G33" s="474" t="s">
        <v>347</v>
      </c>
      <c r="H33" s="474" t="s">
        <v>348</v>
      </c>
      <c r="I33" s="474" t="s">
        <v>349</v>
      </c>
      <c r="J33" s="474" t="s">
        <v>350</v>
      </c>
      <c r="K33" s="476"/>
      <c r="L33" s="473"/>
      <c r="M33" s="477"/>
      <c r="N33" s="473"/>
      <c r="O33" s="473"/>
      <c r="P33" s="473"/>
      <c r="Q33" s="473"/>
      <c r="R33" s="473"/>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3"/>
      <c r="AU33" s="473"/>
      <c r="AV33" s="473"/>
      <c r="AW33" s="473"/>
      <c r="AX33" s="473"/>
      <c r="AY33" s="473"/>
      <c r="AZ33" s="473"/>
      <c r="BA33" s="473"/>
      <c r="BB33" s="473"/>
      <c r="BC33" s="473"/>
      <c r="BD33" s="473"/>
      <c r="BE33" s="473"/>
      <c r="BF33" s="473"/>
      <c r="BG33" s="473"/>
      <c r="BH33" s="473"/>
      <c r="BI33" s="473"/>
      <c r="BJ33" s="473"/>
      <c r="BK33" s="473"/>
      <c r="BL33" s="473"/>
      <c r="BM33" s="473"/>
      <c r="BN33" s="473"/>
      <c r="BO33" s="473"/>
      <c r="BP33" s="473"/>
      <c r="BQ33" s="473"/>
      <c r="BR33" s="473"/>
      <c r="BS33" s="473"/>
      <c r="BT33" s="473"/>
      <c r="BU33" s="473"/>
      <c r="BV33" s="473"/>
      <c r="BW33" s="473"/>
      <c r="BX33" s="473"/>
      <c r="BY33" s="473"/>
      <c r="BZ33" s="473"/>
      <c r="CA33" s="473"/>
      <c r="CB33" s="473"/>
      <c r="CC33" s="473"/>
      <c r="CD33" s="473"/>
      <c r="CE33" s="473"/>
      <c r="CF33" s="473"/>
      <c r="CG33" s="473"/>
      <c r="CH33" s="473"/>
      <c r="CI33" s="473"/>
      <c r="CJ33" s="473"/>
      <c r="CK33" s="473"/>
      <c r="CL33" s="473"/>
      <c r="CM33" s="473"/>
      <c r="CN33" s="473"/>
      <c r="CO33" s="473"/>
      <c r="CP33" s="473"/>
      <c r="CQ33" s="473"/>
      <c r="CR33" s="473"/>
      <c r="CS33" s="473"/>
      <c r="CT33" s="473"/>
      <c r="CU33" s="473"/>
      <c r="CV33" s="473"/>
      <c r="CW33" s="473"/>
      <c r="CX33" s="473"/>
      <c r="CY33" s="473"/>
      <c r="CZ33" s="473"/>
      <c r="DA33" s="473"/>
      <c r="DB33" s="473"/>
      <c r="DC33" s="473"/>
      <c r="DD33" s="473"/>
      <c r="DE33" s="473"/>
      <c r="DF33" s="473"/>
      <c r="DG33" s="473"/>
      <c r="DH33" s="473"/>
      <c r="DI33" s="473"/>
      <c r="DJ33" s="473"/>
      <c r="DK33" s="473"/>
      <c r="DL33" s="473"/>
      <c r="DM33" s="473"/>
      <c r="DN33" s="473"/>
      <c r="DO33" s="473"/>
      <c r="DP33" s="473"/>
      <c r="DQ33" s="473"/>
      <c r="DR33" s="473"/>
      <c r="DS33" s="473"/>
      <c r="DT33" s="473"/>
      <c r="DU33" s="473"/>
      <c r="DV33" s="473"/>
      <c r="DW33" s="473"/>
      <c r="DX33" s="473"/>
      <c r="DY33" s="473"/>
      <c r="DZ33" s="473"/>
      <c r="EA33" s="473"/>
      <c r="EB33" s="473"/>
      <c r="EC33" s="473"/>
      <c r="ED33" s="473"/>
      <c r="EE33" s="473"/>
      <c r="EF33" s="473"/>
      <c r="EG33" s="473"/>
      <c r="EH33" s="473"/>
      <c r="EI33" s="473"/>
      <c r="EJ33" s="473"/>
      <c r="EK33" s="473"/>
      <c r="EL33" s="473"/>
      <c r="EM33" s="473"/>
      <c r="EN33" s="473"/>
      <c r="EO33" s="473"/>
      <c r="EP33" s="473"/>
      <c r="EQ33" s="473"/>
      <c r="ER33" s="473"/>
      <c r="ES33" s="473"/>
      <c r="ET33" s="473"/>
      <c r="EU33" s="473"/>
      <c r="EV33" s="473"/>
      <c r="EW33" s="473"/>
      <c r="EX33" s="473"/>
      <c r="EY33" s="473"/>
      <c r="EZ33" s="473"/>
      <c r="FA33" s="473"/>
      <c r="FB33" s="473"/>
      <c r="FC33" s="473"/>
      <c r="FD33" s="473"/>
      <c r="FE33" s="473"/>
      <c r="FF33" s="473"/>
      <c r="FG33" s="473"/>
      <c r="FH33" s="473"/>
      <c r="FI33" s="473"/>
      <c r="FJ33" s="473"/>
      <c r="FK33" s="473"/>
      <c r="FL33" s="473"/>
      <c r="FM33" s="473"/>
      <c r="FN33" s="473"/>
      <c r="FO33" s="473"/>
      <c r="FP33" s="473"/>
      <c r="FQ33" s="473"/>
      <c r="FR33" s="473"/>
      <c r="FS33" s="473"/>
      <c r="FT33" s="473"/>
      <c r="FU33" s="473"/>
      <c r="FV33" s="473"/>
      <c r="FW33" s="473"/>
      <c r="FX33" s="473"/>
      <c r="FY33" s="473"/>
      <c r="FZ33" s="473"/>
      <c r="GA33" s="473"/>
      <c r="GB33" s="473"/>
      <c r="GC33" s="473"/>
      <c r="GD33" s="473"/>
      <c r="GE33" s="473"/>
      <c r="GF33" s="473"/>
      <c r="GG33" s="473"/>
      <c r="GH33" s="473"/>
      <c r="GI33" s="473"/>
      <c r="GJ33" s="473"/>
      <c r="GK33" s="473"/>
      <c r="GL33" s="473"/>
      <c r="GM33" s="473"/>
      <c r="GN33" s="473"/>
      <c r="GO33" s="473"/>
      <c r="GP33" s="473"/>
      <c r="GQ33" s="473"/>
      <c r="GR33" s="473"/>
      <c r="GS33" s="473"/>
      <c r="GT33" s="473"/>
      <c r="GU33" s="473"/>
      <c r="GV33" s="473"/>
      <c r="GW33" s="473"/>
      <c r="GX33" s="473"/>
      <c r="GY33" s="473"/>
      <c r="GZ33" s="473"/>
      <c r="HA33" s="473"/>
      <c r="HB33" s="473"/>
      <c r="HC33" s="473"/>
      <c r="HD33" s="473"/>
      <c r="HE33" s="473"/>
      <c r="HF33" s="473"/>
      <c r="HG33" s="473"/>
      <c r="HH33" s="473"/>
      <c r="HI33" s="473"/>
      <c r="HJ33" s="473"/>
      <c r="HK33" s="473"/>
      <c r="HL33" s="473"/>
      <c r="HM33" s="473"/>
      <c r="HN33" s="473"/>
      <c r="HO33" s="473"/>
      <c r="HP33" s="473"/>
      <c r="HQ33" s="473"/>
      <c r="HR33" s="473"/>
      <c r="HS33" s="473"/>
      <c r="HT33" s="473"/>
      <c r="HU33" s="473"/>
      <c r="HV33" s="473"/>
      <c r="HW33" s="473"/>
      <c r="HX33" s="473"/>
      <c r="HY33" s="473"/>
      <c r="HZ33" s="473"/>
      <c r="IA33" s="473"/>
      <c r="IB33" s="473"/>
      <c r="IC33" s="473"/>
      <c r="ID33" s="473"/>
      <c r="IE33" s="473"/>
      <c r="IF33" s="473"/>
      <c r="IG33" s="473"/>
      <c r="IH33" s="473"/>
      <c r="II33" s="473"/>
      <c r="IJ33" s="473"/>
      <c r="IK33" s="473"/>
      <c r="IL33" s="473"/>
      <c r="IM33" s="473"/>
      <c r="IN33" s="473"/>
      <c r="IO33" s="473"/>
      <c r="IP33" s="473"/>
      <c r="IQ33" s="473"/>
      <c r="IR33" s="473"/>
      <c r="IS33" s="473"/>
      <c r="IT33" s="473"/>
      <c r="IU33" s="473"/>
      <c r="IV33" s="473"/>
      <c r="IW33" s="473"/>
    </row>
    <row r="34" customFormat="false" ht="12.75" hidden="false" customHeight="false" outlineLevel="0" collapsed="false">
      <c r="A34" s="473"/>
      <c r="B34" s="478" t="s">
        <v>351</v>
      </c>
      <c r="C34" s="478"/>
      <c r="D34" s="479"/>
      <c r="E34" s="478"/>
      <c r="F34" s="478"/>
      <c r="G34" s="478"/>
      <c r="H34" s="478"/>
      <c r="I34" s="478"/>
      <c r="J34" s="478"/>
      <c r="K34" s="480"/>
      <c r="L34" s="473"/>
      <c r="M34" s="477"/>
      <c r="N34" s="473"/>
      <c r="O34" s="473"/>
      <c r="P34" s="473"/>
      <c r="Q34" s="473"/>
      <c r="R34" s="473"/>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3"/>
      <c r="AU34" s="473"/>
      <c r="AV34" s="473"/>
      <c r="AW34" s="473"/>
      <c r="AX34" s="473"/>
      <c r="AY34" s="473"/>
      <c r="AZ34" s="473"/>
      <c r="BA34" s="473"/>
      <c r="BB34" s="473"/>
      <c r="BC34" s="473"/>
      <c r="BD34" s="473"/>
      <c r="BE34" s="473"/>
      <c r="BF34" s="473"/>
      <c r="BG34" s="473"/>
      <c r="BH34" s="473"/>
      <c r="BI34" s="473"/>
      <c r="BJ34" s="473"/>
      <c r="BK34" s="473"/>
      <c r="BL34" s="473"/>
      <c r="BM34" s="473"/>
      <c r="BN34" s="473"/>
      <c r="BO34" s="473"/>
      <c r="BP34" s="473"/>
      <c r="BQ34" s="473"/>
      <c r="BR34" s="473"/>
      <c r="BS34" s="473"/>
      <c r="BT34" s="473"/>
      <c r="BU34" s="473"/>
      <c r="BV34" s="473"/>
      <c r="BW34" s="473"/>
      <c r="BX34" s="473"/>
      <c r="BY34" s="473"/>
      <c r="BZ34" s="473"/>
      <c r="CA34" s="473"/>
      <c r="CB34" s="473"/>
      <c r="CC34" s="473"/>
      <c r="CD34" s="473"/>
      <c r="CE34" s="473"/>
      <c r="CF34" s="473"/>
      <c r="CG34" s="473"/>
      <c r="CH34" s="473"/>
      <c r="CI34" s="473"/>
      <c r="CJ34" s="473"/>
      <c r="CK34" s="473"/>
      <c r="CL34" s="473"/>
      <c r="CM34" s="473"/>
      <c r="CN34" s="473"/>
      <c r="CO34" s="473"/>
      <c r="CP34" s="473"/>
      <c r="CQ34" s="473"/>
      <c r="CR34" s="473"/>
      <c r="CS34" s="473"/>
      <c r="CT34" s="473"/>
      <c r="CU34" s="473"/>
      <c r="CV34" s="473"/>
      <c r="CW34" s="473"/>
      <c r="CX34" s="473"/>
      <c r="CY34" s="473"/>
      <c r="CZ34" s="473"/>
      <c r="DA34" s="473"/>
      <c r="DB34" s="473"/>
      <c r="DC34" s="473"/>
      <c r="DD34" s="473"/>
      <c r="DE34" s="473"/>
      <c r="DF34" s="473"/>
      <c r="DG34" s="473"/>
      <c r="DH34" s="473"/>
      <c r="DI34" s="473"/>
      <c r="DJ34" s="473"/>
      <c r="DK34" s="473"/>
      <c r="DL34" s="473"/>
      <c r="DM34" s="473"/>
      <c r="DN34" s="473"/>
      <c r="DO34" s="473"/>
      <c r="DP34" s="473"/>
      <c r="DQ34" s="473"/>
      <c r="DR34" s="473"/>
      <c r="DS34" s="473"/>
      <c r="DT34" s="473"/>
      <c r="DU34" s="473"/>
      <c r="DV34" s="473"/>
      <c r="DW34" s="473"/>
      <c r="DX34" s="473"/>
      <c r="DY34" s="473"/>
      <c r="DZ34" s="473"/>
      <c r="EA34" s="473"/>
      <c r="EB34" s="473"/>
      <c r="EC34" s="473"/>
      <c r="ED34" s="473"/>
      <c r="EE34" s="473"/>
      <c r="EF34" s="473"/>
      <c r="EG34" s="473"/>
      <c r="EH34" s="473"/>
      <c r="EI34" s="473"/>
      <c r="EJ34" s="473"/>
      <c r="EK34" s="473"/>
      <c r="EL34" s="473"/>
      <c r="EM34" s="473"/>
      <c r="EN34" s="473"/>
      <c r="EO34" s="473"/>
      <c r="EP34" s="473"/>
      <c r="EQ34" s="473"/>
      <c r="ER34" s="473"/>
      <c r="ES34" s="473"/>
      <c r="ET34" s="473"/>
      <c r="EU34" s="473"/>
      <c r="EV34" s="473"/>
      <c r="EW34" s="473"/>
      <c r="EX34" s="473"/>
      <c r="EY34" s="473"/>
      <c r="EZ34" s="473"/>
      <c r="FA34" s="473"/>
      <c r="FB34" s="473"/>
      <c r="FC34" s="473"/>
      <c r="FD34" s="473"/>
      <c r="FE34" s="473"/>
      <c r="FF34" s="473"/>
      <c r="FG34" s="473"/>
      <c r="FH34" s="473"/>
      <c r="FI34" s="473"/>
      <c r="FJ34" s="473"/>
      <c r="FK34" s="473"/>
      <c r="FL34" s="473"/>
      <c r="FM34" s="473"/>
      <c r="FN34" s="473"/>
      <c r="FO34" s="473"/>
      <c r="FP34" s="473"/>
      <c r="FQ34" s="473"/>
      <c r="FR34" s="473"/>
      <c r="FS34" s="473"/>
      <c r="FT34" s="473"/>
      <c r="FU34" s="473"/>
      <c r="FV34" s="473"/>
      <c r="FW34" s="473"/>
      <c r="FX34" s="473"/>
      <c r="FY34" s="473"/>
      <c r="FZ34" s="473"/>
      <c r="GA34" s="473"/>
      <c r="GB34" s="473"/>
      <c r="GC34" s="473"/>
      <c r="GD34" s="473"/>
      <c r="GE34" s="473"/>
      <c r="GF34" s="473"/>
      <c r="GG34" s="473"/>
      <c r="GH34" s="473"/>
      <c r="GI34" s="473"/>
      <c r="GJ34" s="473"/>
      <c r="GK34" s="473"/>
      <c r="GL34" s="473"/>
      <c r="GM34" s="473"/>
      <c r="GN34" s="473"/>
      <c r="GO34" s="473"/>
      <c r="GP34" s="473"/>
      <c r="GQ34" s="473"/>
      <c r="GR34" s="473"/>
      <c r="GS34" s="473"/>
      <c r="GT34" s="473"/>
      <c r="GU34" s="473"/>
      <c r="GV34" s="473"/>
      <c r="GW34" s="473"/>
      <c r="GX34" s="473"/>
      <c r="GY34" s="473"/>
      <c r="GZ34" s="473"/>
      <c r="HA34" s="473"/>
      <c r="HB34" s="473"/>
      <c r="HC34" s="473"/>
      <c r="HD34" s="473"/>
      <c r="HE34" s="473"/>
      <c r="HF34" s="473"/>
      <c r="HG34" s="473"/>
      <c r="HH34" s="473"/>
      <c r="HI34" s="473"/>
      <c r="HJ34" s="473"/>
      <c r="HK34" s="473"/>
      <c r="HL34" s="473"/>
      <c r="HM34" s="473"/>
      <c r="HN34" s="473"/>
      <c r="HO34" s="473"/>
      <c r="HP34" s="473"/>
      <c r="HQ34" s="473"/>
      <c r="HR34" s="473"/>
      <c r="HS34" s="473"/>
      <c r="HT34" s="473"/>
      <c r="HU34" s="473"/>
      <c r="HV34" s="473"/>
      <c r="HW34" s="473"/>
      <c r="HX34" s="473"/>
      <c r="HY34" s="473"/>
      <c r="HZ34" s="473"/>
      <c r="IA34" s="473"/>
      <c r="IB34" s="473"/>
      <c r="IC34" s="473"/>
      <c r="ID34" s="473"/>
      <c r="IE34" s="473"/>
      <c r="IF34" s="473"/>
      <c r="IG34" s="473"/>
      <c r="IH34" s="473"/>
      <c r="II34" s="473"/>
      <c r="IJ34" s="473"/>
      <c r="IK34" s="473"/>
      <c r="IL34" s="473"/>
      <c r="IM34" s="473"/>
      <c r="IN34" s="473"/>
      <c r="IO34" s="473"/>
      <c r="IP34" s="473"/>
      <c r="IQ34" s="473"/>
      <c r="IR34" s="473"/>
      <c r="IS34" s="473"/>
      <c r="IT34" s="473"/>
      <c r="IU34" s="473"/>
      <c r="IV34" s="473"/>
      <c r="IW34" s="473"/>
    </row>
    <row r="35" customFormat="false" ht="12.75" hidden="false" customHeight="false" outlineLevel="0" collapsed="false">
      <c r="A35" s="473"/>
      <c r="B35" s="481"/>
      <c r="C35" s="481"/>
      <c r="D35" s="481"/>
      <c r="E35" s="481"/>
      <c r="F35" s="481"/>
      <c r="G35" s="481"/>
      <c r="H35" s="481"/>
      <c r="I35" s="481"/>
      <c r="J35" s="481"/>
      <c r="K35" s="481"/>
      <c r="L35" s="473"/>
      <c r="M35" s="477"/>
      <c r="N35" s="473"/>
      <c r="O35" s="473"/>
      <c r="P35" s="473"/>
      <c r="Q35" s="473"/>
      <c r="R35" s="473"/>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3"/>
      <c r="AU35" s="473"/>
      <c r="AV35" s="473"/>
      <c r="AW35" s="473"/>
      <c r="AX35" s="473"/>
      <c r="AY35" s="473"/>
      <c r="AZ35" s="473"/>
      <c r="BA35" s="473"/>
      <c r="BB35" s="473"/>
      <c r="BC35" s="473"/>
      <c r="BD35" s="473"/>
      <c r="BE35" s="473"/>
      <c r="BF35" s="473"/>
      <c r="BG35" s="473"/>
      <c r="BH35" s="473"/>
      <c r="BI35" s="473"/>
      <c r="BJ35" s="473"/>
      <c r="BK35" s="473"/>
      <c r="BL35" s="473"/>
      <c r="BM35" s="473"/>
      <c r="BN35" s="473"/>
      <c r="BO35" s="473"/>
      <c r="BP35" s="473"/>
      <c r="BQ35" s="473"/>
      <c r="BR35" s="473"/>
      <c r="BS35" s="473"/>
      <c r="BT35" s="473"/>
      <c r="BU35" s="473"/>
      <c r="BV35" s="473"/>
      <c r="BW35" s="473"/>
      <c r="BX35" s="473"/>
      <c r="BY35" s="473"/>
      <c r="BZ35" s="473"/>
      <c r="CA35" s="473"/>
      <c r="CB35" s="473"/>
      <c r="CC35" s="473"/>
      <c r="CD35" s="473"/>
      <c r="CE35" s="473"/>
      <c r="CF35" s="473"/>
      <c r="CG35" s="473"/>
      <c r="CH35" s="473"/>
      <c r="CI35" s="473"/>
      <c r="CJ35" s="473"/>
      <c r="CK35" s="473"/>
      <c r="CL35" s="473"/>
      <c r="CM35" s="473"/>
      <c r="CN35" s="473"/>
      <c r="CO35" s="473"/>
      <c r="CP35" s="473"/>
      <c r="CQ35" s="473"/>
      <c r="CR35" s="473"/>
      <c r="CS35" s="473"/>
      <c r="CT35" s="473"/>
      <c r="CU35" s="473"/>
      <c r="CV35" s="473"/>
      <c r="CW35" s="473"/>
      <c r="CX35" s="473"/>
      <c r="CY35" s="473"/>
      <c r="CZ35" s="473"/>
      <c r="DA35" s="473"/>
      <c r="DB35" s="473"/>
      <c r="DC35" s="473"/>
      <c r="DD35" s="473"/>
      <c r="DE35" s="473"/>
      <c r="DF35" s="473"/>
      <c r="DG35" s="473"/>
      <c r="DH35" s="473"/>
      <c r="DI35" s="473"/>
      <c r="DJ35" s="473"/>
      <c r="DK35" s="473"/>
      <c r="DL35" s="473"/>
      <c r="DM35" s="473"/>
      <c r="DN35" s="473"/>
      <c r="DO35" s="473"/>
      <c r="DP35" s="473"/>
      <c r="DQ35" s="473"/>
      <c r="DR35" s="473"/>
      <c r="DS35" s="473"/>
      <c r="DT35" s="473"/>
      <c r="DU35" s="473"/>
      <c r="DV35" s="473"/>
      <c r="DW35" s="473"/>
      <c r="DX35" s="473"/>
      <c r="DY35" s="473"/>
      <c r="DZ35" s="473"/>
      <c r="EA35" s="473"/>
      <c r="EB35" s="473"/>
      <c r="EC35" s="473"/>
      <c r="ED35" s="473"/>
      <c r="EE35" s="473"/>
      <c r="EF35" s="473"/>
      <c r="EG35" s="473"/>
      <c r="EH35" s="473"/>
      <c r="EI35" s="473"/>
      <c r="EJ35" s="473"/>
      <c r="EK35" s="473"/>
      <c r="EL35" s="473"/>
      <c r="EM35" s="473"/>
      <c r="EN35" s="473"/>
      <c r="EO35" s="473"/>
      <c r="EP35" s="473"/>
      <c r="EQ35" s="473"/>
      <c r="ER35" s="473"/>
      <c r="ES35" s="473"/>
      <c r="ET35" s="473"/>
      <c r="EU35" s="473"/>
      <c r="EV35" s="473"/>
      <c r="EW35" s="473"/>
      <c r="EX35" s="473"/>
      <c r="EY35" s="473"/>
      <c r="EZ35" s="473"/>
      <c r="FA35" s="473"/>
      <c r="FB35" s="473"/>
      <c r="FC35" s="473"/>
      <c r="FD35" s="473"/>
      <c r="FE35" s="473"/>
      <c r="FF35" s="473"/>
      <c r="FG35" s="473"/>
      <c r="FH35" s="473"/>
      <c r="FI35" s="473"/>
      <c r="FJ35" s="473"/>
      <c r="FK35" s="473"/>
      <c r="FL35" s="473"/>
      <c r="FM35" s="473"/>
      <c r="FN35" s="473"/>
      <c r="FO35" s="473"/>
      <c r="FP35" s="473"/>
      <c r="FQ35" s="473"/>
      <c r="FR35" s="473"/>
      <c r="FS35" s="473"/>
      <c r="FT35" s="473"/>
      <c r="FU35" s="473"/>
      <c r="FV35" s="473"/>
      <c r="FW35" s="473"/>
      <c r="FX35" s="473"/>
      <c r="FY35" s="473"/>
      <c r="FZ35" s="473"/>
      <c r="GA35" s="473"/>
      <c r="GB35" s="473"/>
      <c r="GC35" s="473"/>
      <c r="GD35" s="473"/>
      <c r="GE35" s="473"/>
      <c r="GF35" s="473"/>
      <c r="GG35" s="473"/>
      <c r="GH35" s="473"/>
      <c r="GI35" s="473"/>
      <c r="GJ35" s="473"/>
      <c r="GK35" s="473"/>
      <c r="GL35" s="473"/>
      <c r="GM35" s="473"/>
      <c r="GN35" s="473"/>
      <c r="GO35" s="473"/>
      <c r="GP35" s="473"/>
      <c r="GQ35" s="473"/>
      <c r="GR35" s="473"/>
      <c r="GS35" s="473"/>
      <c r="GT35" s="473"/>
      <c r="GU35" s="473"/>
      <c r="GV35" s="473"/>
      <c r="GW35" s="473"/>
      <c r="GX35" s="473"/>
      <c r="GY35" s="473"/>
      <c r="GZ35" s="473"/>
      <c r="HA35" s="473"/>
      <c r="HB35" s="473"/>
      <c r="HC35" s="473"/>
      <c r="HD35" s="473"/>
      <c r="HE35" s="473"/>
      <c r="HF35" s="473"/>
      <c r="HG35" s="473"/>
      <c r="HH35" s="473"/>
      <c r="HI35" s="473"/>
      <c r="HJ35" s="473"/>
      <c r="HK35" s="473"/>
      <c r="HL35" s="473"/>
      <c r="HM35" s="473"/>
      <c r="HN35" s="473"/>
      <c r="HO35" s="473"/>
      <c r="HP35" s="473"/>
      <c r="HQ35" s="473"/>
      <c r="HR35" s="473"/>
      <c r="HS35" s="473"/>
      <c r="HT35" s="473"/>
      <c r="HU35" s="473"/>
      <c r="HV35" s="473"/>
      <c r="HW35" s="473"/>
      <c r="HX35" s="473"/>
      <c r="HY35" s="473"/>
      <c r="HZ35" s="473"/>
      <c r="IA35" s="473"/>
      <c r="IB35" s="473"/>
      <c r="IC35" s="473"/>
      <c r="ID35" s="473"/>
      <c r="IE35" s="473"/>
      <c r="IF35" s="473"/>
      <c r="IG35" s="473"/>
      <c r="IH35" s="473"/>
      <c r="II35" s="473"/>
      <c r="IJ35" s="473"/>
      <c r="IK35" s="473"/>
      <c r="IL35" s="473"/>
      <c r="IM35" s="473"/>
      <c r="IN35" s="473"/>
      <c r="IO35" s="473"/>
      <c r="IP35" s="473"/>
      <c r="IQ35" s="473"/>
      <c r="IR35" s="473"/>
      <c r="IS35" s="473"/>
      <c r="IT35" s="473"/>
      <c r="IU35" s="473"/>
      <c r="IV35" s="473"/>
      <c r="IW35" s="473"/>
    </row>
    <row r="36" customFormat="false" ht="15" hidden="false" customHeight="false" outlineLevel="0" collapsed="false">
      <c r="B36" s="482"/>
      <c r="C36" s="482"/>
      <c r="D36" s="482"/>
      <c r="E36" s="482"/>
      <c r="F36" s="482"/>
      <c r="G36" s="482"/>
      <c r="H36" s="482"/>
      <c r="I36" s="482"/>
      <c r="J36" s="482"/>
      <c r="K36" s="482"/>
    </row>
    <row r="37" customFormat="false" ht="11.25" hidden="false" customHeight="false" outlineLevel="0" collapsed="false">
      <c r="A37" s="483"/>
      <c r="B37" s="484" t="s">
        <v>352</v>
      </c>
      <c r="C37" s="484"/>
      <c r="D37" s="484" t="s">
        <v>353</v>
      </c>
      <c r="E37" s="484"/>
      <c r="F37" s="485"/>
      <c r="G37" s="485"/>
      <c r="H37" s="485"/>
      <c r="I37" s="485"/>
      <c r="J37" s="485"/>
      <c r="K37" s="485"/>
      <c r="L37" s="486"/>
      <c r="M37" s="487"/>
      <c r="N37" s="486"/>
      <c r="O37" s="486"/>
      <c r="P37" s="486"/>
      <c r="Q37" s="486"/>
      <c r="R37" s="486"/>
      <c r="S37" s="486"/>
      <c r="T37" s="486"/>
      <c r="U37" s="486"/>
      <c r="V37" s="486"/>
      <c r="W37" s="486"/>
      <c r="X37" s="486"/>
      <c r="Y37" s="486"/>
      <c r="Z37" s="486"/>
      <c r="AA37" s="486"/>
      <c r="AB37" s="486"/>
      <c r="AC37" s="486"/>
      <c r="AD37" s="486"/>
      <c r="AE37" s="486"/>
      <c r="AF37" s="486"/>
      <c r="AG37" s="486"/>
      <c r="AH37" s="486"/>
      <c r="AI37" s="486"/>
      <c r="AJ37" s="486"/>
      <c r="AK37" s="486"/>
      <c r="AL37" s="486"/>
      <c r="AM37" s="486"/>
      <c r="AN37" s="486"/>
      <c r="AO37" s="486"/>
      <c r="AP37" s="486"/>
      <c r="AQ37" s="486"/>
      <c r="AR37" s="486"/>
      <c r="AS37" s="486"/>
      <c r="AT37" s="486"/>
      <c r="AU37" s="486"/>
      <c r="AV37" s="486"/>
      <c r="AW37" s="486"/>
      <c r="AX37" s="486"/>
      <c r="AY37" s="486"/>
      <c r="AZ37" s="486"/>
      <c r="BA37" s="486"/>
      <c r="BB37" s="486"/>
      <c r="BC37" s="486"/>
      <c r="BD37" s="486"/>
      <c r="BE37" s="486"/>
      <c r="BF37" s="486"/>
      <c r="BG37" s="486"/>
      <c r="BH37" s="486"/>
      <c r="BI37" s="486"/>
      <c r="BJ37" s="486"/>
      <c r="BK37" s="486"/>
      <c r="BL37" s="486"/>
      <c r="BM37" s="486"/>
      <c r="BN37" s="486"/>
      <c r="BO37" s="486"/>
      <c r="BP37" s="486"/>
      <c r="BQ37" s="486"/>
      <c r="BR37" s="486"/>
      <c r="BS37" s="486"/>
      <c r="BT37" s="486"/>
      <c r="BU37" s="486"/>
      <c r="BV37" s="486"/>
      <c r="BW37" s="486"/>
      <c r="BX37" s="486"/>
      <c r="BY37" s="486"/>
      <c r="BZ37" s="486"/>
      <c r="CA37" s="486"/>
      <c r="CB37" s="486"/>
      <c r="CC37" s="486"/>
      <c r="CD37" s="486"/>
      <c r="CE37" s="486"/>
      <c r="CF37" s="486"/>
      <c r="CG37" s="486"/>
      <c r="CH37" s="486"/>
      <c r="CI37" s="486"/>
      <c r="CJ37" s="486"/>
      <c r="CK37" s="486"/>
      <c r="CL37" s="486"/>
      <c r="CM37" s="486"/>
      <c r="CN37" s="486"/>
      <c r="CO37" s="486"/>
      <c r="CP37" s="486"/>
      <c r="CQ37" s="486"/>
      <c r="CR37" s="486"/>
      <c r="CS37" s="486"/>
      <c r="CT37" s="486"/>
      <c r="CU37" s="486"/>
      <c r="CV37" s="486"/>
      <c r="CW37" s="486"/>
      <c r="CX37" s="486"/>
      <c r="CY37" s="486"/>
      <c r="CZ37" s="486"/>
      <c r="DA37" s="486"/>
      <c r="DB37" s="486"/>
      <c r="DC37" s="486"/>
      <c r="DD37" s="486"/>
      <c r="DE37" s="486"/>
      <c r="DF37" s="486"/>
      <c r="DG37" s="486"/>
      <c r="DH37" s="486"/>
      <c r="DI37" s="486"/>
      <c r="DJ37" s="486"/>
      <c r="DK37" s="486"/>
      <c r="DL37" s="486"/>
      <c r="DM37" s="486"/>
      <c r="DN37" s="486"/>
      <c r="DO37" s="486"/>
      <c r="DP37" s="486"/>
      <c r="DQ37" s="486"/>
      <c r="DR37" s="486"/>
      <c r="DS37" s="486"/>
      <c r="DT37" s="486"/>
      <c r="DU37" s="486"/>
      <c r="DV37" s="486"/>
      <c r="DW37" s="486"/>
      <c r="DX37" s="486"/>
      <c r="DY37" s="486"/>
      <c r="DZ37" s="486"/>
      <c r="EA37" s="486"/>
      <c r="EB37" s="486"/>
      <c r="EC37" s="486"/>
      <c r="ED37" s="486"/>
      <c r="EE37" s="486"/>
      <c r="EF37" s="486"/>
      <c r="EG37" s="486"/>
      <c r="EH37" s="486"/>
      <c r="EI37" s="486"/>
      <c r="EJ37" s="486"/>
      <c r="EK37" s="486"/>
      <c r="EL37" s="486"/>
      <c r="EM37" s="486"/>
      <c r="EN37" s="486"/>
      <c r="EO37" s="486"/>
      <c r="EP37" s="486"/>
      <c r="EQ37" s="486"/>
      <c r="ER37" s="486"/>
      <c r="ES37" s="486"/>
      <c r="ET37" s="486"/>
      <c r="EU37" s="486"/>
      <c r="EV37" s="486"/>
      <c r="EW37" s="486"/>
      <c r="EX37" s="486"/>
      <c r="EY37" s="486"/>
      <c r="EZ37" s="486"/>
      <c r="FA37" s="486"/>
      <c r="FB37" s="486"/>
      <c r="FC37" s="486"/>
      <c r="FD37" s="486"/>
      <c r="FE37" s="486"/>
      <c r="FF37" s="486"/>
      <c r="FG37" s="486"/>
      <c r="FH37" s="486"/>
      <c r="FI37" s="486"/>
      <c r="FJ37" s="486"/>
      <c r="FK37" s="486"/>
      <c r="FL37" s="486"/>
      <c r="FM37" s="486"/>
      <c r="FN37" s="486"/>
      <c r="FO37" s="486"/>
      <c r="FP37" s="486"/>
      <c r="FQ37" s="486"/>
      <c r="FR37" s="486"/>
      <c r="FS37" s="486"/>
      <c r="FT37" s="486"/>
      <c r="FU37" s="486"/>
      <c r="FV37" s="486"/>
      <c r="FW37" s="486"/>
      <c r="FX37" s="486"/>
      <c r="FY37" s="486"/>
      <c r="FZ37" s="486"/>
      <c r="GA37" s="486"/>
      <c r="GB37" s="486"/>
      <c r="GC37" s="486"/>
      <c r="GD37" s="486"/>
      <c r="GE37" s="486"/>
      <c r="GF37" s="486"/>
      <c r="GG37" s="486"/>
      <c r="GH37" s="486"/>
      <c r="GI37" s="486"/>
      <c r="GJ37" s="486"/>
      <c r="GK37" s="486"/>
      <c r="GL37" s="486"/>
      <c r="GM37" s="486"/>
      <c r="GN37" s="486"/>
      <c r="GO37" s="486"/>
      <c r="GP37" s="486"/>
      <c r="GQ37" s="486"/>
      <c r="GR37" s="486"/>
      <c r="GS37" s="486"/>
      <c r="GT37" s="486"/>
      <c r="GU37" s="486"/>
      <c r="GV37" s="486"/>
      <c r="GW37" s="486"/>
      <c r="GX37" s="486"/>
      <c r="GY37" s="486"/>
      <c r="GZ37" s="486"/>
      <c r="HA37" s="486"/>
      <c r="HB37" s="486"/>
      <c r="HC37" s="486"/>
      <c r="HD37" s="486"/>
      <c r="HE37" s="486"/>
      <c r="HF37" s="486"/>
      <c r="HG37" s="486"/>
      <c r="HH37" s="486"/>
      <c r="HI37" s="486"/>
      <c r="HJ37" s="486"/>
      <c r="HK37" s="486"/>
      <c r="HL37" s="486"/>
      <c r="HM37" s="486"/>
      <c r="HN37" s="486"/>
      <c r="HO37" s="486"/>
      <c r="HP37" s="486"/>
      <c r="HQ37" s="486"/>
      <c r="HR37" s="486"/>
      <c r="HS37" s="486"/>
      <c r="HT37" s="486"/>
      <c r="HU37" s="486"/>
      <c r="HV37" s="486"/>
      <c r="HW37" s="486"/>
      <c r="HX37" s="486"/>
      <c r="HY37" s="486"/>
      <c r="HZ37" s="486"/>
      <c r="IA37" s="486"/>
      <c r="IB37" s="486"/>
      <c r="IC37" s="486"/>
      <c r="ID37" s="486"/>
      <c r="IE37" s="486"/>
      <c r="IF37" s="486"/>
      <c r="IG37" s="486"/>
      <c r="IH37" s="486"/>
      <c r="II37" s="486"/>
      <c r="IJ37" s="486"/>
      <c r="IK37" s="486"/>
      <c r="IL37" s="486"/>
      <c r="IM37" s="486"/>
      <c r="IN37" s="486"/>
      <c r="IO37" s="486"/>
      <c r="IP37" s="486"/>
      <c r="IQ37" s="486"/>
      <c r="IR37" s="486"/>
      <c r="IS37" s="486"/>
      <c r="IT37" s="486"/>
      <c r="IU37" s="486"/>
      <c r="IV37" s="486"/>
      <c r="IW37" s="486"/>
    </row>
    <row r="38" customFormat="false" ht="15" hidden="false" customHeight="false" outlineLevel="0" collapsed="false">
      <c r="A38" s="434"/>
      <c r="B38" s="61"/>
      <c r="C38" s="61"/>
      <c r="D38" s="61"/>
      <c r="E38" s="61" t="s">
        <v>354</v>
      </c>
      <c r="F38" s="61"/>
      <c r="G38" s="61"/>
      <c r="H38" s="61"/>
      <c r="I38" s="61"/>
      <c r="J38" s="61"/>
      <c r="K38" s="61"/>
    </row>
    <row r="39" customFormat="false" ht="15" hidden="false" customHeight="false" outlineLevel="0" collapsed="false">
      <c r="A39" s="434"/>
      <c r="B39" s="61"/>
      <c r="C39" s="61"/>
      <c r="D39" s="61"/>
      <c r="E39" s="61"/>
      <c r="F39" s="61"/>
      <c r="G39" s="61"/>
      <c r="H39" s="61"/>
      <c r="I39" s="61"/>
      <c r="J39" s="61"/>
      <c r="K39" s="61"/>
    </row>
    <row r="40" customFormat="false" ht="15" hidden="false" customHeight="false" outlineLevel="0" collapsed="false">
      <c r="A40" s="434"/>
      <c r="B40" s="61"/>
      <c r="C40" s="61"/>
      <c r="D40" s="61"/>
      <c r="E40" s="61"/>
      <c r="F40" s="61"/>
      <c r="G40" s="61"/>
      <c r="H40" s="61"/>
      <c r="I40" s="61"/>
      <c r="J40" s="61"/>
      <c r="K40" s="61"/>
    </row>
    <row r="41" customFormat="false" ht="15" hidden="false" customHeight="false" outlineLevel="0" collapsed="false">
      <c r="A41" s="232" t="n">
        <v>8.1</v>
      </c>
      <c r="B41" s="247" t="s">
        <v>355</v>
      </c>
      <c r="C41" s="247"/>
      <c r="D41" s="247"/>
      <c r="E41" s="247"/>
      <c r="F41" s="467" t="s">
        <v>356</v>
      </c>
      <c r="G41" s="467"/>
      <c r="H41" s="467"/>
      <c r="I41" s="467"/>
      <c r="J41" s="467"/>
      <c r="K41" s="467"/>
      <c r="L41" s="240"/>
      <c r="M41" s="488"/>
      <c r="N41" s="240"/>
      <c r="O41" s="240"/>
      <c r="P41" s="240"/>
      <c r="Q41" s="240"/>
      <c r="R41" s="240"/>
      <c r="S41" s="240"/>
      <c r="T41" s="240"/>
      <c r="U41" s="240"/>
      <c r="V41" s="240"/>
      <c r="W41" s="240"/>
      <c r="X41" s="240"/>
      <c r="Y41" s="240"/>
      <c r="Z41" s="240"/>
      <c r="AA41" s="240"/>
      <c r="AB41" s="240"/>
      <c r="AC41" s="240"/>
      <c r="AD41" s="240"/>
      <c r="AE41" s="240"/>
      <c r="AF41" s="240"/>
      <c r="AG41" s="240"/>
      <c r="AH41" s="240"/>
      <c r="AI41" s="240"/>
      <c r="AJ41" s="240"/>
      <c r="AK41" s="240"/>
      <c r="AL41" s="240"/>
      <c r="AM41" s="240"/>
      <c r="AN41" s="240"/>
      <c r="AO41" s="240"/>
      <c r="AP41" s="240"/>
      <c r="AQ41" s="240"/>
      <c r="AR41" s="240"/>
      <c r="AS41" s="240"/>
      <c r="AT41" s="240"/>
      <c r="AU41" s="240"/>
      <c r="AV41" s="240"/>
      <c r="AW41" s="240"/>
      <c r="AX41" s="240"/>
      <c r="AY41" s="240"/>
      <c r="AZ41" s="240"/>
      <c r="BA41" s="240"/>
      <c r="BB41" s="240"/>
      <c r="BC41" s="240"/>
      <c r="BD41" s="240"/>
      <c r="BE41" s="240"/>
      <c r="BF41" s="240"/>
      <c r="BG41" s="240"/>
      <c r="BH41" s="240"/>
      <c r="BI41" s="240"/>
      <c r="BJ41" s="240"/>
      <c r="BK41" s="240"/>
      <c r="BL41" s="240"/>
      <c r="BM41" s="240"/>
      <c r="BN41" s="240"/>
      <c r="BO41" s="240"/>
      <c r="BP41" s="240"/>
      <c r="BQ41" s="240"/>
      <c r="BR41" s="240"/>
      <c r="BS41" s="240"/>
      <c r="BT41" s="240"/>
      <c r="BU41" s="240"/>
      <c r="BV41" s="240"/>
      <c r="BW41" s="240"/>
      <c r="BX41" s="240"/>
      <c r="BY41" s="240"/>
      <c r="BZ41" s="240"/>
      <c r="CA41" s="240"/>
      <c r="CB41" s="240"/>
      <c r="CC41" s="240"/>
      <c r="CD41" s="240"/>
      <c r="CE41" s="240"/>
      <c r="CF41" s="240"/>
      <c r="CG41" s="240"/>
      <c r="CH41" s="240"/>
      <c r="CI41" s="240"/>
      <c r="CJ41" s="240"/>
      <c r="CK41" s="240"/>
      <c r="CL41" s="240"/>
      <c r="CM41" s="240"/>
      <c r="CN41" s="240"/>
      <c r="CO41" s="240"/>
      <c r="CP41" s="240"/>
      <c r="CQ41" s="240"/>
      <c r="CR41" s="240"/>
      <c r="CS41" s="240"/>
      <c r="CT41" s="240"/>
      <c r="CU41" s="240"/>
      <c r="CV41" s="240"/>
      <c r="CW41" s="240"/>
      <c r="CX41" s="240"/>
      <c r="CY41" s="240"/>
      <c r="CZ41" s="240"/>
      <c r="DA41" s="240"/>
      <c r="DB41" s="240"/>
      <c r="DC41" s="240"/>
      <c r="DD41" s="240"/>
      <c r="DE41" s="240"/>
      <c r="DF41" s="240"/>
      <c r="DG41" s="240"/>
      <c r="DH41" s="240"/>
      <c r="DI41" s="240"/>
      <c r="DJ41" s="240"/>
      <c r="DK41" s="240"/>
      <c r="DL41" s="240"/>
      <c r="DM41" s="240"/>
      <c r="DN41" s="240"/>
      <c r="DO41" s="240"/>
      <c r="DP41" s="240"/>
      <c r="DQ41" s="240"/>
      <c r="DR41" s="240"/>
      <c r="DS41" s="240"/>
      <c r="DT41" s="240"/>
      <c r="DU41" s="240"/>
      <c r="DV41" s="240"/>
      <c r="DW41" s="240"/>
      <c r="DX41" s="240"/>
      <c r="DY41" s="240"/>
      <c r="DZ41" s="240"/>
      <c r="EA41" s="240"/>
      <c r="EB41" s="240"/>
      <c r="EC41" s="240"/>
      <c r="ED41" s="240"/>
      <c r="EE41" s="240"/>
      <c r="EF41" s="240"/>
      <c r="EG41" s="240"/>
      <c r="EH41" s="240"/>
      <c r="EI41" s="240"/>
      <c r="EJ41" s="240"/>
      <c r="EK41" s="240"/>
      <c r="EL41" s="240"/>
      <c r="EM41" s="240"/>
      <c r="EN41" s="240"/>
      <c r="EO41" s="240"/>
      <c r="EP41" s="240"/>
      <c r="EQ41" s="240"/>
      <c r="ER41" s="240"/>
      <c r="ES41" s="240"/>
      <c r="ET41" s="240"/>
      <c r="EU41" s="240"/>
      <c r="EV41" s="240"/>
      <c r="EW41" s="240"/>
      <c r="EX41" s="240"/>
      <c r="EY41" s="240"/>
      <c r="EZ41" s="240"/>
      <c r="FA41" s="240"/>
      <c r="FB41" s="240"/>
      <c r="FC41" s="240"/>
      <c r="FD41" s="240"/>
      <c r="FE41" s="240"/>
      <c r="FF41" s="240"/>
      <c r="FG41" s="240"/>
      <c r="FH41" s="240"/>
      <c r="FI41" s="240"/>
      <c r="FJ41" s="240"/>
      <c r="FK41" s="240"/>
      <c r="FL41" s="240"/>
      <c r="FM41" s="240"/>
      <c r="FN41" s="240"/>
      <c r="FO41" s="240"/>
      <c r="FP41" s="240"/>
      <c r="FQ41" s="240"/>
      <c r="FR41" s="240"/>
      <c r="FS41" s="240"/>
      <c r="FT41" s="240"/>
      <c r="FU41" s="240"/>
      <c r="FV41" s="240"/>
      <c r="FW41" s="240"/>
      <c r="FX41" s="240"/>
      <c r="FY41" s="240"/>
      <c r="FZ41" s="240"/>
      <c r="GA41" s="240"/>
      <c r="GB41" s="240"/>
      <c r="GC41" s="240"/>
      <c r="GD41" s="240"/>
      <c r="GE41" s="240"/>
      <c r="GF41" s="240"/>
      <c r="GG41" s="240"/>
      <c r="GH41" s="240"/>
      <c r="GI41" s="240"/>
      <c r="GJ41" s="240"/>
      <c r="GK41" s="240"/>
      <c r="GL41" s="240"/>
      <c r="GM41" s="240"/>
      <c r="GN41" s="240"/>
      <c r="GO41" s="240"/>
      <c r="GP41" s="240"/>
      <c r="GQ41" s="240"/>
      <c r="GR41" s="240"/>
      <c r="GS41" s="240"/>
      <c r="GT41" s="240"/>
      <c r="GU41" s="240"/>
      <c r="GV41" s="240"/>
      <c r="GW41" s="240"/>
      <c r="GX41" s="240"/>
      <c r="GY41" s="240"/>
      <c r="GZ41" s="240"/>
      <c r="HA41" s="240"/>
      <c r="HB41" s="240"/>
      <c r="HC41" s="240"/>
      <c r="HD41" s="240"/>
      <c r="HE41" s="240"/>
      <c r="HF41" s="240"/>
      <c r="HG41" s="240"/>
      <c r="HH41" s="240"/>
      <c r="HI41" s="240"/>
      <c r="HJ41" s="240"/>
      <c r="HK41" s="240"/>
      <c r="HL41" s="240"/>
      <c r="HM41" s="240"/>
      <c r="HN41" s="240"/>
      <c r="HO41" s="240"/>
      <c r="HP41" s="240"/>
      <c r="HQ41" s="240"/>
      <c r="HR41" s="240"/>
      <c r="HS41" s="240"/>
      <c r="HT41" s="240"/>
      <c r="HU41" s="240"/>
      <c r="HV41" s="240"/>
      <c r="HW41" s="240"/>
      <c r="HX41" s="240"/>
      <c r="HY41" s="240"/>
      <c r="HZ41" s="240"/>
      <c r="IA41" s="240"/>
      <c r="IB41" s="240"/>
      <c r="IC41" s="240"/>
      <c r="ID41" s="240"/>
      <c r="IE41" s="240"/>
      <c r="IF41" s="240"/>
      <c r="IG41" s="240"/>
      <c r="IH41" s="240"/>
      <c r="II41" s="240"/>
      <c r="IJ41" s="240"/>
      <c r="IK41" s="240"/>
      <c r="IL41" s="240"/>
      <c r="IM41" s="240"/>
      <c r="IN41" s="240"/>
      <c r="IO41" s="240"/>
      <c r="IP41" s="240"/>
      <c r="IQ41" s="240"/>
      <c r="IR41" s="240"/>
      <c r="IS41" s="240"/>
      <c r="IT41" s="240"/>
      <c r="IU41" s="240"/>
      <c r="IV41" s="240"/>
      <c r="IW41" s="240"/>
    </row>
    <row r="42" customFormat="false" ht="15" hidden="false" customHeight="false" outlineLevel="0" collapsed="false">
      <c r="A42" s="241"/>
      <c r="B42" s="489" t="s">
        <v>357</v>
      </c>
      <c r="C42" s="489"/>
      <c r="D42" s="474" t="s">
        <v>358</v>
      </c>
      <c r="E42" s="474" t="s">
        <v>359</v>
      </c>
      <c r="F42" s="475" t="s">
        <v>360</v>
      </c>
      <c r="G42" s="475"/>
      <c r="H42" s="474" t="s">
        <v>361</v>
      </c>
      <c r="I42" s="474"/>
      <c r="J42" s="490" t="s">
        <v>362</v>
      </c>
      <c r="K42" s="490"/>
      <c r="L42" s="240"/>
      <c r="M42" s="488"/>
      <c r="N42" s="240"/>
      <c r="O42" s="240"/>
      <c r="P42" s="240"/>
      <c r="Q42" s="240"/>
      <c r="R42" s="240"/>
      <c r="S42" s="240"/>
      <c r="T42" s="240"/>
      <c r="U42" s="240"/>
      <c r="V42" s="240"/>
      <c r="W42" s="240"/>
      <c r="X42" s="240"/>
      <c r="Y42" s="240"/>
      <c r="Z42" s="240"/>
      <c r="AA42" s="240"/>
      <c r="AB42" s="240"/>
      <c r="AC42" s="240"/>
      <c r="AD42" s="240"/>
      <c r="AE42" s="240"/>
      <c r="AF42" s="240"/>
      <c r="AG42" s="240"/>
      <c r="AH42" s="240"/>
      <c r="AI42" s="240"/>
      <c r="AJ42" s="240"/>
      <c r="AK42" s="240"/>
      <c r="AL42" s="240"/>
      <c r="AM42" s="240"/>
      <c r="AN42" s="240"/>
      <c r="AO42" s="240"/>
      <c r="AP42" s="240"/>
      <c r="AQ42" s="240"/>
      <c r="AR42" s="240"/>
      <c r="AS42" s="240"/>
      <c r="AT42" s="240"/>
      <c r="AU42" s="240"/>
      <c r="AV42" s="240"/>
      <c r="AW42" s="240"/>
      <c r="AX42" s="240"/>
      <c r="AY42" s="240"/>
      <c r="AZ42" s="240"/>
      <c r="BA42" s="240"/>
      <c r="BB42" s="240"/>
      <c r="BC42" s="240"/>
      <c r="BD42" s="240"/>
      <c r="BE42" s="240"/>
      <c r="BF42" s="240"/>
      <c r="BG42" s="240"/>
      <c r="BH42" s="240"/>
      <c r="BI42" s="240"/>
      <c r="BJ42" s="240"/>
      <c r="BK42" s="240"/>
      <c r="BL42" s="240"/>
      <c r="BM42" s="240"/>
      <c r="BN42" s="240"/>
      <c r="BO42" s="240"/>
      <c r="BP42" s="240"/>
      <c r="BQ42" s="240"/>
      <c r="BR42" s="240"/>
      <c r="BS42" s="240"/>
      <c r="BT42" s="240"/>
      <c r="BU42" s="240"/>
      <c r="BV42" s="240"/>
      <c r="BW42" s="240"/>
      <c r="BX42" s="240"/>
      <c r="BY42" s="240"/>
      <c r="BZ42" s="240"/>
      <c r="CA42" s="240"/>
      <c r="CB42" s="240"/>
      <c r="CC42" s="240"/>
      <c r="CD42" s="240"/>
      <c r="CE42" s="240"/>
      <c r="CF42" s="240"/>
      <c r="CG42" s="240"/>
      <c r="CH42" s="240"/>
      <c r="CI42" s="240"/>
      <c r="CJ42" s="240"/>
      <c r="CK42" s="240"/>
      <c r="CL42" s="240"/>
      <c r="CM42" s="240"/>
      <c r="CN42" s="240"/>
      <c r="CO42" s="240"/>
      <c r="CP42" s="240"/>
      <c r="CQ42" s="240"/>
      <c r="CR42" s="240"/>
      <c r="CS42" s="240"/>
      <c r="CT42" s="240"/>
      <c r="CU42" s="240"/>
      <c r="CV42" s="240"/>
      <c r="CW42" s="240"/>
      <c r="CX42" s="240"/>
      <c r="CY42" s="240"/>
      <c r="CZ42" s="240"/>
      <c r="DA42" s="240"/>
      <c r="DB42" s="240"/>
      <c r="DC42" s="240"/>
      <c r="DD42" s="240"/>
      <c r="DE42" s="240"/>
      <c r="DF42" s="240"/>
      <c r="DG42" s="240"/>
      <c r="DH42" s="240"/>
      <c r="DI42" s="240"/>
      <c r="DJ42" s="240"/>
      <c r="DK42" s="240"/>
      <c r="DL42" s="240"/>
      <c r="DM42" s="240"/>
      <c r="DN42" s="240"/>
      <c r="DO42" s="240"/>
      <c r="DP42" s="240"/>
      <c r="DQ42" s="240"/>
      <c r="DR42" s="240"/>
      <c r="DS42" s="240"/>
      <c r="DT42" s="240"/>
      <c r="DU42" s="240"/>
      <c r="DV42" s="240"/>
      <c r="DW42" s="240"/>
      <c r="DX42" s="240"/>
      <c r="DY42" s="240"/>
      <c r="DZ42" s="240"/>
      <c r="EA42" s="240"/>
      <c r="EB42" s="240"/>
      <c r="EC42" s="240"/>
      <c r="ED42" s="240"/>
      <c r="EE42" s="240"/>
      <c r="EF42" s="240"/>
      <c r="EG42" s="240"/>
      <c r="EH42" s="240"/>
      <c r="EI42" s="240"/>
      <c r="EJ42" s="240"/>
      <c r="EK42" s="240"/>
      <c r="EL42" s="240"/>
      <c r="EM42" s="240"/>
      <c r="EN42" s="240"/>
      <c r="EO42" s="240"/>
      <c r="EP42" s="240"/>
      <c r="EQ42" s="240"/>
      <c r="ER42" s="240"/>
      <c r="ES42" s="240"/>
      <c r="ET42" s="240"/>
      <c r="EU42" s="240"/>
      <c r="EV42" s="240"/>
      <c r="EW42" s="240"/>
      <c r="EX42" s="240"/>
      <c r="EY42" s="240"/>
      <c r="EZ42" s="240"/>
      <c r="FA42" s="240"/>
      <c r="FB42" s="240"/>
      <c r="FC42" s="240"/>
      <c r="FD42" s="240"/>
      <c r="FE42" s="240"/>
      <c r="FF42" s="240"/>
      <c r="FG42" s="240"/>
      <c r="FH42" s="240"/>
      <c r="FI42" s="240"/>
      <c r="FJ42" s="240"/>
      <c r="FK42" s="240"/>
      <c r="FL42" s="240"/>
      <c r="FM42" s="240"/>
      <c r="FN42" s="240"/>
      <c r="FO42" s="240"/>
      <c r="FP42" s="240"/>
      <c r="FQ42" s="240"/>
      <c r="FR42" s="240"/>
      <c r="FS42" s="240"/>
      <c r="FT42" s="240"/>
      <c r="FU42" s="240"/>
      <c r="FV42" s="240"/>
      <c r="FW42" s="240"/>
      <c r="FX42" s="240"/>
      <c r="FY42" s="240"/>
      <c r="FZ42" s="240"/>
      <c r="GA42" s="240"/>
      <c r="GB42" s="240"/>
      <c r="GC42" s="240"/>
      <c r="GD42" s="240"/>
      <c r="GE42" s="240"/>
      <c r="GF42" s="240"/>
      <c r="GG42" s="240"/>
      <c r="GH42" s="240"/>
      <c r="GI42" s="240"/>
      <c r="GJ42" s="240"/>
      <c r="GK42" s="240"/>
      <c r="GL42" s="240"/>
      <c r="GM42" s="240"/>
      <c r="GN42" s="240"/>
      <c r="GO42" s="240"/>
      <c r="GP42" s="240"/>
      <c r="GQ42" s="240"/>
      <c r="GR42" s="240"/>
      <c r="GS42" s="240"/>
      <c r="GT42" s="240"/>
      <c r="GU42" s="240"/>
      <c r="GV42" s="240"/>
      <c r="GW42" s="240"/>
      <c r="GX42" s="240"/>
      <c r="GY42" s="240"/>
      <c r="GZ42" s="240"/>
      <c r="HA42" s="240"/>
      <c r="HB42" s="240"/>
      <c r="HC42" s="240"/>
      <c r="HD42" s="240"/>
      <c r="HE42" s="240"/>
      <c r="HF42" s="240"/>
      <c r="HG42" s="240"/>
      <c r="HH42" s="240"/>
      <c r="HI42" s="240"/>
      <c r="HJ42" s="240"/>
      <c r="HK42" s="240"/>
      <c r="HL42" s="240"/>
      <c r="HM42" s="240"/>
      <c r="HN42" s="240"/>
      <c r="HO42" s="240"/>
      <c r="HP42" s="240"/>
      <c r="HQ42" s="240"/>
      <c r="HR42" s="240"/>
      <c r="HS42" s="240"/>
      <c r="HT42" s="240"/>
      <c r="HU42" s="240"/>
      <c r="HV42" s="240"/>
      <c r="HW42" s="240"/>
      <c r="HX42" s="240"/>
      <c r="HY42" s="240"/>
      <c r="HZ42" s="240"/>
      <c r="IA42" s="240"/>
      <c r="IB42" s="240"/>
      <c r="IC42" s="240"/>
      <c r="ID42" s="240"/>
      <c r="IE42" s="240"/>
      <c r="IF42" s="240"/>
      <c r="IG42" s="240"/>
      <c r="IH42" s="240"/>
      <c r="II42" s="240"/>
      <c r="IJ42" s="240"/>
      <c r="IK42" s="240"/>
      <c r="IL42" s="240"/>
      <c r="IM42" s="240"/>
      <c r="IN42" s="240"/>
      <c r="IO42" s="240"/>
      <c r="IP42" s="240"/>
      <c r="IQ42" s="240"/>
      <c r="IR42" s="240"/>
      <c r="IS42" s="240"/>
      <c r="IT42" s="240"/>
      <c r="IU42" s="240"/>
      <c r="IV42" s="240"/>
      <c r="IW42" s="240"/>
    </row>
    <row r="43" customFormat="false" ht="15" hidden="false" customHeight="false" outlineLevel="0" collapsed="false">
      <c r="A43" s="241"/>
      <c r="B43" s="491"/>
      <c r="C43" s="479"/>
      <c r="D43" s="478"/>
      <c r="E43" s="478" t="s">
        <v>285</v>
      </c>
      <c r="F43" s="479" t="s">
        <v>363</v>
      </c>
      <c r="G43" s="479"/>
      <c r="H43" s="478" t="s">
        <v>364</v>
      </c>
      <c r="I43" s="478"/>
      <c r="J43" s="492" t="s">
        <v>365</v>
      </c>
      <c r="K43" s="492"/>
      <c r="L43" s="240"/>
      <c r="M43" s="488"/>
      <c r="N43" s="240"/>
      <c r="O43" s="240"/>
      <c r="P43" s="240"/>
      <c r="Q43" s="240"/>
      <c r="R43" s="240"/>
      <c r="S43" s="240"/>
      <c r="T43" s="240"/>
      <c r="U43" s="240"/>
      <c r="V43" s="240"/>
      <c r="W43" s="240"/>
      <c r="X43" s="240"/>
      <c r="Y43" s="240"/>
      <c r="Z43" s="240"/>
      <c r="AA43" s="240"/>
      <c r="AB43" s="240"/>
      <c r="AC43" s="240"/>
      <c r="AD43" s="240"/>
      <c r="AE43" s="240"/>
      <c r="AF43" s="240"/>
      <c r="AG43" s="240"/>
      <c r="AH43" s="240"/>
      <c r="AI43" s="240"/>
      <c r="AJ43" s="240"/>
      <c r="AK43" s="240"/>
      <c r="AL43" s="240"/>
      <c r="AM43" s="240"/>
      <c r="AN43" s="240"/>
      <c r="AO43" s="240"/>
      <c r="AP43" s="240"/>
      <c r="AQ43" s="240"/>
      <c r="AR43" s="240"/>
      <c r="AS43" s="240"/>
      <c r="AT43" s="240"/>
      <c r="AU43" s="240"/>
      <c r="AV43" s="240"/>
      <c r="AW43" s="240"/>
      <c r="AX43" s="240"/>
      <c r="AY43" s="240"/>
      <c r="AZ43" s="240"/>
      <c r="BA43" s="240"/>
      <c r="BB43" s="240"/>
      <c r="BC43" s="240"/>
      <c r="BD43" s="240"/>
      <c r="BE43" s="240"/>
      <c r="BF43" s="240"/>
      <c r="BG43" s="240"/>
      <c r="BH43" s="240"/>
      <c r="BI43" s="240"/>
      <c r="BJ43" s="240"/>
      <c r="BK43" s="240"/>
      <c r="BL43" s="240"/>
      <c r="BM43" s="240"/>
      <c r="BN43" s="240"/>
      <c r="BO43" s="240"/>
      <c r="BP43" s="240"/>
      <c r="BQ43" s="240"/>
      <c r="BR43" s="240"/>
      <c r="BS43" s="240"/>
      <c r="BT43" s="240"/>
      <c r="BU43" s="240"/>
      <c r="BV43" s="240"/>
      <c r="BW43" s="240"/>
      <c r="BX43" s="240"/>
      <c r="BY43" s="240"/>
      <c r="BZ43" s="240"/>
      <c r="CA43" s="240"/>
      <c r="CB43" s="240"/>
      <c r="CC43" s="240"/>
      <c r="CD43" s="240"/>
      <c r="CE43" s="240"/>
      <c r="CF43" s="240"/>
      <c r="CG43" s="240"/>
      <c r="CH43" s="240"/>
      <c r="CI43" s="240"/>
      <c r="CJ43" s="240"/>
      <c r="CK43" s="240"/>
      <c r="CL43" s="240"/>
      <c r="CM43" s="240"/>
      <c r="CN43" s="240"/>
      <c r="CO43" s="240"/>
      <c r="CP43" s="240"/>
      <c r="CQ43" s="240"/>
      <c r="CR43" s="240"/>
      <c r="CS43" s="240"/>
      <c r="CT43" s="240"/>
      <c r="CU43" s="240"/>
      <c r="CV43" s="240"/>
      <c r="CW43" s="240"/>
      <c r="CX43" s="240"/>
      <c r="CY43" s="240"/>
      <c r="CZ43" s="240"/>
      <c r="DA43" s="240"/>
      <c r="DB43" s="240"/>
      <c r="DC43" s="240"/>
      <c r="DD43" s="240"/>
      <c r="DE43" s="240"/>
      <c r="DF43" s="240"/>
      <c r="DG43" s="240"/>
      <c r="DH43" s="240"/>
      <c r="DI43" s="240"/>
      <c r="DJ43" s="240"/>
      <c r="DK43" s="240"/>
      <c r="DL43" s="240"/>
      <c r="DM43" s="240"/>
      <c r="DN43" s="240"/>
      <c r="DO43" s="240"/>
      <c r="DP43" s="240"/>
      <c r="DQ43" s="240"/>
      <c r="DR43" s="240"/>
      <c r="DS43" s="240"/>
      <c r="DT43" s="240"/>
      <c r="DU43" s="240"/>
      <c r="DV43" s="240"/>
      <c r="DW43" s="240"/>
      <c r="DX43" s="240"/>
      <c r="DY43" s="240"/>
      <c r="DZ43" s="240"/>
      <c r="EA43" s="240"/>
      <c r="EB43" s="240"/>
      <c r="EC43" s="240"/>
      <c r="ED43" s="240"/>
      <c r="EE43" s="240"/>
      <c r="EF43" s="240"/>
      <c r="EG43" s="240"/>
      <c r="EH43" s="240"/>
      <c r="EI43" s="240"/>
      <c r="EJ43" s="240"/>
      <c r="EK43" s="240"/>
      <c r="EL43" s="240"/>
      <c r="EM43" s="240"/>
      <c r="EN43" s="240"/>
      <c r="EO43" s="240"/>
      <c r="EP43" s="240"/>
      <c r="EQ43" s="240"/>
      <c r="ER43" s="240"/>
      <c r="ES43" s="240"/>
      <c r="ET43" s="240"/>
      <c r="EU43" s="240"/>
      <c r="EV43" s="240"/>
      <c r="EW43" s="240"/>
      <c r="EX43" s="240"/>
      <c r="EY43" s="240"/>
      <c r="EZ43" s="240"/>
      <c r="FA43" s="240"/>
      <c r="FB43" s="240"/>
      <c r="FC43" s="240"/>
      <c r="FD43" s="240"/>
      <c r="FE43" s="240"/>
      <c r="FF43" s="240"/>
      <c r="FG43" s="240"/>
      <c r="FH43" s="240"/>
      <c r="FI43" s="240"/>
      <c r="FJ43" s="240"/>
      <c r="FK43" s="240"/>
      <c r="FL43" s="240"/>
      <c r="FM43" s="240"/>
      <c r="FN43" s="240"/>
      <c r="FO43" s="240"/>
      <c r="FP43" s="240"/>
      <c r="FQ43" s="240"/>
      <c r="FR43" s="240"/>
      <c r="FS43" s="240"/>
      <c r="FT43" s="240"/>
      <c r="FU43" s="240"/>
      <c r="FV43" s="240"/>
      <c r="FW43" s="240"/>
      <c r="FX43" s="240"/>
      <c r="FY43" s="240"/>
      <c r="FZ43" s="240"/>
      <c r="GA43" s="240"/>
      <c r="GB43" s="240"/>
      <c r="GC43" s="240"/>
      <c r="GD43" s="240"/>
      <c r="GE43" s="240"/>
      <c r="GF43" s="240"/>
      <c r="GG43" s="240"/>
      <c r="GH43" s="240"/>
      <c r="GI43" s="240"/>
      <c r="GJ43" s="240"/>
      <c r="GK43" s="240"/>
      <c r="GL43" s="240"/>
      <c r="GM43" s="240"/>
      <c r="GN43" s="240"/>
      <c r="GO43" s="240"/>
      <c r="GP43" s="240"/>
      <c r="GQ43" s="240"/>
      <c r="GR43" s="240"/>
      <c r="GS43" s="240"/>
      <c r="GT43" s="240"/>
      <c r="GU43" s="240"/>
      <c r="GV43" s="240"/>
      <c r="GW43" s="240"/>
      <c r="GX43" s="240"/>
      <c r="GY43" s="240"/>
      <c r="GZ43" s="240"/>
      <c r="HA43" s="240"/>
      <c r="HB43" s="240"/>
      <c r="HC43" s="240"/>
      <c r="HD43" s="240"/>
      <c r="HE43" s="240"/>
      <c r="HF43" s="240"/>
      <c r="HG43" s="240"/>
      <c r="HH43" s="240"/>
      <c r="HI43" s="240"/>
      <c r="HJ43" s="240"/>
      <c r="HK43" s="240"/>
      <c r="HL43" s="240"/>
      <c r="HM43" s="240"/>
      <c r="HN43" s="240"/>
      <c r="HO43" s="240"/>
      <c r="HP43" s="240"/>
      <c r="HQ43" s="240"/>
      <c r="HR43" s="240"/>
      <c r="HS43" s="240"/>
      <c r="HT43" s="240"/>
      <c r="HU43" s="240"/>
      <c r="HV43" s="240"/>
      <c r="HW43" s="240"/>
      <c r="HX43" s="240"/>
      <c r="HY43" s="240"/>
      <c r="HZ43" s="240"/>
      <c r="IA43" s="240"/>
      <c r="IB43" s="240"/>
      <c r="IC43" s="240"/>
      <c r="ID43" s="240"/>
      <c r="IE43" s="240"/>
      <c r="IF43" s="240"/>
      <c r="IG43" s="240"/>
      <c r="IH43" s="240"/>
      <c r="II43" s="240"/>
      <c r="IJ43" s="240"/>
      <c r="IK43" s="240"/>
      <c r="IL43" s="240"/>
      <c r="IM43" s="240"/>
      <c r="IN43" s="240"/>
      <c r="IO43" s="240"/>
      <c r="IP43" s="240"/>
      <c r="IQ43" s="240"/>
      <c r="IR43" s="240"/>
      <c r="IS43" s="240"/>
      <c r="IT43" s="240"/>
      <c r="IU43" s="240"/>
      <c r="IV43" s="240"/>
      <c r="IW43" s="240"/>
    </row>
    <row r="44" customFormat="false" ht="15" hidden="false" customHeight="false" outlineLevel="0" collapsed="false">
      <c r="A44" s="241"/>
      <c r="B44" s="493"/>
      <c r="C44" s="493"/>
      <c r="D44" s="494"/>
      <c r="E44" s="495"/>
      <c r="F44" s="494"/>
      <c r="G44" s="494"/>
      <c r="H44" s="495"/>
      <c r="I44" s="495"/>
      <c r="J44" s="494"/>
      <c r="K44" s="494"/>
      <c r="L44" s="240"/>
      <c r="M44" s="488"/>
      <c r="N44" s="240"/>
      <c r="O44" s="240"/>
      <c r="P44" s="240"/>
      <c r="Q44" s="240"/>
      <c r="R44" s="240"/>
      <c r="S44" s="240"/>
      <c r="T44" s="240"/>
      <c r="U44" s="240"/>
      <c r="V44" s="240"/>
      <c r="W44" s="240"/>
      <c r="X44" s="240"/>
      <c r="Y44" s="240"/>
      <c r="Z44" s="240"/>
      <c r="AA44" s="240"/>
      <c r="AB44" s="240"/>
      <c r="AC44" s="240"/>
      <c r="AD44" s="240"/>
      <c r="AE44" s="240"/>
      <c r="AF44" s="240"/>
      <c r="AG44" s="240"/>
      <c r="AH44" s="240"/>
      <c r="AI44" s="240"/>
      <c r="AJ44" s="240"/>
      <c r="AK44" s="240"/>
      <c r="AL44" s="240"/>
      <c r="AM44" s="240"/>
      <c r="AN44" s="240"/>
      <c r="AO44" s="240"/>
      <c r="AP44" s="240"/>
      <c r="AQ44" s="240"/>
      <c r="AR44" s="240"/>
      <c r="AS44" s="240"/>
      <c r="AT44" s="240"/>
      <c r="AU44" s="240"/>
      <c r="AV44" s="240"/>
      <c r="AW44" s="240"/>
      <c r="AX44" s="240"/>
      <c r="AY44" s="240"/>
      <c r="AZ44" s="240"/>
      <c r="BA44" s="240"/>
      <c r="BB44" s="240"/>
      <c r="BC44" s="240"/>
      <c r="BD44" s="240"/>
      <c r="BE44" s="240"/>
      <c r="BF44" s="240"/>
      <c r="BG44" s="240"/>
      <c r="BH44" s="240"/>
      <c r="BI44" s="240"/>
      <c r="BJ44" s="240"/>
      <c r="BK44" s="240"/>
      <c r="BL44" s="240"/>
      <c r="BM44" s="240"/>
      <c r="BN44" s="240"/>
      <c r="BO44" s="240"/>
      <c r="BP44" s="240"/>
      <c r="BQ44" s="240"/>
      <c r="BR44" s="240"/>
      <c r="BS44" s="240"/>
      <c r="BT44" s="240"/>
      <c r="BU44" s="240"/>
      <c r="BV44" s="240"/>
      <c r="BW44" s="240"/>
      <c r="BX44" s="240"/>
      <c r="BY44" s="240"/>
      <c r="BZ44" s="240"/>
      <c r="CA44" s="240"/>
      <c r="CB44" s="240"/>
      <c r="CC44" s="240"/>
      <c r="CD44" s="240"/>
      <c r="CE44" s="240"/>
      <c r="CF44" s="240"/>
      <c r="CG44" s="240"/>
      <c r="CH44" s="240"/>
      <c r="CI44" s="240"/>
      <c r="CJ44" s="240"/>
      <c r="CK44" s="240"/>
      <c r="CL44" s="240"/>
      <c r="CM44" s="240"/>
      <c r="CN44" s="240"/>
      <c r="CO44" s="240"/>
      <c r="CP44" s="240"/>
      <c r="CQ44" s="240"/>
      <c r="CR44" s="240"/>
      <c r="CS44" s="240"/>
      <c r="CT44" s="240"/>
      <c r="CU44" s="240"/>
      <c r="CV44" s="240"/>
      <c r="CW44" s="240"/>
      <c r="CX44" s="240"/>
      <c r="CY44" s="240"/>
      <c r="CZ44" s="240"/>
      <c r="DA44" s="240"/>
      <c r="DB44" s="240"/>
      <c r="DC44" s="240"/>
      <c r="DD44" s="240"/>
      <c r="DE44" s="240"/>
      <c r="DF44" s="240"/>
      <c r="DG44" s="240"/>
      <c r="DH44" s="240"/>
      <c r="DI44" s="240"/>
      <c r="DJ44" s="240"/>
      <c r="DK44" s="240"/>
      <c r="DL44" s="240"/>
      <c r="DM44" s="240"/>
      <c r="DN44" s="240"/>
      <c r="DO44" s="240"/>
      <c r="DP44" s="240"/>
      <c r="DQ44" s="240"/>
      <c r="DR44" s="240"/>
      <c r="DS44" s="240"/>
      <c r="DT44" s="240"/>
      <c r="DU44" s="240"/>
      <c r="DV44" s="240"/>
      <c r="DW44" s="240"/>
      <c r="DX44" s="240"/>
      <c r="DY44" s="240"/>
      <c r="DZ44" s="240"/>
      <c r="EA44" s="240"/>
      <c r="EB44" s="240"/>
      <c r="EC44" s="240"/>
      <c r="ED44" s="240"/>
      <c r="EE44" s="240"/>
      <c r="EF44" s="240"/>
      <c r="EG44" s="240"/>
      <c r="EH44" s="240"/>
      <c r="EI44" s="240"/>
      <c r="EJ44" s="240"/>
      <c r="EK44" s="240"/>
      <c r="EL44" s="240"/>
      <c r="EM44" s="240"/>
      <c r="EN44" s="240"/>
      <c r="EO44" s="240"/>
      <c r="EP44" s="240"/>
      <c r="EQ44" s="240"/>
      <c r="ER44" s="240"/>
      <c r="ES44" s="240"/>
      <c r="ET44" s="240"/>
      <c r="EU44" s="240"/>
      <c r="EV44" s="240"/>
      <c r="EW44" s="240"/>
      <c r="EX44" s="240"/>
      <c r="EY44" s="240"/>
      <c r="EZ44" s="240"/>
      <c r="FA44" s="240"/>
      <c r="FB44" s="240"/>
      <c r="FC44" s="240"/>
      <c r="FD44" s="240"/>
      <c r="FE44" s="240"/>
      <c r="FF44" s="240"/>
      <c r="FG44" s="240"/>
      <c r="FH44" s="240"/>
      <c r="FI44" s="240"/>
      <c r="FJ44" s="240"/>
      <c r="FK44" s="240"/>
      <c r="FL44" s="240"/>
      <c r="FM44" s="240"/>
      <c r="FN44" s="240"/>
      <c r="FO44" s="240"/>
      <c r="FP44" s="240"/>
      <c r="FQ44" s="240"/>
      <c r="FR44" s="240"/>
      <c r="FS44" s="240"/>
      <c r="FT44" s="240"/>
      <c r="FU44" s="240"/>
      <c r="FV44" s="240"/>
      <c r="FW44" s="240"/>
      <c r="FX44" s="240"/>
      <c r="FY44" s="240"/>
      <c r="FZ44" s="240"/>
      <c r="GA44" s="240"/>
      <c r="GB44" s="240"/>
      <c r="GC44" s="240"/>
      <c r="GD44" s="240"/>
      <c r="GE44" s="240"/>
      <c r="GF44" s="240"/>
      <c r="GG44" s="240"/>
      <c r="GH44" s="240"/>
      <c r="GI44" s="240"/>
      <c r="GJ44" s="240"/>
      <c r="GK44" s="240"/>
      <c r="GL44" s="240"/>
      <c r="GM44" s="240"/>
      <c r="GN44" s="240"/>
      <c r="GO44" s="240"/>
      <c r="GP44" s="240"/>
      <c r="GQ44" s="240"/>
      <c r="GR44" s="240"/>
      <c r="GS44" s="240"/>
      <c r="GT44" s="240"/>
      <c r="GU44" s="240"/>
      <c r="GV44" s="240"/>
      <c r="GW44" s="240"/>
      <c r="GX44" s="240"/>
      <c r="GY44" s="240"/>
      <c r="GZ44" s="240"/>
      <c r="HA44" s="240"/>
      <c r="HB44" s="240"/>
      <c r="HC44" s="240"/>
      <c r="HD44" s="240"/>
      <c r="HE44" s="240"/>
      <c r="HF44" s="240"/>
      <c r="HG44" s="240"/>
      <c r="HH44" s="240"/>
      <c r="HI44" s="240"/>
      <c r="HJ44" s="240"/>
      <c r="HK44" s="240"/>
      <c r="HL44" s="240"/>
      <c r="HM44" s="240"/>
      <c r="HN44" s="240"/>
      <c r="HO44" s="240"/>
      <c r="HP44" s="240"/>
      <c r="HQ44" s="240"/>
      <c r="HR44" s="240"/>
      <c r="HS44" s="240"/>
      <c r="HT44" s="240"/>
      <c r="HU44" s="240"/>
      <c r="HV44" s="240"/>
      <c r="HW44" s="240"/>
      <c r="HX44" s="240"/>
      <c r="HY44" s="240"/>
      <c r="HZ44" s="240"/>
      <c r="IA44" s="240"/>
      <c r="IB44" s="240"/>
      <c r="IC44" s="240"/>
      <c r="ID44" s="240"/>
      <c r="IE44" s="240"/>
      <c r="IF44" s="240"/>
      <c r="IG44" s="240"/>
      <c r="IH44" s="240"/>
      <c r="II44" s="240"/>
      <c r="IJ44" s="240"/>
      <c r="IK44" s="240"/>
      <c r="IL44" s="240"/>
      <c r="IM44" s="240"/>
      <c r="IN44" s="240"/>
      <c r="IO44" s="240"/>
      <c r="IP44" s="240"/>
      <c r="IQ44" s="240"/>
      <c r="IR44" s="240"/>
      <c r="IS44" s="240"/>
      <c r="IT44" s="240"/>
      <c r="IU44" s="240"/>
      <c r="IV44" s="240"/>
      <c r="IW44" s="240"/>
    </row>
    <row r="45" customFormat="false" ht="15.75" hidden="false" customHeight="false" outlineLevel="0" collapsed="false">
      <c r="A45" s="241"/>
      <c r="B45" s="496"/>
      <c r="C45" s="496"/>
      <c r="D45" s="497"/>
      <c r="E45" s="498"/>
      <c r="F45" s="497"/>
      <c r="G45" s="497"/>
      <c r="H45" s="498"/>
      <c r="I45" s="498"/>
      <c r="J45" s="497"/>
      <c r="K45" s="497"/>
      <c r="L45" s="240"/>
      <c r="M45" s="488"/>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c r="AS45" s="240"/>
      <c r="AT45" s="240"/>
      <c r="AU45" s="240"/>
      <c r="AV45" s="240"/>
      <c r="AW45" s="240"/>
      <c r="AX45" s="240"/>
      <c r="AY45" s="240"/>
      <c r="AZ45" s="240"/>
      <c r="BA45" s="240"/>
      <c r="BB45" s="240"/>
      <c r="BC45" s="240"/>
      <c r="BD45" s="240"/>
      <c r="BE45" s="240"/>
      <c r="BF45" s="240"/>
      <c r="BG45" s="240"/>
      <c r="BH45" s="240"/>
      <c r="BI45" s="240"/>
      <c r="BJ45" s="240"/>
      <c r="BK45" s="240"/>
      <c r="BL45" s="240"/>
      <c r="BM45" s="240"/>
      <c r="BN45" s="240"/>
      <c r="BO45" s="240"/>
      <c r="BP45" s="240"/>
      <c r="BQ45" s="240"/>
      <c r="BR45" s="240"/>
      <c r="BS45" s="240"/>
      <c r="BT45" s="240"/>
      <c r="BU45" s="240"/>
      <c r="BV45" s="240"/>
      <c r="BW45" s="240"/>
      <c r="BX45" s="240"/>
      <c r="BY45" s="240"/>
      <c r="BZ45" s="240"/>
      <c r="CA45" s="240"/>
      <c r="CB45" s="240"/>
      <c r="CC45" s="240"/>
      <c r="CD45" s="240"/>
      <c r="CE45" s="240"/>
      <c r="CF45" s="240"/>
      <c r="CG45" s="240"/>
      <c r="CH45" s="240"/>
      <c r="CI45" s="240"/>
      <c r="CJ45" s="240"/>
      <c r="CK45" s="240"/>
      <c r="CL45" s="240"/>
      <c r="CM45" s="240"/>
      <c r="CN45" s="240"/>
      <c r="CO45" s="240"/>
      <c r="CP45" s="240"/>
      <c r="CQ45" s="240"/>
      <c r="CR45" s="240"/>
      <c r="CS45" s="240"/>
      <c r="CT45" s="240"/>
      <c r="CU45" s="240"/>
      <c r="CV45" s="240"/>
      <c r="CW45" s="240"/>
      <c r="CX45" s="240"/>
      <c r="CY45" s="240"/>
      <c r="CZ45" s="240"/>
      <c r="DA45" s="240"/>
      <c r="DB45" s="240"/>
      <c r="DC45" s="240"/>
      <c r="DD45" s="240"/>
      <c r="DE45" s="240"/>
      <c r="DF45" s="240"/>
      <c r="DG45" s="240"/>
      <c r="DH45" s="240"/>
      <c r="DI45" s="240"/>
      <c r="DJ45" s="240"/>
      <c r="DK45" s="240"/>
      <c r="DL45" s="240"/>
      <c r="DM45" s="240"/>
      <c r="DN45" s="240"/>
      <c r="DO45" s="240"/>
      <c r="DP45" s="240"/>
      <c r="DQ45" s="240"/>
      <c r="DR45" s="240"/>
      <c r="DS45" s="240"/>
      <c r="DT45" s="240"/>
      <c r="DU45" s="240"/>
      <c r="DV45" s="240"/>
      <c r="DW45" s="240"/>
      <c r="DX45" s="240"/>
      <c r="DY45" s="240"/>
      <c r="DZ45" s="240"/>
      <c r="EA45" s="240"/>
      <c r="EB45" s="240"/>
      <c r="EC45" s="240"/>
      <c r="ED45" s="240"/>
      <c r="EE45" s="240"/>
      <c r="EF45" s="240"/>
      <c r="EG45" s="240"/>
      <c r="EH45" s="240"/>
      <c r="EI45" s="240"/>
      <c r="EJ45" s="240"/>
      <c r="EK45" s="240"/>
      <c r="EL45" s="240"/>
      <c r="EM45" s="240"/>
      <c r="EN45" s="240"/>
      <c r="EO45" s="240"/>
      <c r="EP45" s="240"/>
      <c r="EQ45" s="240"/>
      <c r="ER45" s="240"/>
      <c r="ES45" s="240"/>
      <c r="ET45" s="240"/>
      <c r="EU45" s="240"/>
      <c r="EV45" s="240"/>
      <c r="EW45" s="240"/>
      <c r="EX45" s="240"/>
      <c r="EY45" s="240"/>
      <c r="EZ45" s="240"/>
      <c r="FA45" s="240"/>
      <c r="FB45" s="240"/>
      <c r="FC45" s="240"/>
      <c r="FD45" s="240"/>
      <c r="FE45" s="240"/>
      <c r="FF45" s="240"/>
      <c r="FG45" s="240"/>
      <c r="FH45" s="240"/>
      <c r="FI45" s="240"/>
      <c r="FJ45" s="240"/>
      <c r="FK45" s="240"/>
      <c r="FL45" s="240"/>
      <c r="FM45" s="240"/>
      <c r="FN45" s="240"/>
      <c r="FO45" s="240"/>
      <c r="FP45" s="240"/>
      <c r="FQ45" s="240"/>
      <c r="FR45" s="240"/>
      <c r="FS45" s="240"/>
      <c r="FT45" s="240"/>
      <c r="FU45" s="240"/>
      <c r="FV45" s="240"/>
      <c r="FW45" s="240"/>
      <c r="FX45" s="240"/>
      <c r="FY45" s="240"/>
      <c r="FZ45" s="240"/>
      <c r="GA45" s="240"/>
      <c r="GB45" s="240"/>
      <c r="GC45" s="240"/>
      <c r="GD45" s="240"/>
      <c r="GE45" s="240"/>
      <c r="GF45" s="240"/>
      <c r="GG45" s="240"/>
      <c r="GH45" s="240"/>
      <c r="GI45" s="240"/>
      <c r="GJ45" s="240"/>
      <c r="GK45" s="240"/>
      <c r="GL45" s="240"/>
      <c r="GM45" s="240"/>
      <c r="GN45" s="240"/>
      <c r="GO45" s="240"/>
      <c r="GP45" s="240"/>
      <c r="GQ45" s="240"/>
      <c r="GR45" s="240"/>
      <c r="GS45" s="240"/>
      <c r="GT45" s="240"/>
      <c r="GU45" s="240"/>
      <c r="GV45" s="240"/>
      <c r="GW45" s="240"/>
      <c r="GX45" s="240"/>
      <c r="GY45" s="240"/>
      <c r="GZ45" s="240"/>
      <c r="HA45" s="240"/>
      <c r="HB45" s="240"/>
      <c r="HC45" s="240"/>
      <c r="HD45" s="240"/>
      <c r="HE45" s="240"/>
      <c r="HF45" s="240"/>
      <c r="HG45" s="240"/>
      <c r="HH45" s="240"/>
      <c r="HI45" s="240"/>
      <c r="HJ45" s="240"/>
      <c r="HK45" s="240"/>
      <c r="HL45" s="240"/>
      <c r="HM45" s="240"/>
      <c r="HN45" s="240"/>
      <c r="HO45" s="240"/>
      <c r="HP45" s="240"/>
      <c r="HQ45" s="240"/>
      <c r="HR45" s="240"/>
      <c r="HS45" s="240"/>
      <c r="HT45" s="240"/>
      <c r="HU45" s="240"/>
      <c r="HV45" s="240"/>
      <c r="HW45" s="240"/>
      <c r="HX45" s="240"/>
      <c r="HY45" s="240"/>
      <c r="HZ45" s="240"/>
      <c r="IA45" s="240"/>
      <c r="IB45" s="240"/>
      <c r="IC45" s="240"/>
      <c r="ID45" s="240"/>
      <c r="IE45" s="240"/>
      <c r="IF45" s="240"/>
      <c r="IG45" s="240"/>
      <c r="IH45" s="240"/>
      <c r="II45" s="240"/>
      <c r="IJ45" s="240"/>
      <c r="IK45" s="240"/>
      <c r="IL45" s="240"/>
      <c r="IM45" s="240"/>
      <c r="IN45" s="240"/>
      <c r="IO45" s="240"/>
      <c r="IP45" s="240"/>
      <c r="IQ45" s="240"/>
      <c r="IR45" s="240"/>
      <c r="IS45" s="240"/>
      <c r="IT45" s="240"/>
      <c r="IU45" s="240"/>
      <c r="IV45" s="240"/>
      <c r="IW45" s="240"/>
    </row>
    <row r="46" customFormat="false" ht="15" hidden="false" customHeight="false" outlineLevel="0" collapsed="false">
      <c r="A46" s="241"/>
      <c r="B46" s="499"/>
      <c r="C46" s="499"/>
      <c r="D46" s="500"/>
      <c r="E46" s="501"/>
      <c r="F46" s="502"/>
      <c r="G46" s="502"/>
      <c r="H46" s="87"/>
      <c r="I46" s="87"/>
      <c r="J46" s="502"/>
      <c r="K46" s="502"/>
      <c r="L46" s="240"/>
      <c r="M46" s="488"/>
      <c r="N46" s="240"/>
      <c r="O46" s="240"/>
      <c r="P46" s="240"/>
      <c r="Q46" s="240"/>
      <c r="R46" s="240"/>
      <c r="S46" s="240"/>
      <c r="T46" s="240"/>
      <c r="U46" s="240"/>
      <c r="V46" s="240"/>
      <c r="W46" s="240"/>
      <c r="X46" s="240"/>
      <c r="Y46" s="240"/>
      <c r="Z46" s="240"/>
      <c r="AA46" s="240"/>
      <c r="AB46" s="240"/>
      <c r="AC46" s="240"/>
      <c r="AD46" s="240"/>
      <c r="AE46" s="240"/>
      <c r="AF46" s="240"/>
      <c r="AG46" s="240"/>
      <c r="AH46" s="240"/>
      <c r="AI46" s="240"/>
      <c r="AJ46" s="240"/>
      <c r="AK46" s="240"/>
      <c r="AL46" s="240"/>
      <c r="AM46" s="240"/>
      <c r="AN46" s="240"/>
      <c r="AO46" s="240"/>
      <c r="AP46" s="240"/>
      <c r="AQ46" s="240"/>
      <c r="AR46" s="240"/>
      <c r="AS46" s="240"/>
      <c r="AT46" s="240"/>
      <c r="AU46" s="240"/>
      <c r="AV46" s="240"/>
      <c r="AW46" s="240"/>
      <c r="AX46" s="240"/>
      <c r="AY46" s="240"/>
      <c r="AZ46" s="240"/>
      <c r="BA46" s="240"/>
      <c r="BB46" s="240"/>
      <c r="BC46" s="240"/>
      <c r="BD46" s="240"/>
      <c r="BE46" s="240"/>
      <c r="BF46" s="240"/>
      <c r="BG46" s="240"/>
      <c r="BH46" s="240"/>
      <c r="BI46" s="240"/>
      <c r="BJ46" s="240"/>
      <c r="BK46" s="240"/>
      <c r="BL46" s="240"/>
      <c r="BM46" s="240"/>
      <c r="BN46" s="240"/>
      <c r="BO46" s="240"/>
      <c r="BP46" s="240"/>
      <c r="BQ46" s="240"/>
      <c r="BR46" s="240"/>
      <c r="BS46" s="240"/>
      <c r="BT46" s="240"/>
      <c r="BU46" s="240"/>
      <c r="BV46" s="240"/>
      <c r="BW46" s="240"/>
      <c r="BX46" s="240"/>
      <c r="BY46" s="240"/>
      <c r="BZ46" s="240"/>
      <c r="CA46" s="240"/>
      <c r="CB46" s="240"/>
      <c r="CC46" s="240"/>
      <c r="CD46" s="240"/>
      <c r="CE46" s="240"/>
      <c r="CF46" s="240"/>
      <c r="CG46" s="240"/>
      <c r="CH46" s="240"/>
      <c r="CI46" s="240"/>
      <c r="CJ46" s="240"/>
      <c r="CK46" s="240"/>
      <c r="CL46" s="240"/>
      <c r="CM46" s="240"/>
      <c r="CN46" s="240"/>
      <c r="CO46" s="240"/>
      <c r="CP46" s="240"/>
      <c r="CQ46" s="240"/>
      <c r="CR46" s="240"/>
      <c r="CS46" s="240"/>
      <c r="CT46" s="240"/>
      <c r="CU46" s="240"/>
      <c r="CV46" s="240"/>
      <c r="CW46" s="240"/>
      <c r="CX46" s="240"/>
      <c r="CY46" s="240"/>
      <c r="CZ46" s="240"/>
      <c r="DA46" s="240"/>
      <c r="DB46" s="240"/>
      <c r="DC46" s="240"/>
      <c r="DD46" s="240"/>
      <c r="DE46" s="240"/>
      <c r="DF46" s="240"/>
      <c r="DG46" s="240"/>
      <c r="DH46" s="240"/>
      <c r="DI46" s="240"/>
      <c r="DJ46" s="240"/>
      <c r="DK46" s="240"/>
      <c r="DL46" s="240"/>
      <c r="DM46" s="240"/>
      <c r="DN46" s="240"/>
      <c r="DO46" s="240"/>
      <c r="DP46" s="240"/>
      <c r="DQ46" s="240"/>
      <c r="DR46" s="240"/>
      <c r="DS46" s="240"/>
      <c r="DT46" s="240"/>
      <c r="DU46" s="240"/>
      <c r="DV46" s="240"/>
      <c r="DW46" s="240"/>
      <c r="DX46" s="240"/>
      <c r="DY46" s="240"/>
      <c r="DZ46" s="240"/>
      <c r="EA46" s="240"/>
      <c r="EB46" s="240"/>
      <c r="EC46" s="240"/>
      <c r="ED46" s="240"/>
      <c r="EE46" s="240"/>
      <c r="EF46" s="240"/>
      <c r="EG46" s="240"/>
      <c r="EH46" s="240"/>
      <c r="EI46" s="240"/>
      <c r="EJ46" s="240"/>
      <c r="EK46" s="240"/>
      <c r="EL46" s="240"/>
      <c r="EM46" s="240"/>
      <c r="EN46" s="240"/>
      <c r="EO46" s="240"/>
      <c r="EP46" s="240"/>
      <c r="EQ46" s="240"/>
      <c r="ER46" s="240"/>
      <c r="ES46" s="240"/>
      <c r="ET46" s="240"/>
      <c r="EU46" s="240"/>
      <c r="EV46" s="240"/>
      <c r="EW46" s="240"/>
      <c r="EX46" s="240"/>
      <c r="EY46" s="240"/>
      <c r="EZ46" s="240"/>
      <c r="FA46" s="240"/>
      <c r="FB46" s="240"/>
      <c r="FC46" s="240"/>
      <c r="FD46" s="240"/>
      <c r="FE46" s="240"/>
      <c r="FF46" s="240"/>
      <c r="FG46" s="240"/>
      <c r="FH46" s="240"/>
      <c r="FI46" s="240"/>
      <c r="FJ46" s="240"/>
      <c r="FK46" s="240"/>
      <c r="FL46" s="240"/>
      <c r="FM46" s="240"/>
      <c r="FN46" s="240"/>
      <c r="FO46" s="240"/>
      <c r="FP46" s="240"/>
      <c r="FQ46" s="240"/>
      <c r="FR46" s="240"/>
      <c r="FS46" s="240"/>
      <c r="FT46" s="240"/>
      <c r="FU46" s="240"/>
      <c r="FV46" s="240"/>
      <c r="FW46" s="240"/>
      <c r="FX46" s="240"/>
      <c r="FY46" s="240"/>
      <c r="FZ46" s="240"/>
      <c r="GA46" s="240"/>
      <c r="GB46" s="240"/>
      <c r="GC46" s="240"/>
      <c r="GD46" s="240"/>
      <c r="GE46" s="240"/>
      <c r="GF46" s="240"/>
      <c r="GG46" s="240"/>
      <c r="GH46" s="240"/>
      <c r="GI46" s="240"/>
      <c r="GJ46" s="240"/>
      <c r="GK46" s="240"/>
      <c r="GL46" s="240"/>
      <c r="GM46" s="240"/>
      <c r="GN46" s="240"/>
      <c r="GO46" s="240"/>
      <c r="GP46" s="240"/>
      <c r="GQ46" s="240"/>
      <c r="GR46" s="240"/>
      <c r="GS46" s="240"/>
      <c r="GT46" s="240"/>
      <c r="GU46" s="240"/>
      <c r="GV46" s="240"/>
      <c r="GW46" s="240"/>
      <c r="GX46" s="240"/>
      <c r="GY46" s="240"/>
      <c r="GZ46" s="240"/>
      <c r="HA46" s="240"/>
      <c r="HB46" s="240"/>
      <c r="HC46" s="240"/>
      <c r="HD46" s="240"/>
      <c r="HE46" s="240"/>
      <c r="HF46" s="240"/>
      <c r="HG46" s="240"/>
      <c r="HH46" s="240"/>
      <c r="HI46" s="240"/>
      <c r="HJ46" s="240"/>
      <c r="HK46" s="240"/>
      <c r="HL46" s="240"/>
      <c r="HM46" s="240"/>
      <c r="HN46" s="240"/>
      <c r="HO46" s="240"/>
      <c r="HP46" s="240"/>
      <c r="HQ46" s="240"/>
      <c r="HR46" s="240"/>
      <c r="HS46" s="240"/>
      <c r="HT46" s="240"/>
      <c r="HU46" s="240"/>
      <c r="HV46" s="240"/>
      <c r="HW46" s="240"/>
      <c r="HX46" s="240"/>
      <c r="HY46" s="240"/>
      <c r="HZ46" s="240"/>
      <c r="IA46" s="240"/>
      <c r="IB46" s="240"/>
      <c r="IC46" s="240"/>
      <c r="ID46" s="240"/>
      <c r="IE46" s="240"/>
      <c r="IF46" s="240"/>
      <c r="IG46" s="240"/>
      <c r="IH46" s="240"/>
      <c r="II46" s="240"/>
      <c r="IJ46" s="240"/>
      <c r="IK46" s="240"/>
      <c r="IL46" s="240"/>
      <c r="IM46" s="240"/>
      <c r="IN46" s="240"/>
      <c r="IO46" s="240"/>
      <c r="IP46" s="240"/>
      <c r="IQ46" s="240"/>
      <c r="IR46" s="240"/>
      <c r="IS46" s="240"/>
      <c r="IT46" s="240"/>
      <c r="IU46" s="240"/>
      <c r="IV46" s="240"/>
      <c r="IW46" s="240"/>
    </row>
    <row r="47" customFormat="false" ht="15" hidden="false" customHeight="false" outlineLevel="0" collapsed="false">
      <c r="A47" s="503"/>
      <c r="B47" s="504"/>
      <c r="C47" s="504"/>
      <c r="D47" s="505"/>
      <c r="E47" s="506"/>
      <c r="F47" s="507"/>
      <c r="G47" s="507"/>
      <c r="H47" s="508"/>
      <c r="I47" s="508"/>
      <c r="J47" s="507"/>
      <c r="K47" s="507"/>
      <c r="L47" s="240"/>
      <c r="M47" s="488"/>
      <c r="N47" s="240"/>
      <c r="O47" s="240"/>
      <c r="P47" s="240"/>
      <c r="Q47" s="240"/>
      <c r="R47" s="240"/>
      <c r="S47" s="240"/>
      <c r="T47" s="240"/>
      <c r="U47" s="240"/>
      <c r="V47" s="240"/>
      <c r="W47" s="240"/>
      <c r="X47" s="240"/>
      <c r="Y47" s="240"/>
      <c r="Z47" s="240"/>
      <c r="AA47" s="240"/>
      <c r="AB47" s="240"/>
      <c r="AC47" s="240"/>
      <c r="AD47" s="240"/>
      <c r="AE47" s="240"/>
      <c r="AF47" s="240"/>
      <c r="AG47" s="240"/>
      <c r="AH47" s="240"/>
      <c r="AI47" s="240"/>
      <c r="AJ47" s="240"/>
      <c r="AK47" s="240"/>
      <c r="AL47" s="240"/>
      <c r="AM47" s="240"/>
      <c r="AN47" s="240"/>
      <c r="AO47" s="240"/>
      <c r="AP47" s="240"/>
      <c r="AQ47" s="240"/>
      <c r="AR47" s="240"/>
      <c r="AS47" s="240"/>
      <c r="AT47" s="240"/>
      <c r="AU47" s="240"/>
      <c r="AV47" s="240"/>
      <c r="AW47" s="240"/>
      <c r="AX47" s="240"/>
      <c r="AY47" s="240"/>
      <c r="AZ47" s="240"/>
      <c r="BA47" s="240"/>
      <c r="BB47" s="240"/>
      <c r="BC47" s="240"/>
      <c r="BD47" s="240"/>
      <c r="BE47" s="240"/>
      <c r="BF47" s="240"/>
      <c r="BG47" s="240"/>
      <c r="BH47" s="240"/>
      <c r="BI47" s="240"/>
      <c r="BJ47" s="240"/>
      <c r="BK47" s="240"/>
      <c r="BL47" s="240"/>
      <c r="BM47" s="240"/>
      <c r="BN47" s="240"/>
      <c r="BO47" s="240"/>
      <c r="BP47" s="240"/>
      <c r="BQ47" s="240"/>
      <c r="BR47" s="240"/>
      <c r="BS47" s="240"/>
      <c r="BT47" s="240"/>
      <c r="BU47" s="240"/>
      <c r="BV47" s="240"/>
      <c r="BW47" s="240"/>
      <c r="BX47" s="240"/>
      <c r="BY47" s="240"/>
      <c r="BZ47" s="240"/>
      <c r="CA47" s="240"/>
      <c r="CB47" s="240"/>
      <c r="CC47" s="240"/>
      <c r="CD47" s="240"/>
      <c r="CE47" s="240"/>
      <c r="CF47" s="240"/>
      <c r="CG47" s="240"/>
      <c r="CH47" s="240"/>
      <c r="CI47" s="240"/>
      <c r="CJ47" s="240"/>
      <c r="CK47" s="240"/>
      <c r="CL47" s="240"/>
      <c r="CM47" s="240"/>
      <c r="CN47" s="240"/>
      <c r="CO47" s="240"/>
      <c r="CP47" s="240"/>
      <c r="CQ47" s="240"/>
      <c r="CR47" s="240"/>
      <c r="CS47" s="240"/>
      <c r="CT47" s="240"/>
      <c r="CU47" s="240"/>
      <c r="CV47" s="240"/>
      <c r="CW47" s="240"/>
      <c r="CX47" s="240"/>
      <c r="CY47" s="240"/>
      <c r="CZ47" s="240"/>
      <c r="DA47" s="240"/>
      <c r="DB47" s="240"/>
      <c r="DC47" s="240"/>
      <c r="DD47" s="240"/>
      <c r="DE47" s="240"/>
      <c r="DF47" s="240"/>
      <c r="DG47" s="240"/>
      <c r="DH47" s="240"/>
      <c r="DI47" s="240"/>
      <c r="DJ47" s="240"/>
      <c r="DK47" s="240"/>
      <c r="DL47" s="240"/>
      <c r="DM47" s="240"/>
      <c r="DN47" s="240"/>
      <c r="DO47" s="240"/>
      <c r="DP47" s="240"/>
      <c r="DQ47" s="240"/>
      <c r="DR47" s="240"/>
      <c r="DS47" s="240"/>
      <c r="DT47" s="240"/>
      <c r="DU47" s="240"/>
      <c r="DV47" s="240"/>
      <c r="DW47" s="240"/>
      <c r="DX47" s="240"/>
      <c r="DY47" s="240"/>
      <c r="DZ47" s="240"/>
      <c r="EA47" s="240"/>
      <c r="EB47" s="240"/>
      <c r="EC47" s="240"/>
      <c r="ED47" s="240"/>
      <c r="EE47" s="240"/>
      <c r="EF47" s="240"/>
      <c r="EG47" s="240"/>
      <c r="EH47" s="240"/>
      <c r="EI47" s="240"/>
      <c r="EJ47" s="240"/>
      <c r="EK47" s="240"/>
      <c r="EL47" s="240"/>
      <c r="EM47" s="240"/>
      <c r="EN47" s="240"/>
      <c r="EO47" s="240"/>
      <c r="EP47" s="240"/>
      <c r="EQ47" s="240"/>
      <c r="ER47" s="240"/>
      <c r="ES47" s="240"/>
      <c r="ET47" s="240"/>
      <c r="EU47" s="240"/>
      <c r="EV47" s="240"/>
      <c r="EW47" s="240"/>
      <c r="EX47" s="240"/>
      <c r="EY47" s="240"/>
      <c r="EZ47" s="240"/>
      <c r="FA47" s="240"/>
      <c r="FB47" s="240"/>
      <c r="FC47" s="240"/>
      <c r="FD47" s="240"/>
      <c r="FE47" s="240"/>
      <c r="FF47" s="240"/>
      <c r="FG47" s="240"/>
      <c r="FH47" s="240"/>
      <c r="FI47" s="240"/>
      <c r="FJ47" s="240"/>
      <c r="FK47" s="240"/>
      <c r="FL47" s="240"/>
      <c r="FM47" s="240"/>
      <c r="FN47" s="240"/>
      <c r="FO47" s="240"/>
      <c r="FP47" s="240"/>
      <c r="FQ47" s="240"/>
      <c r="FR47" s="240"/>
      <c r="FS47" s="240"/>
      <c r="FT47" s="240"/>
      <c r="FU47" s="240"/>
      <c r="FV47" s="240"/>
      <c r="FW47" s="240"/>
      <c r="FX47" s="240"/>
      <c r="FY47" s="240"/>
      <c r="FZ47" s="240"/>
      <c r="GA47" s="240"/>
      <c r="GB47" s="240"/>
      <c r="GC47" s="240"/>
      <c r="GD47" s="240"/>
      <c r="GE47" s="240"/>
      <c r="GF47" s="240"/>
      <c r="GG47" s="240"/>
      <c r="GH47" s="240"/>
      <c r="GI47" s="240"/>
      <c r="GJ47" s="240"/>
      <c r="GK47" s="240"/>
      <c r="GL47" s="240"/>
      <c r="GM47" s="240"/>
      <c r="GN47" s="240"/>
      <c r="GO47" s="240"/>
      <c r="GP47" s="240"/>
      <c r="GQ47" s="240"/>
      <c r="GR47" s="240"/>
      <c r="GS47" s="240"/>
      <c r="GT47" s="240"/>
      <c r="GU47" s="240"/>
      <c r="GV47" s="240"/>
      <c r="GW47" s="240"/>
      <c r="GX47" s="240"/>
      <c r="GY47" s="240"/>
      <c r="GZ47" s="240"/>
      <c r="HA47" s="240"/>
      <c r="HB47" s="240"/>
      <c r="HC47" s="240"/>
      <c r="HD47" s="240"/>
      <c r="HE47" s="240"/>
      <c r="HF47" s="240"/>
      <c r="HG47" s="240"/>
      <c r="HH47" s="240"/>
      <c r="HI47" s="240"/>
      <c r="HJ47" s="240"/>
      <c r="HK47" s="240"/>
      <c r="HL47" s="240"/>
      <c r="HM47" s="240"/>
      <c r="HN47" s="240"/>
      <c r="HO47" s="240"/>
      <c r="HP47" s="240"/>
      <c r="HQ47" s="240"/>
      <c r="HR47" s="240"/>
      <c r="HS47" s="240"/>
      <c r="HT47" s="240"/>
      <c r="HU47" s="240"/>
      <c r="HV47" s="240"/>
      <c r="HW47" s="240"/>
      <c r="HX47" s="240"/>
      <c r="HY47" s="240"/>
      <c r="HZ47" s="240"/>
      <c r="IA47" s="240"/>
      <c r="IB47" s="240"/>
      <c r="IC47" s="240"/>
      <c r="ID47" s="240"/>
      <c r="IE47" s="240"/>
      <c r="IF47" s="240"/>
      <c r="IG47" s="240"/>
      <c r="IH47" s="240"/>
      <c r="II47" s="240"/>
      <c r="IJ47" s="240"/>
      <c r="IK47" s="240"/>
      <c r="IL47" s="240"/>
      <c r="IM47" s="240"/>
      <c r="IN47" s="240"/>
      <c r="IO47" s="240"/>
      <c r="IP47" s="240"/>
      <c r="IQ47" s="240"/>
      <c r="IR47" s="240"/>
      <c r="IS47" s="240"/>
      <c r="IT47" s="240"/>
      <c r="IU47" s="240"/>
      <c r="IV47" s="240"/>
      <c r="IW47" s="240"/>
    </row>
    <row r="48" customFormat="false" ht="15" hidden="false" customHeight="false" outlineLevel="0" collapsed="false">
      <c r="A48" s="249"/>
      <c r="B48" s="249"/>
      <c r="C48" s="249"/>
      <c r="D48" s="249"/>
      <c r="E48" s="249"/>
      <c r="F48" s="249"/>
      <c r="G48" s="249"/>
      <c r="H48" s="249"/>
      <c r="I48" s="249"/>
      <c r="J48" s="249"/>
      <c r="K48" s="509"/>
      <c r="L48" s="240"/>
      <c r="M48" s="488"/>
      <c r="N48" s="240"/>
      <c r="O48" s="240"/>
      <c r="P48" s="240"/>
      <c r="Q48" s="240"/>
      <c r="R48" s="240"/>
      <c r="S48" s="240"/>
      <c r="T48" s="240"/>
      <c r="U48" s="240"/>
      <c r="V48" s="240"/>
      <c r="W48" s="240"/>
      <c r="X48" s="240"/>
      <c r="Y48" s="240"/>
      <c r="Z48" s="240"/>
      <c r="AA48" s="240"/>
      <c r="AB48" s="240"/>
      <c r="AC48" s="240"/>
      <c r="AD48" s="240"/>
      <c r="AE48" s="240"/>
      <c r="AF48" s="240"/>
      <c r="AG48" s="240"/>
      <c r="AH48" s="240"/>
      <c r="AI48" s="240"/>
      <c r="AJ48" s="240"/>
      <c r="AK48" s="240"/>
      <c r="AL48" s="240"/>
      <c r="AM48" s="240"/>
      <c r="AN48" s="240"/>
      <c r="AO48" s="240"/>
      <c r="AP48" s="240"/>
      <c r="AQ48" s="240"/>
      <c r="AR48" s="240"/>
      <c r="AS48" s="240"/>
      <c r="AT48" s="240"/>
      <c r="AU48" s="240"/>
      <c r="AV48" s="240"/>
      <c r="AW48" s="240"/>
      <c r="AX48" s="240"/>
      <c r="AY48" s="240"/>
      <c r="AZ48" s="240"/>
      <c r="BA48" s="240"/>
      <c r="BB48" s="240"/>
      <c r="BC48" s="240"/>
      <c r="BD48" s="240"/>
      <c r="BE48" s="240"/>
      <c r="BF48" s="240"/>
      <c r="BG48" s="240"/>
      <c r="BH48" s="240"/>
      <c r="BI48" s="240"/>
      <c r="BJ48" s="240"/>
      <c r="BK48" s="240"/>
      <c r="BL48" s="240"/>
      <c r="BM48" s="240"/>
      <c r="BN48" s="240"/>
      <c r="BO48" s="240"/>
      <c r="BP48" s="240"/>
      <c r="BQ48" s="240"/>
      <c r="BR48" s="240"/>
      <c r="BS48" s="240"/>
      <c r="BT48" s="240"/>
      <c r="BU48" s="240"/>
      <c r="BV48" s="240"/>
      <c r="BW48" s="240"/>
      <c r="BX48" s="240"/>
      <c r="BY48" s="240"/>
      <c r="BZ48" s="240"/>
      <c r="CA48" s="240"/>
      <c r="CB48" s="240"/>
      <c r="CC48" s="240"/>
      <c r="CD48" s="240"/>
      <c r="CE48" s="240"/>
      <c r="CF48" s="240"/>
      <c r="CG48" s="240"/>
      <c r="CH48" s="240"/>
      <c r="CI48" s="240"/>
      <c r="CJ48" s="240"/>
      <c r="CK48" s="240"/>
      <c r="CL48" s="240"/>
      <c r="CM48" s="240"/>
      <c r="CN48" s="240"/>
      <c r="CO48" s="240"/>
      <c r="CP48" s="240"/>
      <c r="CQ48" s="240"/>
      <c r="CR48" s="240"/>
      <c r="CS48" s="240"/>
      <c r="CT48" s="240"/>
      <c r="CU48" s="240"/>
      <c r="CV48" s="240"/>
      <c r="CW48" s="240"/>
      <c r="CX48" s="240"/>
      <c r="CY48" s="240"/>
      <c r="CZ48" s="240"/>
      <c r="DA48" s="240"/>
      <c r="DB48" s="240"/>
      <c r="DC48" s="240"/>
      <c r="DD48" s="240"/>
      <c r="DE48" s="240"/>
      <c r="DF48" s="240"/>
      <c r="DG48" s="240"/>
      <c r="DH48" s="240"/>
      <c r="DI48" s="240"/>
      <c r="DJ48" s="240"/>
      <c r="DK48" s="240"/>
      <c r="DL48" s="240"/>
      <c r="DM48" s="240"/>
      <c r="DN48" s="240"/>
      <c r="DO48" s="240"/>
      <c r="DP48" s="240"/>
      <c r="DQ48" s="240"/>
      <c r="DR48" s="240"/>
      <c r="DS48" s="240"/>
      <c r="DT48" s="240"/>
      <c r="DU48" s="240"/>
      <c r="DV48" s="240"/>
      <c r="DW48" s="240"/>
      <c r="DX48" s="240"/>
      <c r="DY48" s="240"/>
      <c r="DZ48" s="240"/>
      <c r="EA48" s="240"/>
      <c r="EB48" s="240"/>
      <c r="EC48" s="240"/>
      <c r="ED48" s="240"/>
      <c r="EE48" s="240"/>
      <c r="EF48" s="240"/>
      <c r="EG48" s="240"/>
      <c r="EH48" s="240"/>
      <c r="EI48" s="240"/>
      <c r="EJ48" s="240"/>
      <c r="EK48" s="240"/>
      <c r="EL48" s="240"/>
      <c r="EM48" s="240"/>
      <c r="EN48" s="240"/>
      <c r="EO48" s="240"/>
      <c r="EP48" s="240"/>
      <c r="EQ48" s="240"/>
      <c r="ER48" s="240"/>
      <c r="ES48" s="240"/>
      <c r="ET48" s="240"/>
      <c r="EU48" s="240"/>
      <c r="EV48" s="240"/>
      <c r="EW48" s="240"/>
      <c r="EX48" s="240"/>
      <c r="EY48" s="240"/>
      <c r="EZ48" s="240"/>
      <c r="FA48" s="240"/>
      <c r="FB48" s="240"/>
      <c r="FC48" s="240"/>
      <c r="FD48" s="240"/>
      <c r="FE48" s="240"/>
      <c r="FF48" s="240"/>
      <c r="FG48" s="240"/>
      <c r="FH48" s="240"/>
      <c r="FI48" s="240"/>
      <c r="FJ48" s="240"/>
      <c r="FK48" s="240"/>
      <c r="FL48" s="240"/>
      <c r="FM48" s="240"/>
      <c r="FN48" s="240"/>
      <c r="FO48" s="240"/>
      <c r="FP48" s="240"/>
      <c r="FQ48" s="240"/>
      <c r="FR48" s="240"/>
      <c r="FS48" s="240"/>
      <c r="FT48" s="240"/>
      <c r="FU48" s="240"/>
      <c r="FV48" s="240"/>
      <c r="FW48" s="240"/>
      <c r="FX48" s="240"/>
      <c r="FY48" s="240"/>
      <c r="FZ48" s="240"/>
      <c r="GA48" s="240"/>
      <c r="GB48" s="240"/>
      <c r="GC48" s="240"/>
      <c r="GD48" s="240"/>
      <c r="GE48" s="240"/>
      <c r="GF48" s="240"/>
      <c r="GG48" s="240"/>
      <c r="GH48" s="240"/>
      <c r="GI48" s="240"/>
      <c r="GJ48" s="240"/>
      <c r="GK48" s="240"/>
      <c r="GL48" s="240"/>
      <c r="GM48" s="240"/>
      <c r="GN48" s="240"/>
      <c r="GO48" s="240"/>
      <c r="GP48" s="240"/>
      <c r="GQ48" s="240"/>
      <c r="GR48" s="240"/>
      <c r="GS48" s="240"/>
      <c r="GT48" s="240"/>
      <c r="GU48" s="240"/>
      <c r="GV48" s="240"/>
      <c r="GW48" s="240"/>
      <c r="GX48" s="240"/>
      <c r="GY48" s="240"/>
      <c r="GZ48" s="240"/>
      <c r="HA48" s="240"/>
      <c r="HB48" s="240"/>
      <c r="HC48" s="240"/>
      <c r="HD48" s="240"/>
      <c r="HE48" s="240"/>
      <c r="HF48" s="240"/>
      <c r="HG48" s="240"/>
      <c r="HH48" s="240"/>
      <c r="HI48" s="240"/>
      <c r="HJ48" s="240"/>
      <c r="HK48" s="240"/>
      <c r="HL48" s="240"/>
      <c r="HM48" s="240"/>
      <c r="HN48" s="240"/>
      <c r="HO48" s="240"/>
      <c r="HP48" s="240"/>
      <c r="HQ48" s="240"/>
      <c r="HR48" s="240"/>
      <c r="HS48" s="240"/>
      <c r="HT48" s="240"/>
      <c r="HU48" s="240"/>
      <c r="HV48" s="240"/>
      <c r="HW48" s="240"/>
      <c r="HX48" s="240"/>
      <c r="HY48" s="240"/>
      <c r="HZ48" s="240"/>
      <c r="IA48" s="240"/>
      <c r="IB48" s="240"/>
      <c r="IC48" s="240"/>
      <c r="ID48" s="240"/>
      <c r="IE48" s="240"/>
      <c r="IF48" s="240"/>
      <c r="IG48" s="240"/>
      <c r="IH48" s="240"/>
      <c r="II48" s="240"/>
      <c r="IJ48" s="240"/>
      <c r="IK48" s="240"/>
      <c r="IL48" s="240"/>
      <c r="IM48" s="240"/>
      <c r="IN48" s="240"/>
      <c r="IO48" s="240"/>
      <c r="IP48" s="240"/>
      <c r="IQ48" s="240"/>
      <c r="IR48" s="240"/>
      <c r="IS48" s="240"/>
      <c r="IT48" s="240"/>
      <c r="IU48" s="240"/>
      <c r="IV48" s="240"/>
      <c r="IW48" s="240"/>
    </row>
    <row r="49" customFormat="false" ht="15" hidden="false" customHeight="false" outlineLevel="0" collapsed="false">
      <c r="A49" s="249"/>
      <c r="B49" s="249"/>
      <c r="C49" s="249"/>
      <c r="D49" s="249"/>
      <c r="E49" s="249"/>
      <c r="F49" s="249"/>
      <c r="G49" s="249"/>
      <c r="H49" s="249"/>
      <c r="I49" s="249"/>
      <c r="J49" s="249"/>
      <c r="K49" s="509"/>
      <c r="L49" s="240"/>
      <c r="M49" s="488"/>
      <c r="N49" s="240"/>
      <c r="O49" s="240"/>
      <c r="P49" s="240"/>
      <c r="Q49" s="240"/>
      <c r="R49" s="240"/>
      <c r="S49" s="240"/>
      <c r="T49" s="240"/>
      <c r="U49" s="240"/>
      <c r="V49" s="240"/>
      <c r="W49" s="240"/>
      <c r="X49" s="240"/>
      <c r="Y49" s="240"/>
      <c r="Z49" s="240"/>
      <c r="AA49" s="240"/>
      <c r="AB49" s="240"/>
      <c r="AC49" s="240"/>
      <c r="AD49" s="240"/>
      <c r="AE49" s="240"/>
      <c r="AF49" s="240"/>
      <c r="AG49" s="240"/>
      <c r="AH49" s="240"/>
      <c r="AI49" s="240"/>
      <c r="AJ49" s="240"/>
      <c r="AK49" s="240"/>
      <c r="AL49" s="240"/>
      <c r="AM49" s="240"/>
      <c r="AN49" s="240"/>
      <c r="AO49" s="240"/>
      <c r="AP49" s="240"/>
      <c r="AQ49" s="240"/>
      <c r="AR49" s="240"/>
      <c r="AS49" s="240"/>
      <c r="AT49" s="240"/>
      <c r="AU49" s="240"/>
      <c r="AV49" s="240"/>
      <c r="AW49" s="240"/>
      <c r="AX49" s="240"/>
      <c r="AY49" s="240"/>
      <c r="AZ49" s="240"/>
      <c r="BA49" s="240"/>
      <c r="BB49" s="240"/>
      <c r="BC49" s="240"/>
      <c r="BD49" s="240"/>
      <c r="BE49" s="240"/>
      <c r="BF49" s="240"/>
      <c r="BG49" s="240"/>
      <c r="BH49" s="240"/>
      <c r="BI49" s="240"/>
      <c r="BJ49" s="240"/>
      <c r="BK49" s="240"/>
      <c r="BL49" s="240"/>
      <c r="BM49" s="240"/>
      <c r="BN49" s="240"/>
      <c r="BO49" s="240"/>
      <c r="BP49" s="240"/>
      <c r="BQ49" s="240"/>
      <c r="BR49" s="240"/>
      <c r="BS49" s="240"/>
      <c r="BT49" s="240"/>
      <c r="BU49" s="240"/>
      <c r="BV49" s="240"/>
      <c r="BW49" s="240"/>
      <c r="BX49" s="240"/>
      <c r="BY49" s="240"/>
      <c r="BZ49" s="240"/>
      <c r="CA49" s="240"/>
      <c r="CB49" s="240"/>
      <c r="CC49" s="240"/>
      <c r="CD49" s="240"/>
      <c r="CE49" s="240"/>
      <c r="CF49" s="240"/>
      <c r="CG49" s="240"/>
      <c r="CH49" s="240"/>
      <c r="CI49" s="240"/>
      <c r="CJ49" s="240"/>
      <c r="CK49" s="240"/>
      <c r="CL49" s="240"/>
      <c r="CM49" s="240"/>
      <c r="CN49" s="240"/>
      <c r="CO49" s="240"/>
      <c r="CP49" s="240"/>
      <c r="CQ49" s="240"/>
      <c r="CR49" s="240"/>
      <c r="CS49" s="240"/>
      <c r="CT49" s="240"/>
      <c r="CU49" s="240"/>
      <c r="CV49" s="240"/>
      <c r="CW49" s="240"/>
      <c r="CX49" s="240"/>
      <c r="CY49" s="240"/>
      <c r="CZ49" s="240"/>
      <c r="DA49" s="240"/>
      <c r="DB49" s="240"/>
      <c r="DC49" s="240"/>
      <c r="DD49" s="240"/>
      <c r="DE49" s="240"/>
      <c r="DF49" s="240"/>
      <c r="DG49" s="240"/>
      <c r="DH49" s="240"/>
      <c r="DI49" s="240"/>
      <c r="DJ49" s="240"/>
      <c r="DK49" s="240"/>
      <c r="DL49" s="240"/>
      <c r="DM49" s="240"/>
      <c r="DN49" s="240"/>
      <c r="DO49" s="240"/>
      <c r="DP49" s="240"/>
      <c r="DQ49" s="240"/>
      <c r="DR49" s="240"/>
      <c r="DS49" s="240"/>
      <c r="DT49" s="240"/>
      <c r="DU49" s="240"/>
      <c r="DV49" s="240"/>
      <c r="DW49" s="240"/>
      <c r="DX49" s="240"/>
      <c r="DY49" s="240"/>
      <c r="DZ49" s="240"/>
      <c r="EA49" s="240"/>
      <c r="EB49" s="240"/>
      <c r="EC49" s="240"/>
      <c r="ED49" s="240"/>
      <c r="EE49" s="240"/>
      <c r="EF49" s="240"/>
      <c r="EG49" s="240"/>
      <c r="EH49" s="240"/>
      <c r="EI49" s="240"/>
      <c r="EJ49" s="240"/>
      <c r="EK49" s="240"/>
      <c r="EL49" s="240"/>
      <c r="EM49" s="240"/>
      <c r="EN49" s="240"/>
      <c r="EO49" s="240"/>
      <c r="EP49" s="240"/>
      <c r="EQ49" s="240"/>
      <c r="ER49" s="240"/>
      <c r="ES49" s="240"/>
      <c r="ET49" s="240"/>
      <c r="EU49" s="240"/>
      <c r="EV49" s="240"/>
      <c r="EW49" s="240"/>
      <c r="EX49" s="240"/>
      <c r="EY49" s="240"/>
      <c r="EZ49" s="240"/>
      <c r="FA49" s="240"/>
      <c r="FB49" s="240"/>
      <c r="FC49" s="240"/>
      <c r="FD49" s="240"/>
      <c r="FE49" s="240"/>
      <c r="FF49" s="240"/>
      <c r="FG49" s="240"/>
      <c r="FH49" s="240"/>
      <c r="FI49" s="240"/>
      <c r="FJ49" s="240"/>
      <c r="FK49" s="240"/>
      <c r="FL49" s="240"/>
      <c r="FM49" s="240"/>
      <c r="FN49" s="240"/>
      <c r="FO49" s="240"/>
      <c r="FP49" s="240"/>
      <c r="FQ49" s="240"/>
      <c r="FR49" s="240"/>
      <c r="FS49" s="240"/>
      <c r="FT49" s="240"/>
      <c r="FU49" s="240"/>
      <c r="FV49" s="240"/>
      <c r="FW49" s="240"/>
      <c r="FX49" s="240"/>
      <c r="FY49" s="240"/>
      <c r="FZ49" s="240"/>
      <c r="GA49" s="240"/>
      <c r="GB49" s="240"/>
      <c r="GC49" s="240"/>
      <c r="GD49" s="240"/>
      <c r="GE49" s="240"/>
      <c r="GF49" s="240"/>
      <c r="GG49" s="240"/>
      <c r="GH49" s="240"/>
      <c r="GI49" s="240"/>
      <c r="GJ49" s="240"/>
      <c r="GK49" s="240"/>
      <c r="GL49" s="240"/>
      <c r="GM49" s="240"/>
      <c r="GN49" s="240"/>
      <c r="GO49" s="240"/>
      <c r="GP49" s="240"/>
      <c r="GQ49" s="240"/>
      <c r="GR49" s="240"/>
      <c r="GS49" s="240"/>
      <c r="GT49" s="240"/>
      <c r="GU49" s="240"/>
      <c r="GV49" s="240"/>
      <c r="GW49" s="240"/>
      <c r="GX49" s="240"/>
      <c r="GY49" s="240"/>
      <c r="GZ49" s="240"/>
      <c r="HA49" s="240"/>
      <c r="HB49" s="240"/>
      <c r="HC49" s="240"/>
      <c r="HD49" s="240"/>
      <c r="HE49" s="240"/>
      <c r="HF49" s="240"/>
      <c r="HG49" s="240"/>
      <c r="HH49" s="240"/>
      <c r="HI49" s="240"/>
      <c r="HJ49" s="240"/>
      <c r="HK49" s="240"/>
      <c r="HL49" s="240"/>
      <c r="HM49" s="240"/>
      <c r="HN49" s="240"/>
      <c r="HO49" s="240"/>
      <c r="HP49" s="240"/>
      <c r="HQ49" s="240"/>
      <c r="HR49" s="240"/>
      <c r="HS49" s="240"/>
      <c r="HT49" s="240"/>
      <c r="HU49" s="240"/>
      <c r="HV49" s="240"/>
      <c r="HW49" s="240"/>
      <c r="HX49" s="240"/>
      <c r="HY49" s="240"/>
      <c r="HZ49" s="240"/>
      <c r="IA49" s="240"/>
      <c r="IB49" s="240"/>
      <c r="IC49" s="240"/>
      <c r="ID49" s="240"/>
      <c r="IE49" s="240"/>
      <c r="IF49" s="240"/>
      <c r="IG49" s="240"/>
      <c r="IH49" s="240"/>
      <c r="II49" s="240"/>
      <c r="IJ49" s="240"/>
      <c r="IK49" s="240"/>
      <c r="IL49" s="240"/>
      <c r="IM49" s="240"/>
      <c r="IN49" s="240"/>
      <c r="IO49" s="240"/>
      <c r="IP49" s="240"/>
      <c r="IQ49" s="240"/>
      <c r="IR49" s="240"/>
      <c r="IS49" s="240"/>
      <c r="IT49" s="240"/>
      <c r="IU49" s="240"/>
      <c r="IV49" s="240"/>
      <c r="IW49" s="240"/>
    </row>
    <row r="50" customFormat="false" ht="15.75" hidden="false" customHeight="false" outlineLevel="0" collapsed="false">
      <c r="A50" s="249" t="n">
        <v>8.2</v>
      </c>
      <c r="B50" s="467" t="s">
        <v>366</v>
      </c>
      <c r="C50" s="467"/>
      <c r="D50" s="467"/>
      <c r="E50" s="467"/>
      <c r="F50" s="498"/>
      <c r="G50" s="498"/>
      <c r="H50" s="498"/>
      <c r="I50" s="498"/>
      <c r="J50" s="498"/>
      <c r="K50" s="498"/>
      <c r="L50" s="240"/>
      <c r="M50" s="488"/>
      <c r="N50" s="240"/>
      <c r="O50" s="240"/>
      <c r="P50" s="240"/>
      <c r="Q50" s="240"/>
      <c r="R50" s="240"/>
      <c r="S50" s="240"/>
      <c r="T50" s="240"/>
      <c r="U50" s="240"/>
      <c r="V50" s="240"/>
      <c r="W50" s="240"/>
      <c r="X50" s="240"/>
      <c r="Y50" s="240"/>
      <c r="Z50" s="240"/>
      <c r="AA50" s="240"/>
      <c r="AB50" s="240"/>
      <c r="AC50" s="240"/>
      <c r="AD50" s="240"/>
      <c r="AE50" s="240"/>
      <c r="AF50" s="240"/>
      <c r="AG50" s="240"/>
      <c r="AH50" s="240"/>
      <c r="AI50" s="240"/>
      <c r="AJ50" s="240"/>
      <c r="AK50" s="240"/>
      <c r="AL50" s="240"/>
      <c r="AM50" s="240"/>
      <c r="AN50" s="240"/>
      <c r="AO50" s="240"/>
      <c r="AP50" s="240"/>
      <c r="AQ50" s="240"/>
      <c r="AR50" s="240"/>
      <c r="AS50" s="240"/>
      <c r="AT50" s="240"/>
      <c r="AU50" s="240"/>
      <c r="AV50" s="240"/>
      <c r="AW50" s="240"/>
      <c r="AX50" s="240"/>
      <c r="AY50" s="240"/>
      <c r="AZ50" s="240"/>
      <c r="BA50" s="240"/>
      <c r="BB50" s="240"/>
      <c r="BC50" s="240"/>
      <c r="BD50" s="240"/>
      <c r="BE50" s="240"/>
      <c r="BF50" s="240"/>
      <c r="BG50" s="240"/>
      <c r="BH50" s="240"/>
      <c r="BI50" s="240"/>
      <c r="BJ50" s="240"/>
      <c r="BK50" s="240"/>
      <c r="BL50" s="240"/>
      <c r="BM50" s="240"/>
      <c r="BN50" s="240"/>
      <c r="BO50" s="240"/>
      <c r="BP50" s="240"/>
      <c r="BQ50" s="240"/>
      <c r="BR50" s="240"/>
      <c r="BS50" s="240"/>
      <c r="BT50" s="240"/>
      <c r="BU50" s="240"/>
      <c r="BV50" s="240"/>
      <c r="BW50" s="240"/>
      <c r="BX50" s="240"/>
      <c r="BY50" s="240"/>
      <c r="BZ50" s="240"/>
      <c r="CA50" s="240"/>
      <c r="CB50" s="240"/>
      <c r="CC50" s="240"/>
      <c r="CD50" s="240"/>
      <c r="CE50" s="240"/>
      <c r="CF50" s="240"/>
      <c r="CG50" s="240"/>
      <c r="CH50" s="240"/>
      <c r="CI50" s="240"/>
      <c r="CJ50" s="240"/>
      <c r="CK50" s="240"/>
      <c r="CL50" s="240"/>
      <c r="CM50" s="240"/>
      <c r="CN50" s="240"/>
      <c r="CO50" s="240"/>
      <c r="CP50" s="240"/>
      <c r="CQ50" s="240"/>
      <c r="CR50" s="240"/>
      <c r="CS50" s="240"/>
      <c r="CT50" s="240"/>
      <c r="CU50" s="240"/>
      <c r="CV50" s="240"/>
      <c r="CW50" s="240"/>
      <c r="CX50" s="240"/>
      <c r="CY50" s="240"/>
      <c r="CZ50" s="240"/>
      <c r="DA50" s="240"/>
      <c r="DB50" s="240"/>
      <c r="DC50" s="240"/>
      <c r="DD50" s="240"/>
      <c r="DE50" s="240"/>
      <c r="DF50" s="240"/>
      <c r="DG50" s="240"/>
      <c r="DH50" s="240"/>
      <c r="DI50" s="240"/>
      <c r="DJ50" s="240"/>
      <c r="DK50" s="240"/>
      <c r="DL50" s="240"/>
      <c r="DM50" s="240"/>
      <c r="DN50" s="240"/>
      <c r="DO50" s="240"/>
      <c r="DP50" s="240"/>
      <c r="DQ50" s="240"/>
      <c r="DR50" s="240"/>
      <c r="DS50" s="240"/>
      <c r="DT50" s="240"/>
      <c r="DU50" s="240"/>
      <c r="DV50" s="240"/>
      <c r="DW50" s="240"/>
      <c r="DX50" s="240"/>
      <c r="DY50" s="240"/>
      <c r="DZ50" s="240"/>
      <c r="EA50" s="240"/>
      <c r="EB50" s="240"/>
      <c r="EC50" s="240"/>
      <c r="ED50" s="240"/>
      <c r="EE50" s="240"/>
      <c r="EF50" s="240"/>
      <c r="EG50" s="240"/>
      <c r="EH50" s="240"/>
      <c r="EI50" s="240"/>
      <c r="EJ50" s="240"/>
      <c r="EK50" s="240"/>
      <c r="EL50" s="240"/>
      <c r="EM50" s="240"/>
      <c r="EN50" s="240"/>
      <c r="EO50" s="240"/>
      <c r="EP50" s="240"/>
      <c r="EQ50" s="240"/>
      <c r="ER50" s="240"/>
      <c r="ES50" s="240"/>
      <c r="ET50" s="240"/>
      <c r="EU50" s="240"/>
      <c r="EV50" s="240"/>
      <c r="EW50" s="240"/>
      <c r="EX50" s="240"/>
      <c r="EY50" s="240"/>
      <c r="EZ50" s="240"/>
      <c r="FA50" s="240"/>
      <c r="FB50" s="240"/>
      <c r="FC50" s="240"/>
      <c r="FD50" s="240"/>
      <c r="FE50" s="240"/>
      <c r="FF50" s="240"/>
      <c r="FG50" s="240"/>
      <c r="FH50" s="240"/>
      <c r="FI50" s="240"/>
      <c r="FJ50" s="240"/>
      <c r="FK50" s="240"/>
      <c r="FL50" s="240"/>
      <c r="FM50" s="240"/>
      <c r="FN50" s="240"/>
      <c r="FO50" s="240"/>
      <c r="FP50" s="240"/>
      <c r="FQ50" s="240"/>
      <c r="FR50" s="240"/>
      <c r="FS50" s="240"/>
      <c r="FT50" s="240"/>
      <c r="FU50" s="240"/>
      <c r="FV50" s="240"/>
      <c r="FW50" s="240"/>
      <c r="FX50" s="240"/>
      <c r="FY50" s="240"/>
      <c r="FZ50" s="240"/>
      <c r="GA50" s="240"/>
      <c r="GB50" s="240"/>
      <c r="GC50" s="240"/>
      <c r="GD50" s="240"/>
      <c r="GE50" s="240"/>
      <c r="GF50" s="240"/>
      <c r="GG50" s="240"/>
      <c r="GH50" s="240"/>
      <c r="GI50" s="240"/>
      <c r="GJ50" s="240"/>
      <c r="GK50" s="240"/>
      <c r="GL50" s="240"/>
      <c r="GM50" s="240"/>
      <c r="GN50" s="240"/>
      <c r="GO50" s="240"/>
      <c r="GP50" s="240"/>
      <c r="GQ50" s="240"/>
      <c r="GR50" s="240"/>
      <c r="GS50" s="240"/>
      <c r="GT50" s="240"/>
      <c r="GU50" s="240"/>
      <c r="GV50" s="240"/>
      <c r="GW50" s="240"/>
      <c r="GX50" s="240"/>
      <c r="GY50" s="240"/>
      <c r="GZ50" s="240"/>
      <c r="HA50" s="240"/>
      <c r="HB50" s="240"/>
      <c r="HC50" s="240"/>
      <c r="HD50" s="240"/>
      <c r="HE50" s="240"/>
      <c r="HF50" s="240"/>
      <c r="HG50" s="240"/>
      <c r="HH50" s="240"/>
      <c r="HI50" s="240"/>
      <c r="HJ50" s="240"/>
      <c r="HK50" s="240"/>
      <c r="HL50" s="240"/>
      <c r="HM50" s="240"/>
      <c r="HN50" s="240"/>
      <c r="HO50" s="240"/>
      <c r="HP50" s="240"/>
      <c r="HQ50" s="240"/>
      <c r="HR50" s="240"/>
      <c r="HS50" s="240"/>
      <c r="HT50" s="240"/>
      <c r="HU50" s="240"/>
      <c r="HV50" s="240"/>
      <c r="HW50" s="240"/>
      <c r="HX50" s="240"/>
      <c r="HY50" s="240"/>
      <c r="HZ50" s="240"/>
      <c r="IA50" s="240"/>
      <c r="IB50" s="240"/>
      <c r="IC50" s="240"/>
      <c r="ID50" s="240"/>
      <c r="IE50" s="240"/>
      <c r="IF50" s="240"/>
      <c r="IG50" s="240"/>
      <c r="IH50" s="240"/>
      <c r="II50" s="240"/>
      <c r="IJ50" s="240"/>
      <c r="IK50" s="240"/>
      <c r="IL50" s="240"/>
      <c r="IM50" s="240"/>
      <c r="IN50" s="240"/>
      <c r="IO50" s="240"/>
      <c r="IP50" s="240"/>
      <c r="IQ50" s="240"/>
      <c r="IR50" s="240"/>
      <c r="IS50" s="240"/>
      <c r="IT50" s="240"/>
      <c r="IU50" s="240"/>
      <c r="IV50" s="240"/>
      <c r="IW50" s="240"/>
    </row>
    <row r="51" customFormat="false" ht="15" hidden="false" customHeight="false" outlineLevel="0" collapsed="false">
      <c r="A51" s="249"/>
      <c r="B51" s="467" t="s">
        <v>367</v>
      </c>
      <c r="C51" s="467"/>
      <c r="D51" s="467"/>
      <c r="E51" s="467"/>
      <c r="F51" s="510"/>
      <c r="G51" s="510"/>
      <c r="H51" s="510"/>
      <c r="I51" s="510"/>
      <c r="J51" s="510"/>
      <c r="K51" s="510"/>
      <c r="L51" s="240"/>
      <c r="M51" s="488"/>
      <c r="N51" s="240"/>
      <c r="O51" s="240"/>
      <c r="P51" s="240"/>
      <c r="Q51" s="240"/>
      <c r="R51" s="240"/>
      <c r="S51" s="240"/>
      <c r="T51" s="240"/>
      <c r="U51" s="240"/>
      <c r="V51" s="240"/>
      <c r="W51" s="240"/>
      <c r="X51" s="240"/>
      <c r="Y51" s="240"/>
      <c r="Z51" s="240"/>
      <c r="AA51" s="240"/>
      <c r="AB51" s="240"/>
      <c r="AC51" s="240"/>
      <c r="AD51" s="240"/>
      <c r="AE51" s="240"/>
      <c r="AF51" s="240"/>
      <c r="AG51" s="240"/>
      <c r="AH51" s="240"/>
      <c r="AI51" s="240"/>
      <c r="AJ51" s="240"/>
      <c r="AK51" s="240"/>
      <c r="AL51" s="240"/>
      <c r="AM51" s="240"/>
      <c r="AN51" s="240"/>
      <c r="AO51" s="240"/>
      <c r="AP51" s="240"/>
      <c r="AQ51" s="240"/>
      <c r="AR51" s="240"/>
      <c r="AS51" s="240"/>
      <c r="AT51" s="240"/>
      <c r="AU51" s="240"/>
      <c r="AV51" s="240"/>
      <c r="AW51" s="240"/>
      <c r="AX51" s="240"/>
      <c r="AY51" s="240"/>
      <c r="AZ51" s="240"/>
      <c r="BA51" s="240"/>
      <c r="BB51" s="240"/>
      <c r="BC51" s="240"/>
      <c r="BD51" s="240"/>
      <c r="BE51" s="240"/>
      <c r="BF51" s="240"/>
      <c r="BG51" s="240"/>
      <c r="BH51" s="240"/>
      <c r="BI51" s="240"/>
      <c r="BJ51" s="240"/>
      <c r="BK51" s="240"/>
      <c r="BL51" s="240"/>
      <c r="BM51" s="240"/>
      <c r="BN51" s="240"/>
      <c r="BO51" s="240"/>
      <c r="BP51" s="240"/>
      <c r="BQ51" s="240"/>
      <c r="BR51" s="240"/>
      <c r="BS51" s="240"/>
      <c r="BT51" s="240"/>
      <c r="BU51" s="240"/>
      <c r="BV51" s="240"/>
      <c r="BW51" s="240"/>
      <c r="BX51" s="240"/>
      <c r="BY51" s="240"/>
      <c r="BZ51" s="240"/>
      <c r="CA51" s="240"/>
      <c r="CB51" s="240"/>
      <c r="CC51" s="240"/>
      <c r="CD51" s="240"/>
      <c r="CE51" s="240"/>
      <c r="CF51" s="240"/>
      <c r="CG51" s="240"/>
      <c r="CH51" s="240"/>
      <c r="CI51" s="240"/>
      <c r="CJ51" s="240"/>
      <c r="CK51" s="240"/>
      <c r="CL51" s="240"/>
      <c r="CM51" s="240"/>
      <c r="CN51" s="240"/>
      <c r="CO51" s="240"/>
      <c r="CP51" s="240"/>
      <c r="CQ51" s="240"/>
      <c r="CR51" s="240"/>
      <c r="CS51" s="240"/>
      <c r="CT51" s="240"/>
      <c r="CU51" s="240"/>
      <c r="CV51" s="240"/>
      <c r="CW51" s="240"/>
      <c r="CX51" s="240"/>
      <c r="CY51" s="240"/>
      <c r="CZ51" s="240"/>
      <c r="DA51" s="240"/>
      <c r="DB51" s="240"/>
      <c r="DC51" s="240"/>
      <c r="DD51" s="240"/>
      <c r="DE51" s="240"/>
      <c r="DF51" s="240"/>
      <c r="DG51" s="240"/>
      <c r="DH51" s="240"/>
      <c r="DI51" s="240"/>
      <c r="DJ51" s="240"/>
      <c r="DK51" s="240"/>
      <c r="DL51" s="240"/>
      <c r="DM51" s="240"/>
      <c r="DN51" s="240"/>
      <c r="DO51" s="240"/>
      <c r="DP51" s="240"/>
      <c r="DQ51" s="240"/>
      <c r="DR51" s="240"/>
      <c r="DS51" s="240"/>
      <c r="DT51" s="240"/>
      <c r="DU51" s="240"/>
      <c r="DV51" s="240"/>
      <c r="DW51" s="240"/>
      <c r="DX51" s="240"/>
      <c r="DY51" s="240"/>
      <c r="DZ51" s="240"/>
      <c r="EA51" s="240"/>
      <c r="EB51" s="240"/>
      <c r="EC51" s="240"/>
      <c r="ED51" s="240"/>
      <c r="EE51" s="240"/>
      <c r="EF51" s="240"/>
      <c r="EG51" s="240"/>
      <c r="EH51" s="240"/>
      <c r="EI51" s="240"/>
      <c r="EJ51" s="240"/>
      <c r="EK51" s="240"/>
      <c r="EL51" s="240"/>
      <c r="EM51" s="240"/>
      <c r="EN51" s="240"/>
      <c r="EO51" s="240"/>
      <c r="EP51" s="240"/>
      <c r="EQ51" s="240"/>
      <c r="ER51" s="240"/>
      <c r="ES51" s="240"/>
      <c r="ET51" s="240"/>
      <c r="EU51" s="240"/>
      <c r="EV51" s="240"/>
      <c r="EW51" s="240"/>
      <c r="EX51" s="240"/>
      <c r="EY51" s="240"/>
      <c r="EZ51" s="240"/>
      <c r="FA51" s="240"/>
      <c r="FB51" s="240"/>
      <c r="FC51" s="240"/>
      <c r="FD51" s="240"/>
      <c r="FE51" s="240"/>
      <c r="FF51" s="240"/>
      <c r="FG51" s="240"/>
      <c r="FH51" s="240"/>
      <c r="FI51" s="240"/>
      <c r="FJ51" s="240"/>
      <c r="FK51" s="240"/>
      <c r="FL51" s="240"/>
      <c r="FM51" s="240"/>
      <c r="FN51" s="240"/>
      <c r="FO51" s="240"/>
      <c r="FP51" s="240"/>
      <c r="FQ51" s="240"/>
      <c r="FR51" s="240"/>
      <c r="FS51" s="240"/>
      <c r="FT51" s="240"/>
      <c r="FU51" s="240"/>
      <c r="FV51" s="240"/>
      <c r="FW51" s="240"/>
      <c r="FX51" s="240"/>
      <c r="FY51" s="240"/>
      <c r="FZ51" s="240"/>
      <c r="GA51" s="240"/>
      <c r="GB51" s="240"/>
      <c r="GC51" s="240"/>
      <c r="GD51" s="240"/>
      <c r="GE51" s="240"/>
      <c r="GF51" s="240"/>
      <c r="GG51" s="240"/>
      <c r="GH51" s="240"/>
      <c r="GI51" s="240"/>
      <c r="GJ51" s="240"/>
      <c r="GK51" s="240"/>
      <c r="GL51" s="240"/>
      <c r="GM51" s="240"/>
      <c r="GN51" s="240"/>
      <c r="GO51" s="240"/>
      <c r="GP51" s="240"/>
      <c r="GQ51" s="240"/>
      <c r="GR51" s="240"/>
      <c r="GS51" s="240"/>
      <c r="GT51" s="240"/>
      <c r="GU51" s="240"/>
      <c r="GV51" s="240"/>
      <c r="GW51" s="240"/>
      <c r="GX51" s="240"/>
      <c r="GY51" s="240"/>
      <c r="GZ51" s="240"/>
      <c r="HA51" s="240"/>
      <c r="HB51" s="240"/>
      <c r="HC51" s="240"/>
      <c r="HD51" s="240"/>
      <c r="HE51" s="240"/>
      <c r="HF51" s="240"/>
      <c r="HG51" s="240"/>
      <c r="HH51" s="240"/>
      <c r="HI51" s="240"/>
      <c r="HJ51" s="240"/>
      <c r="HK51" s="240"/>
      <c r="HL51" s="240"/>
      <c r="HM51" s="240"/>
      <c r="HN51" s="240"/>
      <c r="HO51" s="240"/>
      <c r="HP51" s="240"/>
      <c r="HQ51" s="240"/>
      <c r="HR51" s="240"/>
      <c r="HS51" s="240"/>
      <c r="HT51" s="240"/>
      <c r="HU51" s="240"/>
      <c r="HV51" s="240"/>
      <c r="HW51" s="240"/>
      <c r="HX51" s="240"/>
      <c r="HY51" s="240"/>
      <c r="HZ51" s="240"/>
      <c r="IA51" s="240"/>
      <c r="IB51" s="240"/>
      <c r="IC51" s="240"/>
      <c r="ID51" s="240"/>
      <c r="IE51" s="240"/>
      <c r="IF51" s="240"/>
      <c r="IG51" s="240"/>
      <c r="IH51" s="240"/>
      <c r="II51" s="240"/>
      <c r="IJ51" s="240"/>
      <c r="IK51" s="240"/>
      <c r="IL51" s="240"/>
      <c r="IM51" s="240"/>
      <c r="IN51" s="240"/>
      <c r="IO51" s="240"/>
      <c r="IP51" s="240"/>
      <c r="IQ51" s="240"/>
      <c r="IR51" s="240"/>
      <c r="IS51" s="240"/>
      <c r="IT51" s="240"/>
      <c r="IU51" s="240"/>
      <c r="IV51" s="240"/>
      <c r="IW51" s="240"/>
    </row>
    <row r="52" customFormat="false" ht="15" hidden="false" customHeight="false" outlineLevel="0" collapsed="false">
      <c r="A52" s="249"/>
      <c r="B52" s="467"/>
      <c r="C52" s="467"/>
      <c r="D52" s="467"/>
      <c r="E52" s="467"/>
      <c r="F52" s="510"/>
      <c r="G52" s="510"/>
      <c r="H52" s="510"/>
      <c r="I52" s="510"/>
      <c r="J52" s="510"/>
      <c r="K52" s="510"/>
      <c r="L52" s="240"/>
      <c r="M52" s="488"/>
      <c r="N52" s="240"/>
      <c r="O52" s="240"/>
      <c r="P52" s="240"/>
      <c r="Q52" s="240"/>
      <c r="R52" s="240"/>
      <c r="S52" s="240"/>
      <c r="T52" s="240"/>
      <c r="U52" s="240"/>
      <c r="V52" s="240"/>
      <c r="W52" s="240"/>
      <c r="X52" s="240"/>
      <c r="Y52" s="240"/>
      <c r="Z52" s="240"/>
      <c r="AA52" s="240"/>
      <c r="AB52" s="240"/>
      <c r="AC52" s="240"/>
      <c r="AD52" s="240"/>
      <c r="AE52" s="240"/>
      <c r="AF52" s="240"/>
      <c r="AG52" s="240"/>
      <c r="AH52" s="240"/>
      <c r="AI52" s="240"/>
      <c r="AJ52" s="240"/>
      <c r="AK52" s="240"/>
      <c r="AL52" s="240"/>
      <c r="AM52" s="240"/>
      <c r="AN52" s="240"/>
      <c r="AO52" s="240"/>
      <c r="AP52" s="240"/>
      <c r="AQ52" s="240"/>
      <c r="AR52" s="240"/>
      <c r="AS52" s="240"/>
      <c r="AT52" s="240"/>
      <c r="AU52" s="240"/>
      <c r="AV52" s="240"/>
      <c r="AW52" s="240"/>
      <c r="AX52" s="240"/>
      <c r="AY52" s="240"/>
      <c r="AZ52" s="240"/>
      <c r="BA52" s="240"/>
      <c r="BB52" s="240"/>
      <c r="BC52" s="240"/>
      <c r="BD52" s="240"/>
      <c r="BE52" s="240"/>
      <c r="BF52" s="240"/>
      <c r="BG52" s="240"/>
      <c r="BH52" s="240"/>
      <c r="BI52" s="240"/>
      <c r="BJ52" s="240"/>
      <c r="BK52" s="240"/>
      <c r="BL52" s="240"/>
      <c r="BM52" s="240"/>
      <c r="BN52" s="240"/>
      <c r="BO52" s="240"/>
      <c r="BP52" s="240"/>
      <c r="BQ52" s="240"/>
      <c r="BR52" s="240"/>
      <c r="BS52" s="240"/>
      <c r="BT52" s="240"/>
      <c r="BU52" s="240"/>
      <c r="BV52" s="240"/>
      <c r="BW52" s="240"/>
      <c r="BX52" s="240"/>
      <c r="BY52" s="240"/>
      <c r="BZ52" s="240"/>
      <c r="CA52" s="240"/>
      <c r="CB52" s="240"/>
      <c r="CC52" s="240"/>
      <c r="CD52" s="240"/>
      <c r="CE52" s="240"/>
      <c r="CF52" s="240"/>
      <c r="CG52" s="240"/>
      <c r="CH52" s="240"/>
      <c r="CI52" s="240"/>
      <c r="CJ52" s="240"/>
      <c r="CK52" s="240"/>
      <c r="CL52" s="240"/>
      <c r="CM52" s="240"/>
      <c r="CN52" s="240"/>
      <c r="CO52" s="240"/>
      <c r="CP52" s="240"/>
      <c r="CQ52" s="240"/>
      <c r="CR52" s="240"/>
      <c r="CS52" s="240"/>
      <c r="CT52" s="240"/>
      <c r="CU52" s="240"/>
      <c r="CV52" s="240"/>
      <c r="CW52" s="240"/>
      <c r="CX52" s="240"/>
      <c r="CY52" s="240"/>
      <c r="CZ52" s="240"/>
      <c r="DA52" s="240"/>
      <c r="DB52" s="240"/>
      <c r="DC52" s="240"/>
      <c r="DD52" s="240"/>
      <c r="DE52" s="240"/>
      <c r="DF52" s="240"/>
      <c r="DG52" s="240"/>
      <c r="DH52" s="240"/>
      <c r="DI52" s="240"/>
      <c r="DJ52" s="240"/>
      <c r="DK52" s="240"/>
      <c r="DL52" s="240"/>
      <c r="DM52" s="240"/>
      <c r="DN52" s="240"/>
      <c r="DO52" s="240"/>
      <c r="DP52" s="240"/>
      <c r="DQ52" s="240"/>
      <c r="DR52" s="240"/>
      <c r="DS52" s="240"/>
      <c r="DT52" s="240"/>
      <c r="DU52" s="240"/>
      <c r="DV52" s="240"/>
      <c r="DW52" s="240"/>
      <c r="DX52" s="240"/>
      <c r="DY52" s="240"/>
      <c r="DZ52" s="240"/>
      <c r="EA52" s="240"/>
      <c r="EB52" s="240"/>
      <c r="EC52" s="240"/>
      <c r="ED52" s="240"/>
      <c r="EE52" s="240"/>
      <c r="EF52" s="240"/>
      <c r="EG52" s="240"/>
      <c r="EH52" s="240"/>
      <c r="EI52" s="240"/>
      <c r="EJ52" s="240"/>
      <c r="EK52" s="240"/>
      <c r="EL52" s="240"/>
      <c r="EM52" s="240"/>
      <c r="EN52" s="240"/>
      <c r="EO52" s="240"/>
      <c r="EP52" s="240"/>
      <c r="EQ52" s="240"/>
      <c r="ER52" s="240"/>
      <c r="ES52" s="240"/>
      <c r="ET52" s="240"/>
      <c r="EU52" s="240"/>
      <c r="EV52" s="240"/>
      <c r="EW52" s="240"/>
      <c r="EX52" s="240"/>
      <c r="EY52" s="240"/>
      <c r="EZ52" s="240"/>
      <c r="FA52" s="240"/>
      <c r="FB52" s="240"/>
      <c r="FC52" s="240"/>
      <c r="FD52" s="240"/>
      <c r="FE52" s="240"/>
      <c r="FF52" s="240"/>
      <c r="FG52" s="240"/>
      <c r="FH52" s="240"/>
      <c r="FI52" s="240"/>
      <c r="FJ52" s="240"/>
      <c r="FK52" s="240"/>
      <c r="FL52" s="240"/>
      <c r="FM52" s="240"/>
      <c r="FN52" s="240"/>
      <c r="FO52" s="240"/>
      <c r="FP52" s="240"/>
      <c r="FQ52" s="240"/>
      <c r="FR52" s="240"/>
      <c r="FS52" s="240"/>
      <c r="FT52" s="240"/>
      <c r="FU52" s="240"/>
      <c r="FV52" s="240"/>
      <c r="FW52" s="240"/>
      <c r="FX52" s="240"/>
      <c r="FY52" s="240"/>
      <c r="FZ52" s="240"/>
      <c r="GA52" s="240"/>
      <c r="GB52" s="240"/>
      <c r="GC52" s="240"/>
      <c r="GD52" s="240"/>
      <c r="GE52" s="240"/>
      <c r="GF52" s="240"/>
      <c r="GG52" s="240"/>
      <c r="GH52" s="240"/>
      <c r="GI52" s="240"/>
      <c r="GJ52" s="240"/>
      <c r="GK52" s="240"/>
      <c r="GL52" s="240"/>
      <c r="GM52" s="240"/>
      <c r="GN52" s="240"/>
      <c r="GO52" s="240"/>
      <c r="GP52" s="240"/>
      <c r="GQ52" s="240"/>
      <c r="GR52" s="240"/>
      <c r="GS52" s="240"/>
      <c r="GT52" s="240"/>
      <c r="GU52" s="240"/>
      <c r="GV52" s="240"/>
      <c r="GW52" s="240"/>
      <c r="GX52" s="240"/>
      <c r="GY52" s="240"/>
      <c r="GZ52" s="240"/>
      <c r="HA52" s="240"/>
      <c r="HB52" s="240"/>
      <c r="HC52" s="240"/>
      <c r="HD52" s="240"/>
      <c r="HE52" s="240"/>
      <c r="HF52" s="240"/>
      <c r="HG52" s="240"/>
      <c r="HH52" s="240"/>
      <c r="HI52" s="240"/>
      <c r="HJ52" s="240"/>
      <c r="HK52" s="240"/>
      <c r="HL52" s="240"/>
      <c r="HM52" s="240"/>
      <c r="HN52" s="240"/>
      <c r="HO52" s="240"/>
      <c r="HP52" s="240"/>
      <c r="HQ52" s="240"/>
      <c r="HR52" s="240"/>
      <c r="HS52" s="240"/>
      <c r="HT52" s="240"/>
      <c r="HU52" s="240"/>
      <c r="HV52" s="240"/>
      <c r="HW52" s="240"/>
      <c r="HX52" s="240"/>
      <c r="HY52" s="240"/>
      <c r="HZ52" s="240"/>
      <c r="IA52" s="240"/>
      <c r="IB52" s="240"/>
      <c r="IC52" s="240"/>
      <c r="ID52" s="240"/>
      <c r="IE52" s="240"/>
      <c r="IF52" s="240"/>
      <c r="IG52" s="240"/>
      <c r="IH52" s="240"/>
      <c r="II52" s="240"/>
      <c r="IJ52" s="240"/>
      <c r="IK52" s="240"/>
      <c r="IL52" s="240"/>
      <c r="IM52" s="240"/>
      <c r="IN52" s="240"/>
      <c r="IO52" s="240"/>
      <c r="IP52" s="240"/>
      <c r="IQ52" s="240"/>
      <c r="IR52" s="240"/>
      <c r="IS52" s="240"/>
      <c r="IT52" s="240"/>
      <c r="IU52" s="240"/>
      <c r="IV52" s="240"/>
      <c r="IW52" s="240"/>
    </row>
    <row r="53" customFormat="false" ht="15" hidden="false" customHeight="false" outlineLevel="0" collapsed="false">
      <c r="A53" s="249"/>
      <c r="B53" s="467"/>
      <c r="C53" s="467"/>
      <c r="D53" s="467"/>
      <c r="E53" s="467"/>
      <c r="F53" s="510"/>
      <c r="G53" s="510"/>
      <c r="H53" s="510"/>
      <c r="I53" s="510"/>
      <c r="J53" s="510"/>
      <c r="K53" s="510"/>
      <c r="L53" s="240"/>
      <c r="M53" s="488"/>
      <c r="N53" s="240"/>
      <c r="O53" s="240"/>
      <c r="P53" s="240"/>
      <c r="Q53" s="240"/>
      <c r="R53" s="240"/>
      <c r="S53" s="240"/>
      <c r="T53" s="240"/>
      <c r="U53" s="240"/>
      <c r="V53" s="240"/>
      <c r="W53" s="240"/>
      <c r="X53" s="240"/>
      <c r="Y53" s="240"/>
      <c r="Z53" s="240"/>
      <c r="AA53" s="240"/>
      <c r="AB53" s="240"/>
      <c r="AC53" s="240"/>
      <c r="AD53" s="240"/>
      <c r="AE53" s="240"/>
      <c r="AF53" s="240"/>
      <c r="AG53" s="240"/>
      <c r="AH53" s="240"/>
      <c r="AI53" s="240"/>
      <c r="AJ53" s="240"/>
      <c r="AK53" s="240"/>
      <c r="AL53" s="240"/>
      <c r="AM53" s="240"/>
      <c r="AN53" s="240"/>
      <c r="AO53" s="240"/>
      <c r="AP53" s="240"/>
      <c r="AQ53" s="240"/>
      <c r="AR53" s="240"/>
      <c r="AS53" s="240"/>
      <c r="AT53" s="240"/>
      <c r="AU53" s="240"/>
      <c r="AV53" s="240"/>
      <c r="AW53" s="240"/>
      <c r="AX53" s="240"/>
      <c r="AY53" s="240"/>
      <c r="AZ53" s="240"/>
      <c r="BA53" s="240"/>
      <c r="BB53" s="240"/>
      <c r="BC53" s="240"/>
      <c r="BD53" s="240"/>
      <c r="BE53" s="240"/>
      <c r="BF53" s="240"/>
      <c r="BG53" s="240"/>
      <c r="BH53" s="240"/>
      <c r="BI53" s="240"/>
      <c r="BJ53" s="240"/>
      <c r="BK53" s="240"/>
      <c r="BL53" s="240"/>
      <c r="BM53" s="240"/>
      <c r="BN53" s="240"/>
      <c r="BO53" s="240"/>
      <c r="BP53" s="240"/>
      <c r="BQ53" s="240"/>
      <c r="BR53" s="240"/>
      <c r="BS53" s="240"/>
      <c r="BT53" s="240"/>
      <c r="BU53" s="240"/>
      <c r="BV53" s="240"/>
      <c r="BW53" s="240"/>
      <c r="BX53" s="240"/>
      <c r="BY53" s="240"/>
      <c r="BZ53" s="240"/>
      <c r="CA53" s="240"/>
      <c r="CB53" s="240"/>
      <c r="CC53" s="240"/>
      <c r="CD53" s="240"/>
      <c r="CE53" s="240"/>
      <c r="CF53" s="240"/>
      <c r="CG53" s="240"/>
      <c r="CH53" s="240"/>
      <c r="CI53" s="240"/>
      <c r="CJ53" s="240"/>
      <c r="CK53" s="240"/>
      <c r="CL53" s="240"/>
      <c r="CM53" s="240"/>
      <c r="CN53" s="240"/>
      <c r="CO53" s="240"/>
      <c r="CP53" s="240"/>
      <c r="CQ53" s="240"/>
      <c r="CR53" s="240"/>
      <c r="CS53" s="240"/>
      <c r="CT53" s="240"/>
      <c r="CU53" s="240"/>
      <c r="CV53" s="240"/>
      <c r="CW53" s="240"/>
      <c r="CX53" s="240"/>
      <c r="CY53" s="240"/>
      <c r="CZ53" s="240"/>
      <c r="DA53" s="240"/>
      <c r="DB53" s="240"/>
      <c r="DC53" s="240"/>
      <c r="DD53" s="240"/>
      <c r="DE53" s="240"/>
      <c r="DF53" s="240"/>
      <c r="DG53" s="240"/>
      <c r="DH53" s="240"/>
      <c r="DI53" s="240"/>
      <c r="DJ53" s="240"/>
      <c r="DK53" s="240"/>
      <c r="DL53" s="240"/>
      <c r="DM53" s="240"/>
      <c r="DN53" s="240"/>
      <c r="DO53" s="240"/>
      <c r="DP53" s="240"/>
      <c r="DQ53" s="240"/>
      <c r="DR53" s="240"/>
      <c r="DS53" s="240"/>
      <c r="DT53" s="240"/>
      <c r="DU53" s="240"/>
      <c r="DV53" s="240"/>
      <c r="DW53" s="240"/>
      <c r="DX53" s="240"/>
      <c r="DY53" s="240"/>
      <c r="DZ53" s="240"/>
      <c r="EA53" s="240"/>
      <c r="EB53" s="240"/>
      <c r="EC53" s="240"/>
      <c r="ED53" s="240"/>
      <c r="EE53" s="240"/>
      <c r="EF53" s="240"/>
      <c r="EG53" s="240"/>
      <c r="EH53" s="240"/>
      <c r="EI53" s="240"/>
      <c r="EJ53" s="240"/>
      <c r="EK53" s="240"/>
      <c r="EL53" s="240"/>
      <c r="EM53" s="240"/>
      <c r="EN53" s="240"/>
      <c r="EO53" s="240"/>
      <c r="EP53" s="240"/>
      <c r="EQ53" s="240"/>
      <c r="ER53" s="240"/>
      <c r="ES53" s="240"/>
      <c r="ET53" s="240"/>
      <c r="EU53" s="240"/>
      <c r="EV53" s="240"/>
      <c r="EW53" s="240"/>
      <c r="EX53" s="240"/>
      <c r="EY53" s="240"/>
      <c r="EZ53" s="240"/>
      <c r="FA53" s="240"/>
      <c r="FB53" s="240"/>
      <c r="FC53" s="240"/>
      <c r="FD53" s="240"/>
      <c r="FE53" s="240"/>
      <c r="FF53" s="240"/>
      <c r="FG53" s="240"/>
      <c r="FH53" s="240"/>
      <c r="FI53" s="240"/>
      <c r="FJ53" s="240"/>
      <c r="FK53" s="240"/>
      <c r="FL53" s="240"/>
      <c r="FM53" s="240"/>
      <c r="FN53" s="240"/>
      <c r="FO53" s="240"/>
      <c r="FP53" s="240"/>
      <c r="FQ53" s="240"/>
      <c r="FR53" s="240"/>
      <c r="FS53" s="240"/>
      <c r="FT53" s="240"/>
      <c r="FU53" s="240"/>
      <c r="FV53" s="240"/>
      <c r="FW53" s="240"/>
      <c r="FX53" s="240"/>
      <c r="FY53" s="240"/>
      <c r="FZ53" s="240"/>
      <c r="GA53" s="240"/>
      <c r="GB53" s="240"/>
      <c r="GC53" s="240"/>
      <c r="GD53" s="240"/>
      <c r="GE53" s="240"/>
      <c r="GF53" s="240"/>
      <c r="GG53" s="240"/>
      <c r="GH53" s="240"/>
      <c r="GI53" s="240"/>
      <c r="GJ53" s="240"/>
      <c r="GK53" s="240"/>
      <c r="GL53" s="240"/>
      <c r="GM53" s="240"/>
      <c r="GN53" s="240"/>
      <c r="GO53" s="240"/>
      <c r="GP53" s="240"/>
      <c r="GQ53" s="240"/>
      <c r="GR53" s="240"/>
      <c r="GS53" s="240"/>
      <c r="GT53" s="240"/>
      <c r="GU53" s="240"/>
      <c r="GV53" s="240"/>
      <c r="GW53" s="240"/>
      <c r="GX53" s="240"/>
      <c r="GY53" s="240"/>
      <c r="GZ53" s="240"/>
      <c r="HA53" s="240"/>
      <c r="HB53" s="240"/>
      <c r="HC53" s="240"/>
      <c r="HD53" s="240"/>
      <c r="HE53" s="240"/>
      <c r="HF53" s="240"/>
      <c r="HG53" s="240"/>
      <c r="HH53" s="240"/>
      <c r="HI53" s="240"/>
      <c r="HJ53" s="240"/>
      <c r="HK53" s="240"/>
      <c r="HL53" s="240"/>
      <c r="HM53" s="240"/>
      <c r="HN53" s="240"/>
      <c r="HO53" s="240"/>
      <c r="HP53" s="240"/>
      <c r="HQ53" s="240"/>
      <c r="HR53" s="240"/>
      <c r="HS53" s="240"/>
      <c r="HT53" s="240"/>
      <c r="HU53" s="240"/>
      <c r="HV53" s="240"/>
      <c r="HW53" s="240"/>
      <c r="HX53" s="240"/>
      <c r="HY53" s="240"/>
      <c r="HZ53" s="240"/>
      <c r="IA53" s="240"/>
      <c r="IB53" s="240"/>
      <c r="IC53" s="240"/>
      <c r="ID53" s="240"/>
      <c r="IE53" s="240"/>
      <c r="IF53" s="240"/>
      <c r="IG53" s="240"/>
      <c r="IH53" s="240"/>
      <c r="II53" s="240"/>
      <c r="IJ53" s="240"/>
      <c r="IK53" s="240"/>
      <c r="IL53" s="240"/>
      <c r="IM53" s="240"/>
      <c r="IN53" s="240"/>
      <c r="IO53" s="240"/>
      <c r="IP53" s="240"/>
      <c r="IQ53" s="240"/>
      <c r="IR53" s="240"/>
      <c r="IS53" s="240"/>
      <c r="IT53" s="240"/>
      <c r="IU53" s="240"/>
      <c r="IV53" s="240"/>
      <c r="IW53" s="240"/>
    </row>
    <row r="54" customFormat="false" ht="15" hidden="false" customHeight="false" outlineLevel="0" collapsed="false">
      <c r="A54" s="434"/>
      <c r="B54" s="61"/>
      <c r="C54" s="61"/>
      <c r="D54" s="61"/>
      <c r="E54" s="61"/>
      <c r="F54" s="510"/>
      <c r="G54" s="510"/>
      <c r="H54" s="510"/>
      <c r="I54" s="510"/>
      <c r="J54" s="510"/>
      <c r="K54" s="510"/>
    </row>
    <row r="55" customFormat="false" ht="15" hidden="false" customHeight="false" outlineLevel="0" collapsed="false">
      <c r="A55" s="434"/>
      <c r="B55" s="61"/>
      <c r="C55" s="61"/>
      <c r="D55" s="61"/>
      <c r="E55" s="61"/>
      <c r="F55" s="61"/>
      <c r="G55" s="61"/>
      <c r="H55" s="61"/>
      <c r="I55" s="61"/>
      <c r="J55" s="61"/>
      <c r="K55" s="61"/>
    </row>
    <row r="56" customFormat="false" ht="15.75" hidden="false" customHeight="false" outlineLevel="0" collapsed="false">
      <c r="A56" s="511" t="n">
        <v>8.3</v>
      </c>
      <c r="B56" s="512" t="s">
        <v>368</v>
      </c>
      <c r="C56" s="512"/>
      <c r="D56" s="512"/>
      <c r="E56" s="512"/>
      <c r="F56" s="513"/>
      <c r="G56" s="514" t="s">
        <v>369</v>
      </c>
      <c r="H56" s="514"/>
      <c r="I56" s="514" t="s">
        <v>370</v>
      </c>
      <c r="J56" s="514"/>
      <c r="K56" s="444"/>
    </row>
    <row r="57" customFormat="false" ht="15" hidden="false" customHeight="false" outlineLevel="0" collapsed="false">
      <c r="B57" s="515" t="str">
        <f aca="false">DataSheet!B121:D121</f>
        <v>Labor</v>
      </c>
      <c r="C57" s="515"/>
      <c r="D57" s="515"/>
      <c r="E57" s="515"/>
      <c r="F57" s="516"/>
      <c r="G57" s="255"/>
      <c r="H57" s="255"/>
      <c r="I57" s="517" t="n">
        <f aca="false">DataSheet!E121</f>
        <v>0</v>
      </c>
      <c r="J57" s="517"/>
      <c r="K57" s="434"/>
    </row>
    <row r="58" customFormat="false" ht="15" hidden="false" customHeight="false" outlineLevel="0" collapsed="false">
      <c r="B58" s="515" t="n">
        <f aca="false">DataSheet!B122:D122</f>
        <v>0</v>
      </c>
      <c r="C58" s="515"/>
      <c r="D58" s="515"/>
      <c r="E58" s="515"/>
      <c r="F58" s="516"/>
      <c r="G58" s="255"/>
      <c r="H58" s="255"/>
      <c r="I58" s="517" t="n">
        <f aca="false">DataSheet!E122</f>
        <v>0</v>
      </c>
      <c r="J58" s="517"/>
      <c r="K58" s="434"/>
    </row>
    <row r="59" customFormat="false" ht="15" hidden="false" customHeight="false" outlineLevel="0" collapsed="false">
      <c r="B59" s="515" t="n">
        <f aca="false">DataSheet!B123:D123</f>
        <v>0</v>
      </c>
      <c r="C59" s="515"/>
      <c r="D59" s="515"/>
      <c r="E59" s="515"/>
      <c r="F59" s="516"/>
      <c r="G59" s="255"/>
      <c r="H59" s="255"/>
      <c r="I59" s="517" t="n">
        <f aca="false">DataSheet!E123</f>
        <v>0</v>
      </c>
      <c r="J59" s="517"/>
      <c r="K59" s="434"/>
    </row>
    <row r="60" customFormat="false" ht="15" hidden="false" customHeight="true" outlineLevel="0" collapsed="false">
      <c r="B60" s="515" t="n">
        <f aca="false">DataSheet!B124:D124</f>
        <v>0</v>
      </c>
      <c r="C60" s="515"/>
      <c r="D60" s="515"/>
      <c r="E60" s="515"/>
      <c r="F60" s="516"/>
      <c r="G60" s="255"/>
      <c r="H60" s="255"/>
      <c r="I60" s="517" t="n">
        <f aca="false">DataSheet!E124</f>
        <v>0</v>
      </c>
      <c r="J60" s="517"/>
      <c r="K60" s="434"/>
    </row>
    <row r="61" customFormat="false" ht="15" hidden="false" customHeight="true" outlineLevel="0" collapsed="false">
      <c r="B61" s="515" t="n">
        <f aca="false">DataSheet!B125:D125</f>
        <v>0</v>
      </c>
      <c r="C61" s="515"/>
      <c r="D61" s="515"/>
      <c r="E61" s="515"/>
      <c r="F61" s="516"/>
      <c r="G61" s="255"/>
      <c r="H61" s="255"/>
      <c r="I61" s="517" t="n">
        <f aca="false">DataSheet!E125</f>
        <v>0</v>
      </c>
      <c r="J61" s="517"/>
      <c r="K61" s="434"/>
    </row>
    <row r="62" customFormat="false" ht="15" hidden="false" customHeight="true" outlineLevel="0" collapsed="false">
      <c r="B62" s="515" t="n">
        <f aca="false">DataSheet!B126:D126</f>
        <v>0</v>
      </c>
      <c r="C62" s="515"/>
      <c r="D62" s="515"/>
      <c r="E62" s="515"/>
      <c r="F62" s="516"/>
      <c r="G62" s="255"/>
      <c r="H62" s="255"/>
      <c r="I62" s="517" t="n">
        <f aca="false">DataSheet!E126</f>
        <v>0</v>
      </c>
      <c r="J62" s="517"/>
      <c r="K62" s="434"/>
    </row>
    <row r="63" customFormat="false" ht="15" hidden="false" customHeight="true" outlineLevel="0" collapsed="false">
      <c r="B63" s="515" t="n">
        <f aca="false">DataSheet!B127:D127</f>
        <v>0</v>
      </c>
      <c r="C63" s="515"/>
      <c r="D63" s="515"/>
      <c r="E63" s="515"/>
      <c r="F63" s="516"/>
      <c r="G63" s="255"/>
      <c r="H63" s="255"/>
      <c r="I63" s="517" t="n">
        <f aca="false">DataSheet!E127</f>
        <v>0</v>
      </c>
      <c r="J63" s="517"/>
      <c r="K63" s="434"/>
    </row>
    <row r="64" customFormat="false" ht="15" hidden="false" customHeight="false" outlineLevel="0" collapsed="false">
      <c r="B64" s="515" t="n">
        <f aca="false">DataSheet!B134:D134</f>
        <v>0</v>
      </c>
      <c r="C64" s="515"/>
      <c r="D64" s="515"/>
      <c r="E64" s="515"/>
      <c r="F64" s="516"/>
      <c r="G64" s="255"/>
      <c r="H64" s="255"/>
      <c r="I64" s="517" t="n">
        <f aca="false">DataSheet!E134</f>
        <v>0</v>
      </c>
      <c r="J64" s="517"/>
      <c r="K64" s="434"/>
    </row>
    <row r="65" customFormat="false" ht="15" hidden="false" customHeight="false" outlineLevel="0" collapsed="false">
      <c r="B65" s="515" t="n">
        <f aca="false">DataSheet!B135:D135</f>
        <v>0</v>
      </c>
      <c r="C65" s="515"/>
      <c r="D65" s="515"/>
      <c r="E65" s="515"/>
      <c r="F65" s="516"/>
      <c r="G65" s="255"/>
      <c r="H65" s="255"/>
      <c r="I65" s="517" t="n">
        <f aca="false">DataSheet!E135</f>
        <v>0</v>
      </c>
      <c r="J65" s="517"/>
      <c r="K65" s="434"/>
    </row>
    <row r="66" customFormat="false" ht="15" hidden="false" customHeight="false" outlineLevel="0" collapsed="false">
      <c r="B66" s="515" t="n">
        <f aca="false">DataSheet!B136:D136</f>
        <v>0</v>
      </c>
      <c r="C66" s="515"/>
      <c r="D66" s="515"/>
      <c r="E66" s="515"/>
      <c r="F66" s="516"/>
      <c r="G66" s="255"/>
      <c r="H66" s="255"/>
      <c r="I66" s="517" t="n">
        <f aca="false">DataSheet!E136</f>
        <v>0</v>
      </c>
      <c r="J66" s="517"/>
      <c r="K66" s="434"/>
    </row>
    <row r="67" customFormat="false" ht="15" hidden="false" customHeight="false" outlineLevel="0" collapsed="false">
      <c r="B67" s="515" t="n">
        <f aca="false">DataSheet!B137:D137</f>
        <v>0</v>
      </c>
      <c r="C67" s="515"/>
      <c r="D67" s="515"/>
      <c r="E67" s="515"/>
      <c r="F67" s="516"/>
      <c r="G67" s="255"/>
      <c r="H67" s="255"/>
      <c r="I67" s="517" t="n">
        <f aca="false">DataSheet!E137</f>
        <v>0</v>
      </c>
      <c r="J67" s="517"/>
      <c r="K67" s="434"/>
    </row>
    <row r="68" customFormat="false" ht="15" hidden="false" customHeight="false" outlineLevel="0" collapsed="false">
      <c r="B68" s="515" t="n">
        <f aca="false">DataSheet!B138:D138</f>
        <v>0</v>
      </c>
      <c r="C68" s="515"/>
      <c r="D68" s="515"/>
      <c r="E68" s="515"/>
      <c r="F68" s="516"/>
      <c r="G68" s="255"/>
      <c r="H68" s="255"/>
      <c r="I68" s="517" t="n">
        <f aca="false">DataSheet!E138</f>
        <v>0</v>
      </c>
      <c r="J68" s="517"/>
      <c r="K68" s="434"/>
    </row>
    <row r="69" customFormat="false" ht="15.75" hidden="false" customHeight="false" outlineLevel="0" collapsed="false">
      <c r="B69" s="518" t="s">
        <v>14</v>
      </c>
      <c r="C69" s="518"/>
      <c r="D69" s="518"/>
      <c r="E69" s="518"/>
      <c r="F69" s="253"/>
      <c r="G69" s="519"/>
      <c r="H69" s="519"/>
      <c r="I69" s="520" t="n">
        <f aca="false">SUM(I57:I68)</f>
        <v>0</v>
      </c>
      <c r="J69" s="520"/>
      <c r="K69" s="434"/>
    </row>
    <row r="70" customFormat="false" ht="12.75" hidden="false" customHeight="false" outlineLevel="0" collapsed="false">
      <c r="A70" s="446"/>
      <c r="B70" s="521"/>
      <c r="C70" s="521"/>
      <c r="D70" s="521"/>
      <c r="E70" s="521"/>
      <c r="F70" s="521"/>
      <c r="G70" s="446"/>
      <c r="H70" s="446"/>
      <c r="I70" s="446"/>
      <c r="J70" s="446"/>
      <c r="K70" s="446"/>
      <c r="L70" s="449"/>
      <c r="M70" s="16"/>
      <c r="N70" s="449"/>
      <c r="O70" s="449"/>
      <c r="P70" s="449"/>
      <c r="Q70" s="449"/>
      <c r="R70" s="449"/>
      <c r="S70" s="449"/>
      <c r="T70" s="449"/>
      <c r="U70" s="449"/>
      <c r="V70" s="449"/>
      <c r="W70" s="449"/>
      <c r="X70" s="449"/>
      <c r="Y70" s="449"/>
      <c r="Z70" s="449"/>
      <c r="AA70" s="449"/>
      <c r="AB70" s="449"/>
      <c r="AC70" s="449"/>
      <c r="AD70" s="449"/>
      <c r="AE70" s="449"/>
      <c r="AF70" s="449"/>
      <c r="AG70" s="449"/>
      <c r="AH70" s="449"/>
      <c r="AI70" s="449"/>
      <c r="AJ70" s="449"/>
      <c r="AK70" s="449"/>
      <c r="AL70" s="449"/>
      <c r="AM70" s="449"/>
      <c r="AN70" s="449"/>
      <c r="AO70" s="449"/>
      <c r="AP70" s="449"/>
      <c r="AQ70" s="449"/>
      <c r="AR70" s="449"/>
      <c r="AS70" s="449"/>
      <c r="AT70" s="449"/>
      <c r="AU70" s="449"/>
      <c r="AV70" s="449"/>
      <c r="AW70" s="449"/>
      <c r="AX70" s="449"/>
      <c r="AY70" s="449"/>
      <c r="AZ70" s="449"/>
      <c r="BA70" s="449"/>
      <c r="BB70" s="449"/>
      <c r="BC70" s="449"/>
      <c r="BD70" s="449"/>
      <c r="BE70" s="449"/>
      <c r="BF70" s="449"/>
      <c r="BG70" s="449"/>
      <c r="BH70" s="449"/>
      <c r="BI70" s="449"/>
      <c r="BJ70" s="449"/>
      <c r="BK70" s="449"/>
      <c r="BL70" s="449"/>
      <c r="BM70" s="449"/>
      <c r="BN70" s="449"/>
      <c r="BO70" s="449"/>
      <c r="BP70" s="449"/>
      <c r="BQ70" s="449"/>
      <c r="BR70" s="449"/>
      <c r="BS70" s="449"/>
      <c r="BT70" s="449"/>
      <c r="BU70" s="449"/>
      <c r="BV70" s="449"/>
      <c r="BW70" s="449"/>
      <c r="BX70" s="449"/>
      <c r="BY70" s="449"/>
      <c r="BZ70" s="449"/>
      <c r="CA70" s="449"/>
      <c r="CB70" s="449"/>
      <c r="CC70" s="449"/>
      <c r="CD70" s="449"/>
      <c r="CE70" s="449"/>
      <c r="CF70" s="449"/>
      <c r="CG70" s="449"/>
      <c r="CH70" s="449"/>
      <c r="CI70" s="449"/>
      <c r="CJ70" s="449"/>
      <c r="CK70" s="449"/>
      <c r="CL70" s="449"/>
      <c r="CM70" s="449"/>
      <c r="CN70" s="449"/>
      <c r="CO70" s="449"/>
      <c r="CP70" s="449"/>
      <c r="CQ70" s="449"/>
      <c r="CR70" s="449"/>
      <c r="CS70" s="449"/>
      <c r="CT70" s="449"/>
      <c r="CU70" s="449"/>
      <c r="CV70" s="449"/>
      <c r="CW70" s="449"/>
      <c r="CX70" s="449"/>
      <c r="CY70" s="449"/>
      <c r="CZ70" s="449"/>
      <c r="DA70" s="449"/>
      <c r="DB70" s="449"/>
      <c r="DC70" s="449"/>
      <c r="DD70" s="449"/>
      <c r="DE70" s="449"/>
      <c r="DF70" s="449"/>
      <c r="DG70" s="449"/>
      <c r="DH70" s="449"/>
      <c r="DI70" s="449"/>
      <c r="DJ70" s="449"/>
      <c r="DK70" s="449"/>
      <c r="DL70" s="449"/>
      <c r="DM70" s="449"/>
      <c r="DN70" s="449"/>
      <c r="DO70" s="449"/>
      <c r="DP70" s="449"/>
      <c r="DQ70" s="449"/>
      <c r="DR70" s="449"/>
      <c r="DS70" s="449"/>
      <c r="DT70" s="449"/>
      <c r="DU70" s="449"/>
      <c r="DV70" s="449"/>
      <c r="DW70" s="449"/>
      <c r="DX70" s="449"/>
      <c r="DY70" s="449"/>
      <c r="DZ70" s="449"/>
      <c r="EA70" s="449"/>
      <c r="EB70" s="449"/>
      <c r="EC70" s="449"/>
      <c r="ED70" s="449"/>
      <c r="EE70" s="449"/>
      <c r="EF70" s="449"/>
      <c r="EG70" s="449"/>
      <c r="EH70" s="449"/>
      <c r="EI70" s="449"/>
      <c r="EJ70" s="449"/>
      <c r="EK70" s="449"/>
      <c r="EL70" s="449"/>
      <c r="EM70" s="449"/>
      <c r="EN70" s="449"/>
      <c r="EO70" s="449"/>
      <c r="EP70" s="449"/>
      <c r="EQ70" s="449"/>
      <c r="ER70" s="449"/>
      <c r="ES70" s="449"/>
      <c r="ET70" s="449"/>
      <c r="EU70" s="449"/>
      <c r="EV70" s="449"/>
      <c r="EW70" s="449"/>
      <c r="EX70" s="449"/>
      <c r="EY70" s="449"/>
      <c r="EZ70" s="449"/>
      <c r="FA70" s="449"/>
      <c r="FB70" s="449"/>
      <c r="FC70" s="449"/>
      <c r="FD70" s="449"/>
      <c r="FE70" s="449"/>
      <c r="FF70" s="449"/>
      <c r="FG70" s="449"/>
      <c r="FH70" s="449"/>
      <c r="FI70" s="449"/>
      <c r="FJ70" s="449"/>
      <c r="FK70" s="449"/>
      <c r="FL70" s="449"/>
      <c r="FM70" s="449"/>
      <c r="FN70" s="449"/>
      <c r="FO70" s="449"/>
      <c r="FP70" s="449"/>
      <c r="FQ70" s="449"/>
      <c r="FR70" s="449"/>
      <c r="FS70" s="449"/>
      <c r="FT70" s="449"/>
      <c r="FU70" s="449"/>
      <c r="FV70" s="449"/>
      <c r="FW70" s="449"/>
      <c r="FX70" s="449"/>
      <c r="FY70" s="449"/>
      <c r="FZ70" s="449"/>
      <c r="GA70" s="449"/>
      <c r="GB70" s="449"/>
      <c r="GC70" s="449"/>
      <c r="GD70" s="449"/>
      <c r="GE70" s="449"/>
      <c r="GF70" s="449"/>
      <c r="GG70" s="449"/>
      <c r="GH70" s="449"/>
      <c r="GI70" s="449"/>
      <c r="GJ70" s="449"/>
      <c r="GK70" s="449"/>
      <c r="GL70" s="449"/>
      <c r="GM70" s="449"/>
      <c r="GN70" s="449"/>
      <c r="GO70" s="449"/>
      <c r="GP70" s="449"/>
      <c r="GQ70" s="449"/>
      <c r="GR70" s="449"/>
      <c r="GS70" s="449"/>
      <c r="GT70" s="449"/>
      <c r="GU70" s="449"/>
      <c r="GV70" s="449"/>
      <c r="GW70" s="449"/>
      <c r="GX70" s="449"/>
      <c r="GY70" s="449"/>
      <c r="GZ70" s="449"/>
      <c r="HA70" s="449"/>
      <c r="HB70" s="449"/>
      <c r="HC70" s="449"/>
      <c r="HD70" s="449"/>
      <c r="HE70" s="449"/>
      <c r="HF70" s="449"/>
      <c r="HG70" s="449"/>
      <c r="HH70" s="449"/>
      <c r="HI70" s="449"/>
      <c r="HJ70" s="449"/>
      <c r="HK70" s="449"/>
      <c r="HL70" s="449"/>
      <c r="HM70" s="449"/>
      <c r="HN70" s="449"/>
      <c r="HO70" s="449"/>
      <c r="HP70" s="449"/>
      <c r="HQ70" s="449"/>
      <c r="HR70" s="449"/>
      <c r="HS70" s="449"/>
      <c r="HT70" s="449"/>
      <c r="HU70" s="449"/>
      <c r="HV70" s="449"/>
      <c r="HW70" s="449"/>
      <c r="HX70" s="449"/>
      <c r="HY70" s="449"/>
      <c r="HZ70" s="449"/>
      <c r="IA70" s="449"/>
      <c r="IB70" s="449"/>
      <c r="IC70" s="449"/>
      <c r="ID70" s="449"/>
      <c r="IE70" s="449"/>
      <c r="IF70" s="449"/>
      <c r="IG70" s="449"/>
      <c r="IH70" s="449"/>
      <c r="II70" s="449"/>
      <c r="IJ70" s="449"/>
      <c r="IK70" s="449"/>
      <c r="IL70" s="449"/>
      <c r="IM70" s="449"/>
      <c r="IN70" s="449"/>
      <c r="IO70" s="449"/>
      <c r="IP70" s="449"/>
      <c r="IQ70" s="449"/>
      <c r="IR70" s="449"/>
      <c r="IS70" s="449"/>
      <c r="IT70" s="449"/>
      <c r="IU70" s="449"/>
      <c r="IV70" s="449"/>
      <c r="IW70" s="449"/>
    </row>
    <row r="71" customFormat="false" ht="15" hidden="false" customHeight="false" outlineLevel="0" collapsed="false">
      <c r="A71" s="434"/>
      <c r="B71" s="61"/>
      <c r="C71" s="61"/>
      <c r="D71" s="61"/>
      <c r="E71" s="61"/>
      <c r="F71" s="61"/>
      <c r="G71" s="434"/>
      <c r="H71" s="434"/>
      <c r="I71" s="434"/>
      <c r="J71" s="434"/>
      <c r="K71" s="434"/>
    </row>
    <row r="72" customFormat="false" ht="15" hidden="false" customHeight="false" outlineLevel="0" collapsed="false">
      <c r="A72" s="434" t="n">
        <v>9</v>
      </c>
      <c r="B72" s="247" t="s">
        <v>371</v>
      </c>
      <c r="C72" s="247"/>
      <c r="D72" s="247"/>
      <c r="E72" s="247"/>
      <c r="F72" s="247"/>
      <c r="G72" s="522" t="s">
        <v>372</v>
      </c>
      <c r="H72" s="522"/>
      <c r="I72" s="522"/>
      <c r="J72" s="522"/>
      <c r="K72" s="522"/>
    </row>
    <row r="73" customFormat="false" ht="15.75" hidden="false" customHeight="false" outlineLevel="0" collapsed="false">
      <c r="A73" s="434"/>
      <c r="B73" s="434" t="s">
        <v>373</v>
      </c>
      <c r="C73" s="247" t="s">
        <v>374</v>
      </c>
      <c r="D73" s="247"/>
      <c r="E73" s="247"/>
      <c r="F73" s="247"/>
      <c r="G73" s="498"/>
      <c r="H73" s="498"/>
      <c r="I73" s="498"/>
      <c r="J73" s="498"/>
      <c r="K73" s="498"/>
    </row>
    <row r="74" customFormat="false" ht="15" hidden="false" customHeight="false" outlineLevel="0" collapsed="false">
      <c r="A74" s="434"/>
      <c r="B74" s="61"/>
      <c r="C74" s="61"/>
      <c r="D74" s="61"/>
      <c r="E74" s="61"/>
      <c r="F74" s="61"/>
      <c r="G74" s="61"/>
      <c r="H74" s="61"/>
      <c r="I74" s="61"/>
      <c r="J74" s="61"/>
      <c r="K74" s="61"/>
    </row>
    <row r="75" customFormat="false" ht="15.75" hidden="false" customHeight="false" outlineLevel="0" collapsed="false">
      <c r="A75" s="434"/>
      <c r="B75" s="434" t="s">
        <v>375</v>
      </c>
      <c r="C75" s="247" t="s">
        <v>376</v>
      </c>
      <c r="D75" s="247"/>
      <c r="E75" s="247"/>
      <c r="F75" s="247"/>
      <c r="G75" s="498"/>
      <c r="H75" s="498"/>
      <c r="I75" s="498"/>
      <c r="J75" s="498"/>
      <c r="K75" s="498"/>
    </row>
    <row r="76" customFormat="false" ht="15" hidden="false" customHeight="false" outlineLevel="0" collapsed="false">
      <c r="A76" s="434"/>
      <c r="B76" s="61"/>
      <c r="C76" s="61"/>
      <c r="D76" s="61"/>
      <c r="E76" s="61"/>
      <c r="F76" s="61"/>
      <c r="G76" s="61"/>
      <c r="H76" s="61"/>
      <c r="I76" s="61"/>
      <c r="J76" s="61"/>
      <c r="K76" s="61"/>
    </row>
    <row r="77" customFormat="false" ht="15.75" hidden="false" customHeight="true" outlineLevel="0" collapsed="false">
      <c r="A77" s="434"/>
      <c r="B77" s="434" t="s">
        <v>377</v>
      </c>
      <c r="C77" s="247" t="s">
        <v>378</v>
      </c>
      <c r="D77" s="247"/>
      <c r="E77" s="247"/>
      <c r="F77" s="247"/>
      <c r="G77" s="498"/>
      <c r="H77" s="498"/>
      <c r="I77" s="498"/>
      <c r="J77" s="498"/>
      <c r="K77" s="498"/>
    </row>
    <row r="78" customFormat="false" ht="15" hidden="false" customHeight="false" outlineLevel="0" collapsed="false">
      <c r="A78" s="434"/>
      <c r="B78" s="61"/>
      <c r="C78" s="61"/>
      <c r="D78" s="61"/>
      <c r="E78" s="61"/>
      <c r="F78" s="61"/>
      <c r="G78" s="61"/>
      <c r="H78" s="61"/>
      <c r="I78" s="61"/>
      <c r="J78" s="61"/>
      <c r="K78" s="61"/>
    </row>
    <row r="79" customFormat="false" ht="15.75" hidden="false" customHeight="true" outlineLevel="0" collapsed="false">
      <c r="A79" s="434"/>
      <c r="B79" s="434" t="s">
        <v>379</v>
      </c>
      <c r="C79" s="142" t="s">
        <v>380</v>
      </c>
      <c r="D79" s="142"/>
      <c r="E79" s="142"/>
      <c r="F79" s="142"/>
      <c r="G79" s="498"/>
      <c r="H79" s="498"/>
      <c r="I79" s="498"/>
      <c r="J79" s="498"/>
      <c r="K79" s="498"/>
    </row>
    <row r="80" customFormat="false" ht="15" hidden="false" customHeight="false" outlineLevel="0" collapsed="false">
      <c r="A80" s="434"/>
      <c r="B80" s="61"/>
      <c r="C80" s="61"/>
      <c r="D80" s="61"/>
      <c r="E80" s="61"/>
      <c r="F80" s="61"/>
      <c r="G80" s="61"/>
      <c r="H80" s="61"/>
      <c r="I80" s="61"/>
      <c r="J80" s="61"/>
      <c r="K80" s="61"/>
    </row>
    <row r="81" customFormat="false" ht="15" hidden="false" customHeight="false" outlineLevel="0" collapsed="false">
      <c r="A81" s="434"/>
      <c r="B81" s="61"/>
      <c r="C81" s="61"/>
      <c r="D81" s="61"/>
      <c r="E81" s="61"/>
      <c r="F81" s="61"/>
      <c r="G81" s="61"/>
      <c r="H81" s="61"/>
      <c r="I81" s="61"/>
      <c r="J81" s="61"/>
      <c r="K81" s="61"/>
    </row>
    <row r="82" customFormat="false" ht="15" hidden="false" customHeight="true" outlineLevel="0" collapsed="false">
      <c r="A82" s="452" t="n">
        <v>9.1</v>
      </c>
      <c r="B82" s="247" t="s">
        <v>381</v>
      </c>
      <c r="C82" s="247"/>
      <c r="D82" s="247"/>
      <c r="E82" s="247"/>
      <c r="F82" s="247"/>
      <c r="G82" s="247"/>
      <c r="H82" s="523" t="s">
        <v>382</v>
      </c>
      <c r="I82" s="523"/>
      <c r="J82" s="523"/>
      <c r="K82" s="523"/>
      <c r="L82" s="61"/>
    </row>
    <row r="83" customFormat="false" ht="15.75" hidden="false" customHeight="true" outlineLevel="0" collapsed="false">
      <c r="A83" s="434"/>
      <c r="B83" s="524" t="s">
        <v>383</v>
      </c>
      <c r="C83" s="524"/>
      <c r="D83" s="524"/>
      <c r="E83" s="524"/>
      <c r="F83" s="525"/>
      <c r="G83" s="526" t="s">
        <v>384</v>
      </c>
      <c r="H83" s="526"/>
      <c r="I83" s="527"/>
      <c r="J83" s="528" t="s">
        <v>385</v>
      </c>
      <c r="K83" s="528"/>
      <c r="L83" s="434"/>
    </row>
    <row r="84" customFormat="false" ht="15" hidden="false" customHeight="true" outlineLevel="0" collapsed="false">
      <c r="B84" s="529" t="s">
        <v>386</v>
      </c>
      <c r="C84" s="529"/>
      <c r="D84" s="530" t="s">
        <v>387</v>
      </c>
      <c r="E84" s="530"/>
      <c r="F84" s="531" t="s">
        <v>388</v>
      </c>
      <c r="G84" s="531"/>
      <c r="H84" s="474" t="s">
        <v>389</v>
      </c>
      <c r="I84" s="474"/>
      <c r="J84" s="530" t="s">
        <v>388</v>
      </c>
      <c r="K84" s="530"/>
      <c r="L84" s="61"/>
    </row>
    <row r="85" customFormat="false" ht="15" hidden="false" customHeight="true" outlineLevel="0" collapsed="false">
      <c r="B85" s="532" t="s">
        <v>390</v>
      </c>
      <c r="C85" s="532"/>
      <c r="D85" s="533" t="s">
        <v>391</v>
      </c>
      <c r="E85" s="533"/>
      <c r="F85" s="534" t="s">
        <v>392</v>
      </c>
      <c r="G85" s="534"/>
      <c r="H85" s="478" t="s">
        <v>393</v>
      </c>
      <c r="I85" s="478"/>
      <c r="J85" s="533" t="s">
        <v>394</v>
      </c>
      <c r="K85" s="533"/>
      <c r="L85" s="61"/>
    </row>
    <row r="86" customFormat="false" ht="15" hidden="false" customHeight="true" outlineLevel="0" collapsed="false">
      <c r="B86" s="255"/>
      <c r="C86" s="255"/>
      <c r="D86" s="255"/>
      <c r="E86" s="255"/>
      <c r="F86" s="255"/>
      <c r="G86" s="255"/>
      <c r="H86" s="535" t="n">
        <v>0.7</v>
      </c>
      <c r="I86" s="535"/>
      <c r="J86" s="517" t="n">
        <f aca="false">DPR_print!F303</f>
        <v>0</v>
      </c>
      <c r="K86" s="517"/>
      <c r="L86" s="61"/>
    </row>
    <row r="87" customFormat="false" ht="15" hidden="false" customHeight="true" outlineLevel="0" collapsed="false">
      <c r="B87" s="255"/>
      <c r="C87" s="255"/>
      <c r="D87" s="255"/>
      <c r="E87" s="255"/>
      <c r="F87" s="255"/>
      <c r="G87" s="255"/>
      <c r="H87" s="255"/>
      <c r="I87" s="255"/>
      <c r="J87" s="255"/>
      <c r="K87" s="255"/>
      <c r="L87" s="61"/>
    </row>
    <row r="88" customFormat="false" ht="15" hidden="false" customHeight="true" outlineLevel="0" collapsed="false">
      <c r="B88" s="255"/>
      <c r="C88" s="255"/>
      <c r="D88" s="255"/>
      <c r="E88" s="255"/>
      <c r="F88" s="255"/>
      <c r="G88" s="255"/>
      <c r="H88" s="255"/>
      <c r="I88" s="255"/>
      <c r="J88" s="255"/>
      <c r="K88" s="255"/>
      <c r="L88" s="61"/>
    </row>
    <row r="89" customFormat="false" ht="15" hidden="false" customHeight="false" outlineLevel="0" collapsed="false">
      <c r="B89" s="255"/>
      <c r="C89" s="255"/>
      <c r="D89" s="255"/>
      <c r="E89" s="255"/>
      <c r="F89" s="255"/>
      <c r="G89" s="255"/>
      <c r="H89" s="255"/>
      <c r="I89" s="255"/>
      <c r="J89" s="255"/>
      <c r="K89" s="255"/>
      <c r="L89" s="61"/>
    </row>
    <row r="90" customFormat="false" ht="15" hidden="false" customHeight="false" outlineLevel="0" collapsed="false">
      <c r="B90" s="255"/>
      <c r="C90" s="255"/>
      <c r="D90" s="255"/>
      <c r="E90" s="255"/>
      <c r="F90" s="255"/>
      <c r="G90" s="255"/>
      <c r="H90" s="255"/>
      <c r="I90" s="255"/>
      <c r="J90" s="255"/>
      <c r="K90" s="255"/>
      <c r="L90" s="61"/>
    </row>
    <row r="91" customFormat="false" ht="15" hidden="false" customHeight="false" outlineLevel="0" collapsed="false">
      <c r="A91" s="434"/>
      <c r="B91" s="61"/>
      <c r="C91" s="61"/>
      <c r="D91" s="61"/>
      <c r="E91" s="61"/>
      <c r="F91" s="61"/>
      <c r="G91" s="61"/>
      <c r="H91" s="61"/>
      <c r="I91" s="61"/>
      <c r="J91" s="61"/>
      <c r="K91" s="61"/>
    </row>
    <row r="92" customFormat="false" ht="15" hidden="false" customHeight="false" outlineLevel="0" collapsed="false">
      <c r="A92" s="434"/>
      <c r="B92" s="61"/>
      <c r="C92" s="61"/>
      <c r="D92" s="61"/>
      <c r="E92" s="61"/>
      <c r="F92" s="61"/>
      <c r="G92" s="61"/>
      <c r="H92" s="61"/>
      <c r="I92" s="61"/>
      <c r="J92" s="61"/>
      <c r="K92" s="61"/>
    </row>
    <row r="93" customFormat="false" ht="15" hidden="false" customHeight="false" outlineLevel="0" collapsed="false">
      <c r="A93" s="434"/>
      <c r="B93" s="61"/>
      <c r="C93" s="61"/>
      <c r="D93" s="61"/>
      <c r="E93" s="61"/>
      <c r="F93" s="61"/>
      <c r="G93" s="61"/>
      <c r="H93" s="61"/>
      <c r="I93" s="61"/>
      <c r="J93" s="61"/>
      <c r="K93" s="61"/>
    </row>
    <row r="94" customFormat="false" ht="15" hidden="false" customHeight="false" outlineLevel="0" collapsed="false">
      <c r="A94" s="452" t="n">
        <v>9.3</v>
      </c>
      <c r="B94" s="467" t="s">
        <v>395</v>
      </c>
      <c r="C94" s="467"/>
      <c r="D94" s="467"/>
      <c r="E94" s="467"/>
      <c r="F94" s="521"/>
      <c r="G94" s="521"/>
      <c r="H94" s="61"/>
      <c r="I94" s="61"/>
      <c r="J94" s="61"/>
      <c r="K94" s="61"/>
    </row>
    <row r="95" customFormat="false" ht="15" hidden="false" customHeight="false" outlineLevel="0" collapsed="false">
      <c r="B95" s="536"/>
      <c r="C95" s="536"/>
      <c r="D95" s="536"/>
      <c r="E95" s="536"/>
      <c r="F95" s="536"/>
      <c r="G95" s="536"/>
      <c r="H95" s="536"/>
      <c r="I95" s="536"/>
      <c r="J95" s="536"/>
      <c r="K95" s="536"/>
      <c r="L95" s="61"/>
    </row>
    <row r="96" customFormat="false" ht="15" hidden="false" customHeight="false" outlineLevel="0" collapsed="false">
      <c r="B96" s="536"/>
      <c r="C96" s="536"/>
      <c r="D96" s="536"/>
      <c r="E96" s="536"/>
      <c r="F96" s="536"/>
      <c r="G96" s="536"/>
      <c r="H96" s="536"/>
      <c r="I96" s="536"/>
      <c r="J96" s="536"/>
      <c r="K96" s="536"/>
      <c r="L96" s="61"/>
    </row>
    <row r="97" customFormat="false" ht="15" hidden="false" customHeight="false" outlineLevel="0" collapsed="false">
      <c r="B97" s="536"/>
      <c r="C97" s="536"/>
      <c r="D97" s="536"/>
      <c r="E97" s="536"/>
      <c r="F97" s="536"/>
      <c r="G97" s="536"/>
      <c r="H97" s="536"/>
      <c r="I97" s="536"/>
      <c r="J97" s="536"/>
      <c r="K97" s="536"/>
      <c r="L97" s="61"/>
    </row>
    <row r="98" customFormat="false" ht="15" hidden="false" customHeight="false" outlineLevel="0" collapsed="false">
      <c r="B98" s="536"/>
      <c r="C98" s="536"/>
      <c r="D98" s="536"/>
      <c r="E98" s="536"/>
      <c r="F98" s="536"/>
      <c r="G98" s="536"/>
      <c r="H98" s="536"/>
      <c r="I98" s="536"/>
      <c r="J98" s="536"/>
      <c r="K98" s="536"/>
      <c r="L98" s="61"/>
    </row>
    <row r="99" customFormat="false" ht="15" hidden="false" customHeight="false" outlineLevel="0" collapsed="false">
      <c r="B99" s="536"/>
      <c r="C99" s="536"/>
      <c r="D99" s="536"/>
      <c r="E99" s="536"/>
      <c r="F99" s="536"/>
      <c r="G99" s="536"/>
      <c r="H99" s="536"/>
      <c r="I99" s="536"/>
      <c r="J99" s="536"/>
      <c r="K99" s="536"/>
      <c r="L99" s="61"/>
    </row>
    <row r="100" customFormat="false" ht="15" hidden="false" customHeight="false" outlineLevel="0" collapsed="false">
      <c r="B100" s="536"/>
      <c r="C100" s="536"/>
      <c r="D100" s="536"/>
      <c r="E100" s="536"/>
      <c r="F100" s="536"/>
      <c r="G100" s="536"/>
      <c r="H100" s="536"/>
      <c r="I100" s="536"/>
      <c r="J100" s="536"/>
      <c r="K100" s="536"/>
      <c r="L100" s="61"/>
    </row>
    <row r="101" customFormat="false" ht="15" hidden="false" customHeight="false" outlineLevel="0" collapsed="false">
      <c r="B101" s="536"/>
      <c r="C101" s="536"/>
      <c r="D101" s="536"/>
      <c r="E101" s="536"/>
      <c r="F101" s="536"/>
      <c r="G101" s="536"/>
      <c r="H101" s="536"/>
      <c r="I101" s="536"/>
      <c r="J101" s="536"/>
      <c r="K101" s="536"/>
      <c r="L101" s="61"/>
    </row>
    <row r="102" customFormat="false" ht="15" hidden="false" customHeight="false" outlineLevel="0" collapsed="false">
      <c r="B102" s="536"/>
      <c r="C102" s="536"/>
      <c r="D102" s="536"/>
      <c r="E102" s="536"/>
      <c r="F102" s="536"/>
      <c r="G102" s="536"/>
      <c r="H102" s="536"/>
      <c r="I102" s="536"/>
      <c r="J102" s="536"/>
      <c r="K102" s="536"/>
      <c r="L102" s="61"/>
    </row>
    <row r="103" customFormat="false" ht="15" hidden="false" customHeight="false" outlineLevel="0" collapsed="false">
      <c r="A103" s="434"/>
      <c r="B103" s="537"/>
      <c r="C103" s="537"/>
      <c r="D103" s="537"/>
      <c r="E103" s="537"/>
      <c r="F103" s="537"/>
      <c r="G103" s="537"/>
      <c r="H103" s="537"/>
      <c r="I103" s="537"/>
      <c r="J103" s="537"/>
      <c r="K103" s="537"/>
      <c r="L103" s="61"/>
    </row>
    <row r="104" customFormat="false" ht="15" hidden="false" customHeight="false" outlineLevel="0" collapsed="false">
      <c r="A104" s="434"/>
      <c r="B104" s="537"/>
      <c r="C104" s="537"/>
      <c r="D104" s="537"/>
      <c r="E104" s="537"/>
      <c r="F104" s="537"/>
      <c r="G104" s="537"/>
      <c r="H104" s="537"/>
      <c r="I104" s="537"/>
      <c r="J104" s="537"/>
      <c r="K104" s="537"/>
      <c r="L104" s="61"/>
    </row>
    <row r="105" customFormat="false" ht="15" hidden="false" customHeight="false" outlineLevel="0" collapsed="false">
      <c r="A105" s="452" t="n">
        <v>9.4</v>
      </c>
      <c r="B105" s="142" t="s">
        <v>396</v>
      </c>
      <c r="C105" s="142"/>
      <c r="D105" s="142"/>
      <c r="E105" s="142"/>
      <c r="F105" s="142"/>
      <c r="G105" s="538"/>
      <c r="H105" s="538"/>
      <c r="I105" s="538"/>
      <c r="J105" s="538"/>
      <c r="K105" s="538"/>
      <c r="L105" s="61"/>
    </row>
    <row r="106" customFormat="false" ht="15" hidden="false" customHeight="false" outlineLevel="0" collapsed="false">
      <c r="A106" s="434"/>
      <c r="B106" s="142" t="s">
        <v>397</v>
      </c>
      <c r="C106" s="142"/>
      <c r="D106" s="142"/>
      <c r="E106" s="142"/>
      <c r="F106" s="142"/>
      <c r="G106" s="538"/>
      <c r="H106" s="538"/>
      <c r="I106" s="538"/>
      <c r="J106" s="538"/>
      <c r="K106" s="538"/>
      <c r="L106" s="61"/>
    </row>
    <row r="107" customFormat="false" ht="15" hidden="false" customHeight="false" outlineLevel="0" collapsed="false">
      <c r="A107" s="434"/>
      <c r="B107" s="61"/>
      <c r="C107" s="61"/>
      <c r="D107" s="61"/>
      <c r="E107" s="61"/>
      <c r="F107" s="61"/>
      <c r="G107" s="538"/>
      <c r="H107" s="538"/>
      <c r="I107" s="538"/>
      <c r="J107" s="538"/>
      <c r="K107" s="538"/>
      <c r="L107" s="61"/>
    </row>
    <row r="108" customFormat="false" ht="15" hidden="false" customHeight="false" outlineLevel="0" collapsed="false">
      <c r="A108" s="434"/>
      <c r="B108" s="61"/>
      <c r="C108" s="61"/>
      <c r="D108" s="61"/>
      <c r="E108" s="61"/>
      <c r="F108" s="61"/>
      <c r="G108" s="538"/>
      <c r="H108" s="538"/>
      <c r="I108" s="538"/>
      <c r="J108" s="538"/>
      <c r="K108" s="538"/>
      <c r="L108" s="61"/>
    </row>
    <row r="109" customFormat="false" ht="15" hidden="false" customHeight="false" outlineLevel="0" collapsed="false">
      <c r="A109" s="434"/>
      <c r="B109" s="61"/>
      <c r="C109" s="61"/>
      <c r="D109" s="61"/>
      <c r="E109" s="61"/>
      <c r="F109" s="61"/>
      <c r="G109" s="538"/>
      <c r="H109" s="538"/>
      <c r="I109" s="538"/>
      <c r="J109" s="538"/>
      <c r="K109" s="538"/>
      <c r="L109" s="61"/>
    </row>
    <row r="110" customFormat="false" ht="15" hidden="false" customHeight="false" outlineLevel="0" collapsed="false">
      <c r="A110" s="434"/>
      <c r="B110" s="61"/>
      <c r="C110" s="61"/>
      <c r="D110" s="61"/>
      <c r="E110" s="61"/>
      <c r="F110" s="61"/>
      <c r="G110" s="61"/>
      <c r="H110" s="61"/>
      <c r="I110" s="61"/>
      <c r="J110" s="61"/>
      <c r="K110" s="61"/>
    </row>
    <row r="111" customFormat="false" ht="15" hidden="false" customHeight="false" outlineLevel="0" collapsed="false">
      <c r="A111" s="434"/>
      <c r="B111" s="61"/>
      <c r="C111" s="61"/>
      <c r="D111" s="61"/>
      <c r="E111" s="61"/>
      <c r="F111" s="61"/>
      <c r="G111" s="61"/>
      <c r="H111" s="61"/>
      <c r="I111" s="61"/>
      <c r="J111" s="61"/>
      <c r="K111" s="61"/>
    </row>
    <row r="112" customFormat="false" ht="15" hidden="false" customHeight="false" outlineLevel="0" collapsed="false">
      <c r="A112" s="452" t="n">
        <v>9.5</v>
      </c>
      <c r="B112" s="142" t="s">
        <v>398</v>
      </c>
      <c r="C112" s="142"/>
      <c r="D112" s="142"/>
      <c r="E112" s="142"/>
      <c r="F112" s="539"/>
      <c r="G112" s="539"/>
      <c r="H112" s="539"/>
      <c r="I112" s="539"/>
      <c r="J112" s="539"/>
      <c r="K112" s="539"/>
      <c r="L112" s="61"/>
    </row>
    <row r="113" customFormat="false" ht="15" hidden="false" customHeight="false" outlineLevel="0" collapsed="false">
      <c r="A113" s="434"/>
      <c r="B113" s="61"/>
      <c r="C113" s="61"/>
      <c r="D113" s="61"/>
      <c r="E113" s="61"/>
      <c r="F113" s="539"/>
      <c r="G113" s="539"/>
      <c r="H113" s="539"/>
      <c r="I113" s="539"/>
      <c r="J113" s="539"/>
      <c r="K113" s="539"/>
      <c r="L113" s="61"/>
    </row>
    <row r="114" customFormat="false" ht="15" hidden="false" customHeight="false" outlineLevel="0" collapsed="false">
      <c r="A114" s="434"/>
      <c r="B114" s="61"/>
      <c r="C114" s="61"/>
      <c r="D114" s="61"/>
      <c r="E114" s="61"/>
      <c r="F114" s="539"/>
      <c r="G114" s="539"/>
      <c r="H114" s="539"/>
      <c r="I114" s="539"/>
      <c r="J114" s="539"/>
      <c r="K114" s="539"/>
      <c r="L114" s="61"/>
    </row>
    <row r="115" customFormat="false" ht="15" hidden="false" customHeight="false" outlineLevel="0" collapsed="false">
      <c r="A115" s="434"/>
      <c r="B115" s="61"/>
      <c r="C115" s="61"/>
      <c r="D115" s="61"/>
      <c r="E115" s="61"/>
      <c r="F115" s="539"/>
      <c r="G115" s="539"/>
      <c r="H115" s="539"/>
      <c r="I115" s="539"/>
      <c r="J115" s="539"/>
      <c r="K115" s="539"/>
      <c r="L115" s="61"/>
    </row>
    <row r="116" customFormat="false" ht="15" hidden="false" customHeight="false" outlineLevel="0" collapsed="false">
      <c r="A116" s="434"/>
      <c r="B116" s="61"/>
      <c r="C116" s="61"/>
      <c r="D116" s="61"/>
      <c r="E116" s="61"/>
      <c r="F116" s="539"/>
      <c r="G116" s="539"/>
      <c r="H116" s="539"/>
      <c r="I116" s="539"/>
      <c r="J116" s="539"/>
      <c r="K116" s="539"/>
      <c r="L116" s="61"/>
    </row>
    <row r="117" customFormat="false" ht="15" hidden="false" customHeight="false" outlineLevel="0" collapsed="false">
      <c r="A117" s="434"/>
      <c r="B117" s="61"/>
      <c r="C117" s="61"/>
      <c r="D117" s="61"/>
      <c r="E117" s="61"/>
      <c r="F117" s="539"/>
      <c r="G117" s="539"/>
      <c r="H117" s="539"/>
      <c r="I117" s="539"/>
      <c r="J117" s="539"/>
      <c r="K117" s="539"/>
      <c r="L117" s="61"/>
    </row>
    <row r="118" customFormat="false" ht="15" hidden="false" customHeight="false" outlineLevel="0" collapsed="false">
      <c r="A118" s="434"/>
      <c r="B118" s="61"/>
      <c r="C118" s="61"/>
      <c r="D118" s="61"/>
      <c r="E118" s="61"/>
      <c r="F118" s="539"/>
      <c r="G118" s="539"/>
      <c r="H118" s="539"/>
      <c r="I118" s="539"/>
      <c r="J118" s="539"/>
      <c r="K118" s="539"/>
      <c r="L118" s="61"/>
    </row>
    <row r="119" customFormat="false" ht="15" hidden="false" customHeight="false" outlineLevel="0" collapsed="false">
      <c r="A119" s="434"/>
      <c r="B119" s="61"/>
      <c r="C119" s="61"/>
      <c r="D119" s="61"/>
      <c r="E119" s="61"/>
      <c r="F119" s="539"/>
      <c r="G119" s="539"/>
      <c r="H119" s="539"/>
      <c r="I119" s="539"/>
      <c r="J119" s="539"/>
      <c r="K119" s="539"/>
      <c r="L119" s="61"/>
    </row>
    <row r="120" customFormat="false" ht="15" hidden="false" customHeight="false" outlineLevel="0" collapsed="false">
      <c r="A120" s="434"/>
      <c r="B120" s="61"/>
      <c r="C120" s="61"/>
      <c r="D120" s="61"/>
      <c r="E120" s="61"/>
      <c r="F120" s="61"/>
      <c r="G120" s="61"/>
      <c r="H120" s="61"/>
      <c r="I120" s="61"/>
      <c r="J120" s="61"/>
      <c r="K120" s="61"/>
      <c r="L120" s="61"/>
    </row>
    <row r="121" customFormat="false" ht="15" hidden="false" customHeight="false" outlineLevel="0" collapsed="false">
      <c r="A121" s="434"/>
      <c r="B121" s="61"/>
      <c r="C121" s="61"/>
      <c r="D121" s="61"/>
      <c r="E121" s="61"/>
      <c r="F121" s="61"/>
      <c r="G121" s="61"/>
      <c r="H121" s="61"/>
      <c r="I121" s="61"/>
      <c r="J121" s="61"/>
      <c r="K121" s="61"/>
      <c r="L121" s="61"/>
    </row>
    <row r="122" customFormat="false" ht="15" hidden="false" customHeight="false" outlineLevel="0" collapsed="false">
      <c r="A122" s="452" t="n">
        <v>9.6</v>
      </c>
      <c r="B122" s="142" t="s">
        <v>399</v>
      </c>
      <c r="C122" s="142"/>
      <c r="D122" s="142"/>
      <c r="E122" s="142"/>
      <c r="F122" s="61"/>
      <c r="G122" s="61"/>
      <c r="H122" s="61"/>
      <c r="I122" s="61"/>
      <c r="J122" s="61"/>
      <c r="K122" s="61"/>
      <c r="L122" s="61"/>
    </row>
    <row r="123" customFormat="false" ht="15" hidden="false" customHeight="false" outlineLevel="0" collapsed="false">
      <c r="A123" s="434"/>
      <c r="B123" s="142" t="s">
        <v>400</v>
      </c>
      <c r="C123" s="142"/>
      <c r="D123" s="142"/>
      <c r="E123" s="142"/>
      <c r="F123" s="61"/>
      <c r="G123" s="61"/>
      <c r="H123" s="61"/>
      <c r="I123" s="61"/>
      <c r="J123" s="61"/>
      <c r="K123" s="61"/>
      <c r="L123" s="61"/>
    </row>
    <row r="124" customFormat="false" ht="15" hidden="false" customHeight="false" outlineLevel="0" collapsed="false">
      <c r="B124" s="540" t="s">
        <v>401</v>
      </c>
      <c r="C124" s="540"/>
      <c r="D124" s="540"/>
      <c r="E124" s="540"/>
      <c r="F124" s="541"/>
      <c r="G124" s="541"/>
      <c r="H124" s="541"/>
      <c r="I124" s="541"/>
      <c r="J124" s="541"/>
      <c r="K124" s="541"/>
    </row>
    <row r="125" customFormat="false" ht="15" hidden="false" customHeight="false" outlineLevel="0" collapsed="false">
      <c r="B125" s="542"/>
      <c r="C125" s="542"/>
      <c r="D125" s="542"/>
      <c r="E125" s="542"/>
      <c r="F125" s="541"/>
      <c r="G125" s="541"/>
      <c r="H125" s="541"/>
      <c r="I125" s="541"/>
      <c r="J125" s="541"/>
      <c r="K125" s="541"/>
    </row>
    <row r="126" customFormat="false" ht="15" hidden="false" customHeight="false" outlineLevel="0" collapsed="false">
      <c r="B126" s="540" t="s">
        <v>402</v>
      </c>
      <c r="C126" s="540"/>
      <c r="D126" s="540"/>
      <c r="E126" s="540"/>
      <c r="F126" s="541"/>
      <c r="G126" s="541"/>
      <c r="H126" s="541"/>
      <c r="I126" s="541"/>
      <c r="J126" s="541"/>
      <c r="K126" s="541"/>
    </row>
    <row r="127" customFormat="false" ht="15" hidden="false" customHeight="false" outlineLevel="0" collapsed="false">
      <c r="B127" s="542"/>
      <c r="C127" s="542"/>
      <c r="D127" s="542"/>
      <c r="E127" s="542"/>
      <c r="F127" s="541"/>
      <c r="G127" s="541"/>
      <c r="H127" s="541"/>
      <c r="I127" s="541"/>
      <c r="J127" s="541"/>
      <c r="K127" s="541"/>
    </row>
    <row r="128" customFormat="false" ht="15" hidden="false" customHeight="false" outlineLevel="0" collapsed="false">
      <c r="B128" s="543" t="s">
        <v>403</v>
      </c>
      <c r="C128" s="543"/>
      <c r="D128" s="543"/>
      <c r="E128" s="543"/>
      <c r="F128" s="541"/>
      <c r="G128" s="541"/>
      <c r="H128" s="541"/>
      <c r="I128" s="541"/>
      <c r="J128" s="541"/>
      <c r="K128" s="541"/>
    </row>
    <row r="129" customFormat="false" ht="15" hidden="false" customHeight="false" outlineLevel="0" collapsed="false">
      <c r="B129" s="542"/>
      <c r="C129" s="542"/>
      <c r="D129" s="542"/>
      <c r="E129" s="542"/>
      <c r="F129" s="541"/>
      <c r="G129" s="541"/>
      <c r="H129" s="541"/>
      <c r="I129" s="541"/>
      <c r="J129" s="541"/>
      <c r="K129" s="541"/>
    </row>
    <row r="130" customFormat="false" ht="15" hidden="false" customHeight="false" outlineLevel="0" collapsed="false">
      <c r="A130" s="434"/>
      <c r="B130" s="61"/>
      <c r="C130" s="61"/>
      <c r="D130" s="61"/>
      <c r="E130" s="61"/>
      <c r="F130" s="61"/>
      <c r="G130" s="61"/>
      <c r="H130" s="61"/>
      <c r="I130" s="61"/>
      <c r="J130" s="61"/>
      <c r="K130" s="61"/>
    </row>
    <row r="131" customFormat="false" ht="15" hidden="false" customHeight="false" outlineLevel="0" collapsed="false">
      <c r="A131" s="434"/>
      <c r="B131" s="61"/>
      <c r="C131" s="61"/>
      <c r="D131" s="61"/>
      <c r="E131" s="61"/>
      <c r="F131" s="61"/>
      <c r="G131" s="61"/>
      <c r="H131" s="61"/>
      <c r="I131" s="61"/>
      <c r="J131" s="61"/>
      <c r="K131" s="61"/>
    </row>
    <row r="132" customFormat="false" ht="15" hidden="false" customHeight="false" outlineLevel="0" collapsed="false">
      <c r="A132" s="263" t="n">
        <v>9.7</v>
      </c>
      <c r="B132" s="544" t="s">
        <v>404</v>
      </c>
      <c r="C132" s="544"/>
      <c r="D132" s="544"/>
      <c r="E132" s="544"/>
      <c r="F132" s="545" t="s">
        <v>405</v>
      </c>
      <c r="G132" s="545"/>
      <c r="H132" s="545"/>
      <c r="I132" s="546" t="s">
        <v>370</v>
      </c>
      <c r="J132" s="546"/>
      <c r="K132" s="546"/>
    </row>
    <row r="133" customFormat="false" ht="15" hidden="false" customHeight="false" outlineLevel="0" collapsed="false">
      <c r="B133" s="524" t="s">
        <v>406</v>
      </c>
      <c r="C133" s="524"/>
      <c r="D133" s="524"/>
      <c r="E133" s="524"/>
      <c r="F133" s="255"/>
      <c r="G133" s="255"/>
      <c r="H133" s="255"/>
      <c r="I133" s="255"/>
      <c r="J133" s="255"/>
      <c r="K133" s="255"/>
    </row>
    <row r="134" customFormat="false" ht="15" hidden="false" customHeight="false" outlineLevel="0" collapsed="false">
      <c r="B134" s="543" t="s">
        <v>407</v>
      </c>
      <c r="C134" s="543"/>
      <c r="D134" s="543"/>
      <c r="E134" s="543"/>
      <c r="F134" s="502"/>
      <c r="G134" s="502"/>
      <c r="H134" s="502"/>
      <c r="I134" s="502"/>
      <c r="J134" s="502"/>
      <c r="K134" s="502"/>
    </row>
    <row r="135" customFormat="false" ht="15" hidden="false" customHeight="false" outlineLevel="0" collapsed="false">
      <c r="B135" s="524" t="s">
        <v>408</v>
      </c>
      <c r="C135" s="524"/>
      <c r="D135" s="524"/>
      <c r="E135" s="524"/>
      <c r="F135" s="255"/>
      <c r="G135" s="255"/>
      <c r="H135" s="255"/>
      <c r="I135" s="255"/>
      <c r="J135" s="255"/>
      <c r="K135" s="255"/>
    </row>
    <row r="136" customFormat="false" ht="15" hidden="false" customHeight="false" outlineLevel="0" collapsed="false">
      <c r="B136" s="543" t="s">
        <v>409</v>
      </c>
      <c r="C136" s="543"/>
      <c r="D136" s="543"/>
      <c r="E136" s="543"/>
      <c r="F136" s="502"/>
      <c r="G136" s="502"/>
      <c r="H136" s="502"/>
      <c r="I136" s="502"/>
      <c r="J136" s="502"/>
      <c r="K136" s="502"/>
    </row>
    <row r="137" customFormat="false" ht="15" hidden="false" customHeight="false" outlineLevel="0" collapsed="false">
      <c r="B137" s="524" t="s">
        <v>410</v>
      </c>
      <c r="C137" s="524"/>
      <c r="D137" s="524"/>
      <c r="E137" s="524"/>
      <c r="F137" s="255"/>
      <c r="G137" s="255"/>
      <c r="H137" s="255"/>
      <c r="I137" s="255"/>
      <c r="J137" s="255"/>
      <c r="K137" s="255"/>
    </row>
    <row r="138" customFormat="false" ht="15" hidden="false" customHeight="false" outlineLevel="0" collapsed="false">
      <c r="A138" s="434"/>
      <c r="B138" s="247"/>
      <c r="C138" s="247"/>
      <c r="D138" s="247"/>
      <c r="E138" s="247"/>
      <c r="F138" s="61"/>
      <c r="G138" s="61"/>
      <c r="H138" s="61"/>
      <c r="I138" s="61"/>
      <c r="J138" s="61"/>
      <c r="K138" s="61"/>
    </row>
    <row r="139" customFormat="false" ht="15" hidden="false" customHeight="false" outlineLevel="0" collapsed="false">
      <c r="A139" s="434"/>
      <c r="B139" s="61"/>
      <c r="C139" s="61"/>
      <c r="D139" s="61"/>
      <c r="E139" s="61"/>
      <c r="F139" s="61"/>
      <c r="G139" s="61"/>
      <c r="H139" s="61"/>
      <c r="I139" s="61"/>
      <c r="J139" s="61"/>
      <c r="K139" s="61"/>
    </row>
    <row r="140" customFormat="false" ht="15" hidden="false" customHeight="false" outlineLevel="0" collapsed="false">
      <c r="A140" s="452" t="n">
        <v>9.8</v>
      </c>
      <c r="B140" s="547" t="s">
        <v>411</v>
      </c>
      <c r="C140" s="547"/>
      <c r="D140" s="547"/>
      <c r="E140" s="547"/>
      <c r="F140" s="548" t="s">
        <v>405</v>
      </c>
      <c r="G140" s="548"/>
      <c r="H140" s="548"/>
      <c r="I140" s="548" t="s">
        <v>370</v>
      </c>
      <c r="J140" s="548"/>
      <c r="K140" s="548"/>
    </row>
    <row r="141" customFormat="false" ht="15" hidden="false" customHeight="false" outlineLevel="0" collapsed="false">
      <c r="A141" s="452"/>
      <c r="B141" s="549" t="s">
        <v>412</v>
      </c>
      <c r="C141" s="549"/>
      <c r="D141" s="549"/>
      <c r="E141" s="549"/>
      <c r="F141" s="550" t="s">
        <v>413</v>
      </c>
      <c r="G141" s="551" t="s">
        <v>414</v>
      </c>
      <c r="H141" s="550" t="s">
        <v>415</v>
      </c>
      <c r="I141" s="514" t="s">
        <v>413</v>
      </c>
      <c r="J141" s="550" t="s">
        <v>416</v>
      </c>
      <c r="K141" s="514" t="s">
        <v>415</v>
      </c>
    </row>
    <row r="142" customFormat="false" ht="15" hidden="false" customHeight="false" outlineLevel="0" collapsed="false">
      <c r="B142" s="547" t="s">
        <v>417</v>
      </c>
      <c r="C142" s="547"/>
      <c r="D142" s="547"/>
      <c r="E142" s="547"/>
      <c r="F142" s="552"/>
      <c r="G142" s="553"/>
      <c r="H142" s="495"/>
      <c r="I142" s="554"/>
      <c r="J142" s="553"/>
      <c r="K142" s="495"/>
    </row>
    <row r="143" customFormat="false" ht="15" hidden="false" customHeight="false" outlineLevel="0" collapsed="false">
      <c r="A143" s="434"/>
      <c r="B143" s="542"/>
      <c r="C143" s="555"/>
      <c r="D143" s="555"/>
      <c r="E143" s="556"/>
      <c r="F143" s="557"/>
      <c r="G143" s="558"/>
      <c r="H143" s="559"/>
      <c r="I143" s="560"/>
      <c r="J143" s="558"/>
      <c r="K143" s="561"/>
    </row>
    <row r="144" customFormat="false" ht="15" hidden="false" customHeight="false" outlineLevel="0" collapsed="false">
      <c r="B144" s="562" t="s">
        <v>418</v>
      </c>
      <c r="C144" s="562"/>
      <c r="D144" s="562"/>
      <c r="E144" s="562"/>
      <c r="F144" s="563"/>
      <c r="G144" s="564"/>
      <c r="H144" s="495"/>
      <c r="I144" s="565"/>
      <c r="J144" s="553"/>
      <c r="K144" s="495"/>
    </row>
    <row r="145" customFormat="false" ht="15" hidden="false" customHeight="false" outlineLevel="0" collapsed="false">
      <c r="A145" s="434"/>
      <c r="B145" s="542"/>
      <c r="C145" s="555"/>
      <c r="D145" s="555"/>
      <c r="E145" s="556"/>
      <c r="F145" s="557"/>
      <c r="G145" s="558"/>
      <c r="H145" s="559"/>
      <c r="I145" s="560"/>
      <c r="J145" s="558"/>
      <c r="K145" s="561"/>
    </row>
    <row r="146" customFormat="false" ht="15" hidden="false" customHeight="false" outlineLevel="0" collapsed="false">
      <c r="B146" s="562" t="s">
        <v>419</v>
      </c>
      <c r="C146" s="562"/>
      <c r="D146" s="562"/>
      <c r="E146" s="562"/>
      <c r="F146" s="563"/>
      <c r="G146" s="564"/>
      <c r="H146" s="495"/>
      <c r="I146" s="565"/>
      <c r="J146" s="553"/>
      <c r="K146" s="495"/>
    </row>
    <row r="147" customFormat="false" ht="15" hidden="false" customHeight="false" outlineLevel="0" collapsed="false">
      <c r="A147" s="434"/>
      <c r="B147" s="566"/>
      <c r="C147" s="567"/>
      <c r="D147" s="567"/>
      <c r="E147" s="568"/>
      <c r="F147" s="557"/>
      <c r="G147" s="558"/>
      <c r="H147" s="559"/>
      <c r="I147" s="560"/>
      <c r="J147" s="558"/>
      <c r="K147" s="561"/>
    </row>
    <row r="148" customFormat="false" ht="15" hidden="false" customHeight="false" outlineLevel="0" collapsed="false">
      <c r="B148" s="569" t="s">
        <v>420</v>
      </c>
      <c r="C148" s="569"/>
      <c r="D148" s="569"/>
      <c r="E148" s="569"/>
      <c r="F148" s="570"/>
      <c r="G148" s="571" t="n">
        <f aca="false">G142+G144+G146</f>
        <v>0</v>
      </c>
      <c r="H148" s="572"/>
      <c r="I148" s="573"/>
      <c r="J148" s="574" t="n">
        <f aca="false">J142+J144+J146</f>
        <v>0</v>
      </c>
      <c r="K148" s="575"/>
    </row>
    <row r="149" customFormat="false" ht="15" hidden="false" customHeight="false" outlineLevel="0" collapsed="false">
      <c r="A149" s="434"/>
      <c r="B149" s="61"/>
      <c r="C149" s="61"/>
      <c r="D149" s="61"/>
      <c r="E149" s="61"/>
      <c r="F149" s="61"/>
      <c r="G149" s="61"/>
      <c r="H149" s="61"/>
      <c r="I149" s="61"/>
      <c r="J149" s="61"/>
      <c r="K149" s="61"/>
    </row>
    <row r="150" customFormat="false" ht="15" hidden="false" customHeight="false" outlineLevel="0" collapsed="false">
      <c r="A150" s="434"/>
      <c r="B150" s="61"/>
      <c r="C150" s="61"/>
      <c r="D150" s="61"/>
      <c r="E150" s="61"/>
      <c r="F150" s="61"/>
      <c r="G150" s="61"/>
      <c r="H150" s="61"/>
      <c r="I150" s="61"/>
      <c r="J150" s="61"/>
      <c r="K150" s="61"/>
    </row>
    <row r="151" customFormat="false" ht="15" hidden="false" customHeight="false" outlineLevel="0" collapsed="false">
      <c r="A151" s="452" t="n">
        <v>9.9</v>
      </c>
      <c r="B151" s="253" t="s">
        <v>421</v>
      </c>
      <c r="C151" s="253"/>
      <c r="D151" s="253"/>
      <c r="E151" s="253"/>
      <c r="F151" s="545" t="s">
        <v>422</v>
      </c>
      <c r="G151" s="545"/>
      <c r="H151" s="545"/>
      <c r="I151" s="546" t="s">
        <v>423</v>
      </c>
      <c r="J151" s="546"/>
      <c r="K151" s="546"/>
    </row>
    <row r="152" customFormat="false" ht="15" hidden="false" customHeight="false" outlineLevel="0" collapsed="false">
      <c r="B152" s="547" t="s">
        <v>424</v>
      </c>
      <c r="C152" s="547"/>
      <c r="D152" s="547"/>
      <c r="E152" s="547"/>
      <c r="F152" s="94"/>
      <c r="G152" s="94"/>
      <c r="H152" s="94"/>
      <c r="I152" s="116" t="n">
        <f aca="false">DPR_print!H108</f>
        <v>0</v>
      </c>
      <c r="J152" s="116"/>
      <c r="K152" s="116"/>
    </row>
    <row r="153" customFormat="false" ht="15" hidden="false" customHeight="false" outlineLevel="0" collapsed="false">
      <c r="A153" s="434"/>
      <c r="B153" s="569"/>
      <c r="C153" s="569"/>
      <c r="D153" s="569"/>
      <c r="E153" s="569"/>
      <c r="F153" s="576"/>
      <c r="G153" s="576"/>
      <c r="H153" s="576"/>
      <c r="I153" s="576"/>
      <c r="J153" s="576"/>
      <c r="K153" s="576"/>
    </row>
    <row r="154" customFormat="false" ht="15" hidden="false" customHeight="false" outlineLevel="0" collapsed="false">
      <c r="B154" s="562" t="s">
        <v>425</v>
      </c>
      <c r="C154" s="562"/>
      <c r="D154" s="562"/>
      <c r="E154" s="562"/>
      <c r="F154" s="577"/>
      <c r="G154" s="577"/>
      <c r="H154" s="577"/>
      <c r="I154" s="577"/>
      <c r="J154" s="577"/>
      <c r="K154" s="577"/>
    </row>
    <row r="155" customFormat="false" ht="15" hidden="false" customHeight="false" outlineLevel="0" collapsed="false">
      <c r="A155" s="434"/>
      <c r="B155" s="569"/>
      <c r="C155" s="569"/>
      <c r="D155" s="569"/>
      <c r="E155" s="569"/>
      <c r="F155" s="576"/>
      <c r="G155" s="576"/>
      <c r="H155" s="576"/>
      <c r="I155" s="576"/>
      <c r="J155" s="576"/>
      <c r="K155" s="576"/>
    </row>
    <row r="156" customFormat="false" ht="15" hidden="false" customHeight="false" outlineLevel="0" collapsed="false">
      <c r="B156" s="578" t="s">
        <v>426</v>
      </c>
      <c r="C156" s="578"/>
      <c r="D156" s="578"/>
      <c r="E156" s="578"/>
      <c r="F156" s="578"/>
      <c r="G156" s="578"/>
      <c r="H156" s="578"/>
      <c r="I156" s="578"/>
      <c r="J156" s="578"/>
      <c r="K156" s="578"/>
    </row>
    <row r="157" customFormat="false" ht="15" hidden="false" customHeight="false" outlineLevel="0" collapsed="false">
      <c r="A157" s="434"/>
      <c r="B157" s="61"/>
      <c r="C157" s="61"/>
      <c r="D157" s="61"/>
      <c r="E157" s="61"/>
      <c r="F157" s="61"/>
      <c r="G157" s="61"/>
      <c r="H157" s="61"/>
      <c r="I157" s="61"/>
      <c r="J157" s="61"/>
      <c r="K157" s="61"/>
    </row>
    <row r="158" customFormat="false" ht="15" hidden="false" customHeight="false" outlineLevel="0" collapsed="false">
      <c r="A158" s="434"/>
      <c r="B158" s="61"/>
      <c r="C158" s="61"/>
      <c r="D158" s="61"/>
      <c r="E158" s="61"/>
      <c r="F158" s="61"/>
      <c r="G158" s="61"/>
      <c r="H158" s="61"/>
      <c r="I158" s="61"/>
      <c r="J158" s="61"/>
      <c r="K158" s="61"/>
    </row>
    <row r="159" customFormat="false" ht="15" hidden="false" customHeight="false" outlineLevel="0" collapsed="false">
      <c r="A159" s="579" t="n">
        <v>9.1</v>
      </c>
      <c r="B159" s="247" t="s">
        <v>427</v>
      </c>
      <c r="C159" s="247"/>
      <c r="D159" s="247"/>
      <c r="E159" s="247"/>
      <c r="F159" s="61"/>
      <c r="G159" s="61"/>
      <c r="H159" s="61"/>
      <c r="I159" s="61"/>
      <c r="J159" s="61"/>
      <c r="K159" s="61"/>
    </row>
    <row r="160" customFormat="false" ht="15" hidden="false" customHeight="false" outlineLevel="0" collapsed="false">
      <c r="B160" s="513" t="s">
        <v>428</v>
      </c>
      <c r="C160" s="513"/>
      <c r="D160" s="513"/>
      <c r="E160" s="513"/>
      <c r="F160" s="580" t="s">
        <v>429</v>
      </c>
      <c r="G160" s="580"/>
      <c r="H160" s="581" t="s">
        <v>430</v>
      </c>
      <c r="I160" s="581"/>
      <c r="J160" s="581" t="s">
        <v>414</v>
      </c>
      <c r="K160" s="581"/>
    </row>
    <row r="161" customFormat="false" ht="15" hidden="false" customHeight="false" outlineLevel="0" collapsed="false">
      <c r="B161" s="582"/>
      <c r="C161" s="582"/>
      <c r="D161" s="582"/>
      <c r="E161" s="582"/>
      <c r="F161" s="583"/>
      <c r="G161" s="583"/>
      <c r="H161" s="584"/>
      <c r="I161" s="584"/>
      <c r="J161" s="585"/>
      <c r="K161" s="585"/>
    </row>
    <row r="162" customFormat="false" ht="15" hidden="false" customHeight="false" outlineLevel="0" collapsed="false">
      <c r="B162" s="586"/>
      <c r="C162" s="586"/>
      <c r="D162" s="586"/>
      <c r="E162" s="586"/>
      <c r="F162" s="97"/>
      <c r="G162" s="97"/>
      <c r="H162" s="587"/>
      <c r="I162" s="587"/>
      <c r="J162" s="98"/>
      <c r="K162" s="98"/>
    </row>
    <row r="163" customFormat="false" ht="15" hidden="false" customHeight="false" outlineLevel="0" collapsed="false">
      <c r="B163" s="586"/>
      <c r="C163" s="586"/>
      <c r="D163" s="586"/>
      <c r="E163" s="586"/>
      <c r="F163" s="97"/>
      <c r="G163" s="97"/>
      <c r="H163" s="587"/>
      <c r="I163" s="587"/>
      <c r="J163" s="98"/>
      <c r="K163" s="98"/>
      <c r="L163" s="59" t="s">
        <v>75</v>
      </c>
    </row>
    <row r="164" customFormat="false" ht="15" hidden="false" customHeight="false" outlineLevel="0" collapsed="false">
      <c r="B164" s="586"/>
      <c r="C164" s="586"/>
      <c r="D164" s="586"/>
      <c r="E164" s="586"/>
      <c r="F164" s="97"/>
      <c r="G164" s="97"/>
      <c r="H164" s="587"/>
      <c r="I164" s="587"/>
      <c r="J164" s="98"/>
      <c r="K164" s="98"/>
    </row>
    <row r="165" customFormat="false" ht="15" hidden="false" customHeight="false" outlineLevel="0" collapsed="false">
      <c r="B165" s="586"/>
      <c r="C165" s="586"/>
      <c r="D165" s="586"/>
      <c r="E165" s="586"/>
      <c r="F165" s="97"/>
      <c r="G165" s="97"/>
      <c r="H165" s="587"/>
      <c r="I165" s="587"/>
      <c r="J165" s="98"/>
      <c r="K165" s="98"/>
    </row>
    <row r="166" customFormat="false" ht="15" hidden="false" customHeight="false" outlineLevel="0" collapsed="false">
      <c r="B166" s="586"/>
      <c r="C166" s="586"/>
      <c r="D166" s="586"/>
      <c r="E166" s="586"/>
      <c r="F166" s="97"/>
      <c r="G166" s="97"/>
      <c r="H166" s="587"/>
      <c r="I166" s="587"/>
      <c r="J166" s="98"/>
      <c r="K166" s="98"/>
    </row>
    <row r="167" customFormat="false" ht="15.75" hidden="false" customHeight="false" outlineLevel="0" collapsed="false">
      <c r="B167" s="588" t="s">
        <v>14</v>
      </c>
      <c r="C167" s="588"/>
      <c r="D167" s="588"/>
      <c r="E167" s="588"/>
      <c r="F167" s="96"/>
      <c r="G167" s="96"/>
      <c r="H167" s="589"/>
      <c r="I167" s="589"/>
      <c r="J167" s="590" t="n">
        <f aca="false">SUM(J161:J166)</f>
        <v>0</v>
      </c>
      <c r="K167" s="590"/>
    </row>
    <row r="168" customFormat="false" ht="15" hidden="false" customHeight="false" outlineLevel="0" collapsed="false">
      <c r="A168" s="434"/>
      <c r="B168" s="61"/>
      <c r="C168" s="61"/>
      <c r="D168" s="61"/>
      <c r="E168" s="61"/>
      <c r="F168" s="61"/>
      <c r="G168" s="61"/>
      <c r="H168" s="61"/>
      <c r="I168" s="61"/>
      <c r="J168" s="61"/>
      <c r="K168" s="61"/>
    </row>
    <row r="169" customFormat="false" ht="15" hidden="false" customHeight="false" outlineLevel="0" collapsed="false">
      <c r="A169" s="434"/>
      <c r="B169" s="61"/>
      <c r="C169" s="61"/>
      <c r="D169" s="61"/>
      <c r="E169" s="61"/>
      <c r="F169" s="61"/>
      <c r="G169" s="61"/>
      <c r="H169" s="61"/>
      <c r="I169" s="61"/>
      <c r="J169" s="61"/>
      <c r="K169" s="61"/>
    </row>
    <row r="170" customFormat="false" ht="15" hidden="false" customHeight="false" outlineLevel="0" collapsed="false">
      <c r="A170" s="579" t="n">
        <v>9.11</v>
      </c>
      <c r="B170" s="247" t="s">
        <v>431</v>
      </c>
      <c r="C170" s="247"/>
      <c r="D170" s="247"/>
      <c r="E170" s="247"/>
      <c r="F170" s="247"/>
      <c r="G170" s="247"/>
      <c r="H170" s="247"/>
      <c r="I170" s="247"/>
      <c r="J170" s="61"/>
      <c r="K170" s="61"/>
    </row>
    <row r="171" customFormat="false" ht="15" hidden="false" customHeight="false" outlineLevel="0" collapsed="false">
      <c r="B171" s="591" t="s">
        <v>432</v>
      </c>
      <c r="C171" s="591"/>
      <c r="D171" s="591"/>
      <c r="E171" s="591"/>
      <c r="F171" s="475" t="s">
        <v>433</v>
      </c>
      <c r="G171" s="475"/>
      <c r="H171" s="474" t="s">
        <v>434</v>
      </c>
      <c r="I171" s="474"/>
      <c r="J171" s="474" t="s">
        <v>435</v>
      </c>
      <c r="K171" s="474"/>
    </row>
    <row r="172" customFormat="false" ht="15" hidden="false" customHeight="false" outlineLevel="0" collapsed="false">
      <c r="B172" s="533"/>
      <c r="C172" s="533"/>
      <c r="D172" s="533"/>
      <c r="E172" s="533"/>
      <c r="F172" s="479" t="s">
        <v>436</v>
      </c>
      <c r="G172" s="479"/>
      <c r="H172" s="478" t="s">
        <v>436</v>
      </c>
      <c r="I172" s="478"/>
      <c r="J172" s="478" t="s">
        <v>436</v>
      </c>
      <c r="K172" s="478"/>
    </row>
    <row r="173" customFormat="false" ht="15" hidden="false" customHeight="false" outlineLevel="0" collapsed="false">
      <c r="B173" s="547" t="s">
        <v>437</v>
      </c>
      <c r="C173" s="547"/>
      <c r="D173" s="547"/>
      <c r="E173" s="547"/>
      <c r="F173" s="494"/>
      <c r="G173" s="494"/>
      <c r="H173" s="494"/>
      <c r="I173" s="494"/>
      <c r="J173" s="494"/>
      <c r="K173" s="494"/>
    </row>
    <row r="174" customFormat="false" ht="15" hidden="false" customHeight="false" outlineLevel="0" collapsed="false">
      <c r="A174" s="434"/>
      <c r="B174" s="592"/>
      <c r="C174" s="592"/>
      <c r="D174" s="592"/>
      <c r="E174" s="592"/>
      <c r="F174" s="593"/>
      <c r="G174" s="593"/>
      <c r="H174" s="593"/>
      <c r="I174" s="593"/>
      <c r="J174" s="593"/>
      <c r="K174" s="593"/>
    </row>
    <row r="175" customFormat="false" ht="15" hidden="false" customHeight="false" outlineLevel="0" collapsed="false">
      <c r="B175" s="547" t="s">
        <v>438</v>
      </c>
      <c r="C175" s="547"/>
      <c r="D175" s="547"/>
      <c r="E175" s="547"/>
      <c r="F175" s="494"/>
      <c r="G175" s="494"/>
      <c r="H175" s="494"/>
      <c r="I175" s="494"/>
      <c r="J175" s="494"/>
      <c r="K175" s="494"/>
    </row>
    <row r="176" customFormat="false" ht="15" hidden="false" customHeight="false" outlineLevel="0" collapsed="false">
      <c r="A176" s="434"/>
      <c r="B176" s="592"/>
      <c r="C176" s="592"/>
      <c r="D176" s="592"/>
      <c r="E176" s="592"/>
      <c r="F176" s="593"/>
      <c r="G176" s="593"/>
      <c r="H176" s="593"/>
      <c r="I176" s="593"/>
      <c r="J176" s="593"/>
      <c r="K176" s="593"/>
    </row>
    <row r="177" customFormat="false" ht="15" hidden="false" customHeight="false" outlineLevel="0" collapsed="false">
      <c r="B177" s="547" t="s">
        <v>439</v>
      </c>
      <c r="C177" s="547"/>
      <c r="D177" s="547"/>
      <c r="E177" s="547"/>
      <c r="F177" s="494"/>
      <c r="G177" s="494"/>
      <c r="H177" s="494"/>
      <c r="I177" s="494"/>
      <c r="J177" s="494"/>
      <c r="K177" s="494"/>
    </row>
    <row r="178" customFormat="false" ht="15" hidden="false" customHeight="false" outlineLevel="0" collapsed="false">
      <c r="A178" s="434"/>
      <c r="B178" s="562"/>
      <c r="C178" s="562"/>
      <c r="D178" s="562"/>
      <c r="E178" s="562"/>
      <c r="F178" s="594"/>
      <c r="G178" s="594"/>
      <c r="H178" s="594"/>
      <c r="I178" s="594"/>
      <c r="J178" s="594"/>
      <c r="K178" s="594"/>
    </row>
    <row r="179" customFormat="false" ht="15" hidden="false" customHeight="false" outlineLevel="0" collapsed="false">
      <c r="B179" s="540" t="s">
        <v>440</v>
      </c>
      <c r="C179" s="540"/>
      <c r="D179" s="540"/>
      <c r="E179" s="540"/>
      <c r="F179" s="494"/>
      <c r="G179" s="494"/>
      <c r="H179" s="495"/>
      <c r="I179" s="495"/>
      <c r="J179" s="494"/>
      <c r="K179" s="494"/>
    </row>
    <row r="180" customFormat="false" ht="15" hidden="false" customHeight="false" outlineLevel="0" collapsed="false">
      <c r="A180" s="434"/>
      <c r="B180" s="542"/>
      <c r="C180" s="542"/>
      <c r="D180" s="542"/>
      <c r="E180" s="542"/>
      <c r="F180" s="593"/>
      <c r="G180" s="593"/>
      <c r="H180" s="595"/>
      <c r="I180" s="595"/>
      <c r="J180" s="593"/>
      <c r="K180" s="593"/>
    </row>
    <row r="181" customFormat="false" ht="15" hidden="false" customHeight="false" outlineLevel="0" collapsed="false">
      <c r="A181" s="434"/>
      <c r="B181" s="61"/>
      <c r="C181" s="61"/>
      <c r="D181" s="61"/>
      <c r="E181" s="61"/>
      <c r="F181" s="61"/>
      <c r="G181" s="61"/>
      <c r="H181" s="61"/>
      <c r="I181" s="61"/>
      <c r="J181" s="61"/>
      <c r="K181" s="61"/>
    </row>
    <row r="182" customFormat="false" ht="15" hidden="false" customHeight="false" outlineLevel="0" collapsed="false">
      <c r="A182" s="434"/>
      <c r="B182" s="61"/>
      <c r="C182" s="61"/>
      <c r="D182" s="61"/>
      <c r="E182" s="61"/>
      <c r="F182" s="61"/>
      <c r="G182" s="61"/>
      <c r="H182" s="61"/>
      <c r="I182" s="61"/>
      <c r="J182" s="61"/>
      <c r="K182" s="61"/>
    </row>
    <row r="183" customFormat="false" ht="15" hidden="false" customHeight="false" outlineLevel="0" collapsed="false">
      <c r="A183" s="434"/>
      <c r="B183" s="61"/>
      <c r="C183" s="61"/>
      <c r="D183" s="61"/>
      <c r="E183" s="61"/>
      <c r="F183" s="61"/>
      <c r="G183" s="61"/>
      <c r="H183" s="61"/>
      <c r="I183" s="61"/>
      <c r="J183" s="61"/>
      <c r="K183" s="61"/>
    </row>
    <row r="184" customFormat="false" ht="15" hidden="false" customHeight="false" outlineLevel="0" collapsed="false">
      <c r="A184" s="434"/>
      <c r="B184" s="61"/>
      <c r="C184" s="61"/>
      <c r="D184" s="61"/>
      <c r="E184" s="61"/>
      <c r="F184" s="61"/>
      <c r="G184" s="61"/>
      <c r="H184" s="61"/>
      <c r="I184" s="61"/>
      <c r="J184" s="61"/>
      <c r="K184" s="61"/>
    </row>
    <row r="185" customFormat="false" ht="15" hidden="false" customHeight="false" outlineLevel="0" collapsed="false">
      <c r="A185" s="434"/>
      <c r="B185" s="61"/>
      <c r="C185" s="61"/>
      <c r="D185" s="61"/>
      <c r="E185" s="61"/>
      <c r="F185" s="61"/>
      <c r="G185" s="61"/>
      <c r="H185" s="61"/>
      <c r="I185" s="61"/>
      <c r="J185" s="61"/>
      <c r="K185" s="61"/>
    </row>
    <row r="186" customFormat="false" ht="15" hidden="false" customHeight="false" outlineLevel="0" collapsed="false">
      <c r="A186" s="434"/>
      <c r="B186" s="61"/>
      <c r="C186" s="61"/>
      <c r="D186" s="61"/>
      <c r="E186" s="61"/>
      <c r="F186" s="61"/>
      <c r="G186" s="61"/>
      <c r="H186" s="61"/>
      <c r="I186" s="61"/>
      <c r="J186" s="61"/>
      <c r="K186" s="61"/>
    </row>
    <row r="187" customFormat="false" ht="15" hidden="false" customHeight="false" outlineLevel="0" collapsed="false">
      <c r="A187" s="596" t="n">
        <v>9.12</v>
      </c>
      <c r="B187" s="247" t="s">
        <v>441</v>
      </c>
      <c r="C187" s="247"/>
      <c r="D187" s="247"/>
      <c r="E187" s="247"/>
      <c r="F187" s="61"/>
      <c r="G187" s="61"/>
      <c r="H187" s="61"/>
      <c r="I187" s="61"/>
      <c r="J187" s="61"/>
      <c r="K187" s="61"/>
    </row>
    <row r="188" customFormat="false" ht="15" hidden="false" customHeight="false" outlineLevel="0" collapsed="false">
      <c r="B188" s="265"/>
      <c r="C188" s="265"/>
      <c r="D188" s="265"/>
      <c r="E188" s="265"/>
      <c r="F188" s="265"/>
      <c r="G188" s="265"/>
      <c r="H188" s="265"/>
      <c r="I188" s="265"/>
      <c r="J188" s="265"/>
      <c r="K188" s="265"/>
    </row>
    <row r="189" customFormat="false" ht="15" hidden="false" customHeight="false" outlineLevel="0" collapsed="false">
      <c r="B189" s="265"/>
      <c r="C189" s="265"/>
      <c r="D189" s="265"/>
      <c r="E189" s="265"/>
      <c r="F189" s="265"/>
      <c r="G189" s="265"/>
      <c r="H189" s="265"/>
      <c r="I189" s="265"/>
      <c r="J189" s="265"/>
      <c r="K189" s="265"/>
    </row>
    <row r="190" customFormat="false" ht="15" hidden="false" customHeight="false" outlineLevel="0" collapsed="false">
      <c r="B190" s="265"/>
      <c r="C190" s="265"/>
      <c r="D190" s="265"/>
      <c r="E190" s="265"/>
      <c r="F190" s="265"/>
      <c r="G190" s="265"/>
      <c r="H190" s="265"/>
      <c r="I190" s="265"/>
      <c r="J190" s="265"/>
      <c r="K190" s="265"/>
    </row>
    <row r="191" customFormat="false" ht="15" hidden="false" customHeight="false" outlineLevel="0" collapsed="false">
      <c r="B191" s="265"/>
      <c r="C191" s="265"/>
      <c r="D191" s="265"/>
      <c r="E191" s="265"/>
      <c r="F191" s="265"/>
      <c r="G191" s="265"/>
      <c r="H191" s="265"/>
      <c r="I191" s="265"/>
      <c r="J191" s="265"/>
      <c r="K191" s="265"/>
    </row>
    <row r="192" customFormat="false" ht="15" hidden="false" customHeight="false" outlineLevel="0" collapsed="false">
      <c r="B192" s="265"/>
      <c r="C192" s="265"/>
      <c r="D192" s="265"/>
      <c r="E192" s="265"/>
      <c r="F192" s="265"/>
      <c r="G192" s="265"/>
      <c r="H192" s="265"/>
      <c r="I192" s="265"/>
      <c r="J192" s="265"/>
      <c r="K192" s="265"/>
    </row>
    <row r="193" customFormat="false" ht="15" hidden="false" customHeight="false" outlineLevel="0" collapsed="false">
      <c r="B193" s="265"/>
      <c r="C193" s="265"/>
      <c r="D193" s="265"/>
      <c r="E193" s="265"/>
      <c r="F193" s="265"/>
      <c r="G193" s="265"/>
      <c r="H193" s="265"/>
      <c r="I193" s="265"/>
      <c r="J193" s="265"/>
      <c r="K193" s="265"/>
    </row>
    <row r="194" customFormat="false" ht="15" hidden="false" customHeight="false" outlineLevel="0" collapsed="false">
      <c r="B194" s="265"/>
      <c r="C194" s="265"/>
      <c r="D194" s="265"/>
      <c r="E194" s="265"/>
      <c r="F194" s="265"/>
      <c r="G194" s="265"/>
      <c r="H194" s="265"/>
      <c r="I194" s="265"/>
      <c r="J194" s="265"/>
      <c r="K194" s="265"/>
    </row>
    <row r="195" customFormat="false" ht="15" hidden="false" customHeight="false" outlineLevel="0" collapsed="false">
      <c r="B195" s="265"/>
      <c r="C195" s="265"/>
      <c r="D195" s="265"/>
      <c r="E195" s="265"/>
      <c r="F195" s="265"/>
      <c r="G195" s="265"/>
      <c r="H195" s="265"/>
      <c r="I195" s="265"/>
      <c r="J195" s="265"/>
      <c r="K195" s="265"/>
    </row>
    <row r="196" customFormat="false" ht="15" hidden="false" customHeight="false" outlineLevel="0" collapsed="false">
      <c r="A196" s="434"/>
      <c r="B196" s="61"/>
      <c r="C196" s="61"/>
      <c r="D196" s="61"/>
      <c r="E196" s="61"/>
      <c r="F196" s="61"/>
      <c r="G196" s="61"/>
      <c r="H196" s="61"/>
      <c r="I196" s="61"/>
      <c r="J196" s="61"/>
      <c r="K196" s="61"/>
    </row>
    <row r="197" customFormat="false" ht="15" hidden="false" customHeight="false" outlineLevel="0" collapsed="false">
      <c r="A197" s="434"/>
      <c r="B197" s="61"/>
      <c r="C197" s="61"/>
      <c r="D197" s="61"/>
      <c r="E197" s="61"/>
      <c r="F197" s="61"/>
      <c r="G197" s="61"/>
      <c r="H197" s="61"/>
      <c r="I197" s="61"/>
      <c r="J197" s="61"/>
      <c r="K197" s="61"/>
    </row>
    <row r="198" customFormat="false" ht="15" hidden="false" customHeight="false" outlineLevel="0" collapsed="false">
      <c r="A198" s="596" t="n">
        <v>9.13</v>
      </c>
      <c r="B198" s="247" t="s">
        <v>442</v>
      </c>
      <c r="C198" s="247"/>
      <c r="D198" s="247"/>
      <c r="E198" s="247"/>
      <c r="F198" s="247"/>
      <c r="G198" s="61"/>
      <c r="H198" s="61"/>
      <c r="I198" s="61"/>
      <c r="J198" s="61"/>
      <c r="K198" s="61"/>
    </row>
    <row r="199" customFormat="false" ht="15" hidden="false" customHeight="false" outlineLevel="0" collapsed="false">
      <c r="B199" s="597" t="s">
        <v>443</v>
      </c>
      <c r="C199" s="597"/>
      <c r="D199" s="597"/>
      <c r="E199" s="597"/>
      <c r="F199" s="581" t="s">
        <v>444</v>
      </c>
      <c r="G199" s="581"/>
      <c r="H199" s="551" t="s">
        <v>445</v>
      </c>
      <c r="I199" s="551"/>
      <c r="J199" s="598" t="s">
        <v>446</v>
      </c>
      <c r="K199" s="598"/>
    </row>
    <row r="200" customFormat="false" ht="15" hidden="false" customHeight="false" outlineLevel="0" collapsed="false">
      <c r="B200" s="515" t="str">
        <f aca="false">B57</f>
        <v>Labor</v>
      </c>
      <c r="C200" s="515"/>
      <c r="D200" s="515"/>
      <c r="E200" s="515"/>
      <c r="F200" s="517" t="n">
        <f aca="false">I57</f>
        <v>0</v>
      </c>
      <c r="G200" s="517"/>
      <c r="H200" s="116" t="n">
        <f aca="false">DPR_print!F215</f>
        <v>0</v>
      </c>
      <c r="I200" s="116"/>
      <c r="J200" s="116" t="n">
        <f aca="false">F200*H200*12</f>
        <v>0</v>
      </c>
      <c r="K200" s="116"/>
    </row>
    <row r="201" customFormat="false" ht="15" hidden="false" customHeight="false" outlineLevel="0" collapsed="false">
      <c r="B201" s="515" t="n">
        <f aca="false">B58</f>
        <v>0</v>
      </c>
      <c r="C201" s="515"/>
      <c r="D201" s="515"/>
      <c r="E201" s="515"/>
      <c r="F201" s="517" t="n">
        <f aca="false">I58</f>
        <v>0</v>
      </c>
      <c r="G201" s="517"/>
      <c r="H201" s="116" t="n">
        <f aca="false">DPR_print!F216</f>
        <v>0</v>
      </c>
      <c r="I201" s="116"/>
      <c r="J201" s="116" t="n">
        <f aca="false">F201*H201*12</f>
        <v>0</v>
      </c>
      <c r="K201" s="116"/>
    </row>
    <row r="202" customFormat="false" ht="15" hidden="false" customHeight="false" outlineLevel="0" collapsed="false">
      <c r="B202" s="515" t="n">
        <f aca="false">B59</f>
        <v>0</v>
      </c>
      <c r="C202" s="515"/>
      <c r="D202" s="515"/>
      <c r="E202" s="515"/>
      <c r="F202" s="517" t="n">
        <f aca="false">I59</f>
        <v>0</v>
      </c>
      <c r="G202" s="517"/>
      <c r="H202" s="116" t="n">
        <f aca="false">DPR_print!F217</f>
        <v>0</v>
      </c>
      <c r="I202" s="116"/>
      <c r="J202" s="116" t="n">
        <f aca="false">F202*H202*12</f>
        <v>0</v>
      </c>
      <c r="K202" s="116"/>
    </row>
    <row r="203" customFormat="false" ht="15" hidden="false" customHeight="false" outlineLevel="0" collapsed="false">
      <c r="B203" s="515" t="n">
        <f aca="false">B60</f>
        <v>0</v>
      </c>
      <c r="C203" s="515"/>
      <c r="D203" s="515"/>
      <c r="E203" s="515"/>
      <c r="F203" s="517" t="n">
        <f aca="false">I60</f>
        <v>0</v>
      </c>
      <c r="G203" s="517"/>
      <c r="H203" s="116" t="n">
        <f aca="false">DPR_print!F218</f>
        <v>0</v>
      </c>
      <c r="I203" s="116"/>
      <c r="J203" s="116" t="n">
        <f aca="false">F203*H203*12</f>
        <v>0</v>
      </c>
      <c r="K203" s="116"/>
    </row>
    <row r="204" customFormat="false" ht="15" hidden="false" customHeight="false" outlineLevel="0" collapsed="false">
      <c r="B204" s="515" t="n">
        <f aca="false">B61</f>
        <v>0</v>
      </c>
      <c r="C204" s="515"/>
      <c r="D204" s="515"/>
      <c r="E204" s="515"/>
      <c r="F204" s="517" t="n">
        <f aca="false">I61</f>
        <v>0</v>
      </c>
      <c r="G204" s="517"/>
      <c r="H204" s="116" t="n">
        <f aca="false">DPR_print!F219</f>
        <v>0</v>
      </c>
      <c r="I204" s="116"/>
      <c r="J204" s="116" t="n">
        <f aca="false">F204*H204*12</f>
        <v>0</v>
      </c>
      <c r="K204" s="116"/>
    </row>
    <row r="205" customFormat="false" ht="15" hidden="false" customHeight="false" outlineLevel="0" collapsed="false">
      <c r="B205" s="515" t="n">
        <f aca="false">B62</f>
        <v>0</v>
      </c>
      <c r="C205" s="515"/>
      <c r="D205" s="515"/>
      <c r="E205" s="515"/>
      <c r="F205" s="517" t="n">
        <f aca="false">I62</f>
        <v>0</v>
      </c>
      <c r="G205" s="517"/>
      <c r="H205" s="116" t="n">
        <f aca="false">DPR_print!F220</f>
        <v>0</v>
      </c>
      <c r="I205" s="116"/>
      <c r="J205" s="116" t="n">
        <f aca="false">F205*H205*12</f>
        <v>0</v>
      </c>
      <c r="K205" s="116"/>
    </row>
    <row r="206" customFormat="false" ht="15" hidden="false" customHeight="false" outlineLevel="0" collapsed="false">
      <c r="B206" s="515" t="n">
        <f aca="false">B63</f>
        <v>0</v>
      </c>
      <c r="C206" s="515"/>
      <c r="D206" s="515"/>
      <c r="E206" s="515"/>
      <c r="F206" s="517" t="n">
        <f aca="false">I63</f>
        <v>0</v>
      </c>
      <c r="G206" s="517"/>
      <c r="H206" s="116" t="n">
        <f aca="false">DPR_print!F221</f>
        <v>0</v>
      </c>
      <c r="I206" s="116"/>
      <c r="J206" s="116" t="n">
        <f aca="false">F206*H206*12</f>
        <v>0</v>
      </c>
      <c r="K206" s="116"/>
    </row>
    <row r="207" customFormat="false" ht="15" hidden="false" customHeight="false" outlineLevel="0" collapsed="false">
      <c r="B207" s="515" t="n">
        <f aca="false">B64</f>
        <v>0</v>
      </c>
      <c r="C207" s="515"/>
      <c r="D207" s="515"/>
      <c r="E207" s="515"/>
      <c r="F207" s="517" t="n">
        <f aca="false">I64</f>
        <v>0</v>
      </c>
      <c r="G207" s="517"/>
      <c r="H207" s="116" t="n">
        <f aca="false">DPR_print!F232</f>
        <v>0</v>
      </c>
      <c r="I207" s="116"/>
      <c r="J207" s="116" t="n">
        <f aca="false">F207*H207*12</f>
        <v>0</v>
      </c>
      <c r="K207" s="116"/>
    </row>
    <row r="208" customFormat="false" ht="15" hidden="false" customHeight="false" outlineLevel="0" collapsed="false">
      <c r="B208" s="515" t="n">
        <f aca="false">B65</f>
        <v>0</v>
      </c>
      <c r="C208" s="515"/>
      <c r="D208" s="515"/>
      <c r="E208" s="515"/>
      <c r="F208" s="517" t="n">
        <f aca="false">I65</f>
        <v>0</v>
      </c>
      <c r="G208" s="517"/>
      <c r="H208" s="116" t="n">
        <f aca="false">DPR_print!F233</f>
        <v>0</v>
      </c>
      <c r="I208" s="116"/>
      <c r="J208" s="116" t="n">
        <f aca="false">F208*H208*12</f>
        <v>0</v>
      </c>
      <c r="K208" s="116"/>
    </row>
    <row r="209" customFormat="false" ht="15" hidden="false" customHeight="false" outlineLevel="0" collapsed="false">
      <c r="B209" s="515" t="n">
        <f aca="false">B66</f>
        <v>0</v>
      </c>
      <c r="C209" s="515"/>
      <c r="D209" s="515"/>
      <c r="E209" s="515"/>
      <c r="F209" s="517" t="n">
        <f aca="false">I66</f>
        <v>0</v>
      </c>
      <c r="G209" s="517"/>
      <c r="H209" s="116" t="n">
        <f aca="false">DPR_print!F234</f>
        <v>0</v>
      </c>
      <c r="I209" s="116"/>
      <c r="J209" s="116" t="n">
        <f aca="false">F209*H209*12</f>
        <v>0</v>
      </c>
      <c r="K209" s="116"/>
    </row>
    <row r="210" customFormat="false" ht="15" hidden="false" customHeight="false" outlineLevel="0" collapsed="false">
      <c r="B210" s="515" t="n">
        <f aca="false">B67</f>
        <v>0</v>
      </c>
      <c r="C210" s="515"/>
      <c r="D210" s="515"/>
      <c r="E210" s="515"/>
      <c r="F210" s="517" t="n">
        <f aca="false">I67</f>
        <v>0</v>
      </c>
      <c r="G210" s="517"/>
      <c r="H210" s="116" t="n">
        <f aca="false">DPR_print!F235</f>
        <v>0</v>
      </c>
      <c r="I210" s="116"/>
      <c r="J210" s="116" t="n">
        <f aca="false">F210*H210*12</f>
        <v>0</v>
      </c>
      <c r="K210" s="116"/>
    </row>
    <row r="211" customFormat="false" ht="15" hidden="false" customHeight="false" outlineLevel="0" collapsed="false">
      <c r="B211" s="515" t="n">
        <f aca="false">B68</f>
        <v>0</v>
      </c>
      <c r="C211" s="515"/>
      <c r="D211" s="515"/>
      <c r="E211" s="515"/>
      <c r="F211" s="517" t="n">
        <f aca="false">I68</f>
        <v>0</v>
      </c>
      <c r="G211" s="517"/>
      <c r="H211" s="116" t="n">
        <f aca="false">DPR_print!F236</f>
        <v>0</v>
      </c>
      <c r="I211" s="116"/>
      <c r="J211" s="116" t="n">
        <f aca="false">F211*H211*12</f>
        <v>0</v>
      </c>
      <c r="K211" s="116"/>
    </row>
    <row r="212" customFormat="false" ht="15" hidden="false" customHeight="false" outlineLevel="0" collapsed="false">
      <c r="B212" s="515" t="str">
        <f aca="false">B69</f>
        <v>Total</v>
      </c>
      <c r="C212" s="515"/>
      <c r="D212" s="515"/>
      <c r="E212" s="515"/>
      <c r="F212" s="517" t="n">
        <f aca="false">I69</f>
        <v>0</v>
      </c>
      <c r="G212" s="517"/>
      <c r="H212" s="599"/>
      <c r="I212" s="599"/>
      <c r="J212" s="116" t="n">
        <f aca="false">SUM(J200:J211)</f>
        <v>0</v>
      </c>
      <c r="K212" s="116"/>
      <c r="L212" s="600"/>
    </row>
    <row r="213" customFormat="false" ht="15" hidden="false" customHeight="false" outlineLevel="0" collapsed="false">
      <c r="A213" s="434"/>
      <c r="B213" s="86"/>
      <c r="C213" s="86"/>
      <c r="D213" s="86"/>
      <c r="E213" s="86"/>
      <c r="F213" s="601"/>
      <c r="G213" s="602"/>
      <c r="H213" s="602"/>
      <c r="I213" s="602"/>
      <c r="J213" s="603"/>
      <c r="K213" s="603"/>
      <c r="L213" s="600"/>
    </row>
    <row r="214" customFormat="false" ht="15" hidden="false" customHeight="false" outlineLevel="0" collapsed="false">
      <c r="A214" s="434"/>
      <c r="B214" s="61"/>
      <c r="C214" s="61"/>
      <c r="D214" s="61"/>
      <c r="E214" s="61"/>
      <c r="F214" s="61"/>
      <c r="G214" s="61"/>
      <c r="H214" s="61"/>
      <c r="I214" s="61"/>
      <c r="J214" s="61"/>
      <c r="K214" s="61"/>
    </row>
    <row r="215" customFormat="false" ht="15.75" hidden="false" customHeight="false" outlineLevel="0" collapsed="false">
      <c r="A215" s="604" t="n">
        <v>9.14</v>
      </c>
      <c r="B215" s="247" t="s">
        <v>447</v>
      </c>
      <c r="C215" s="247"/>
      <c r="D215" s="247"/>
      <c r="E215" s="247"/>
      <c r="F215" s="605" t="s">
        <v>448</v>
      </c>
      <c r="G215" s="605"/>
      <c r="H215" s="605"/>
      <c r="I215" s="605"/>
      <c r="J215" s="605"/>
      <c r="K215" s="605"/>
    </row>
    <row r="216" customFormat="false" ht="15" hidden="false" customHeight="false" outlineLevel="0" collapsed="false">
      <c r="B216" s="606" t="s">
        <v>449</v>
      </c>
      <c r="C216" s="606"/>
      <c r="D216" s="606"/>
      <c r="E216" s="606"/>
      <c r="F216" s="581" t="s">
        <v>450</v>
      </c>
      <c r="G216" s="581"/>
      <c r="H216" s="581"/>
      <c r="I216" s="598" t="s">
        <v>451</v>
      </c>
      <c r="J216" s="598"/>
      <c r="K216" s="598"/>
    </row>
    <row r="217" customFormat="false" ht="15" hidden="false" customHeight="false" outlineLevel="0" collapsed="false">
      <c r="B217" s="524" t="s">
        <v>452</v>
      </c>
      <c r="C217" s="524"/>
      <c r="D217" s="524"/>
      <c r="E217" s="524"/>
      <c r="F217" s="255"/>
      <c r="G217" s="255"/>
      <c r="H217" s="255"/>
      <c r="I217" s="607"/>
      <c r="J217" s="607"/>
      <c r="K217" s="607"/>
    </row>
    <row r="218" customFormat="false" ht="15" hidden="false" customHeight="false" outlineLevel="0" collapsed="false">
      <c r="B218" s="543" t="s">
        <v>453</v>
      </c>
      <c r="C218" s="543"/>
      <c r="D218" s="543"/>
      <c r="E218" s="543"/>
      <c r="F218" s="502"/>
      <c r="G218" s="502"/>
      <c r="H218" s="502"/>
      <c r="I218" s="608"/>
      <c r="J218" s="608"/>
      <c r="K218" s="608"/>
    </row>
    <row r="219" customFormat="false" ht="15" hidden="false" customHeight="false" outlineLevel="0" collapsed="false">
      <c r="B219" s="540" t="s">
        <v>454</v>
      </c>
      <c r="C219" s="540"/>
      <c r="D219" s="540"/>
      <c r="E219" s="540"/>
      <c r="F219" s="494"/>
      <c r="G219" s="494"/>
      <c r="H219" s="494"/>
      <c r="I219" s="609"/>
      <c r="J219" s="609"/>
      <c r="K219" s="609"/>
    </row>
    <row r="220" customFormat="false" ht="15" hidden="false" customHeight="false" outlineLevel="0" collapsed="false">
      <c r="B220" s="542" t="s">
        <v>455</v>
      </c>
      <c r="C220" s="542"/>
      <c r="D220" s="542"/>
      <c r="E220" s="542"/>
      <c r="F220" s="507"/>
      <c r="G220" s="507"/>
      <c r="H220" s="507"/>
      <c r="I220" s="610"/>
      <c r="J220" s="610"/>
      <c r="K220" s="610"/>
    </row>
    <row r="221" customFormat="false" ht="15" hidden="false" customHeight="false" outlineLevel="0" collapsed="false">
      <c r="B221" s="540" t="s">
        <v>456</v>
      </c>
      <c r="C221" s="540"/>
      <c r="D221" s="540"/>
      <c r="E221" s="540"/>
      <c r="F221" s="494"/>
      <c r="G221" s="494"/>
      <c r="H221" s="494"/>
      <c r="I221" s="609"/>
      <c r="J221" s="609"/>
      <c r="K221" s="609"/>
    </row>
    <row r="222" customFormat="false" ht="15" hidden="false" customHeight="false" outlineLevel="0" collapsed="false">
      <c r="B222" s="543" t="s">
        <v>457</v>
      </c>
      <c r="C222" s="543"/>
      <c r="D222" s="543"/>
      <c r="E222" s="543"/>
      <c r="F222" s="502"/>
      <c r="G222" s="502"/>
      <c r="H222" s="502"/>
      <c r="I222" s="608"/>
      <c r="J222" s="608"/>
      <c r="K222" s="608"/>
    </row>
    <row r="223" customFormat="false" ht="15" hidden="false" customHeight="false" outlineLevel="0" collapsed="false">
      <c r="B223" s="542" t="s">
        <v>458</v>
      </c>
      <c r="C223" s="542"/>
      <c r="D223" s="542"/>
      <c r="E223" s="542"/>
      <c r="F223" s="507"/>
      <c r="G223" s="507"/>
      <c r="H223" s="507"/>
      <c r="I223" s="610"/>
      <c r="J223" s="610"/>
      <c r="K223" s="610"/>
    </row>
    <row r="224" customFormat="false" ht="15" hidden="false" customHeight="false" outlineLevel="0" collapsed="false">
      <c r="B224" s="253" t="s">
        <v>459</v>
      </c>
      <c r="C224" s="253"/>
      <c r="D224" s="253"/>
      <c r="E224" s="253"/>
      <c r="F224" s="255"/>
      <c r="G224" s="255"/>
      <c r="H224" s="255"/>
      <c r="I224" s="255"/>
      <c r="J224" s="255"/>
      <c r="K224" s="255"/>
    </row>
    <row r="225" customFormat="false" ht="15" hidden="false" customHeight="false" outlineLevel="0" collapsed="false">
      <c r="B225" s="253" t="s">
        <v>460</v>
      </c>
      <c r="C225" s="253"/>
      <c r="D225" s="253"/>
      <c r="E225" s="253"/>
      <c r="F225" s="255"/>
      <c r="G225" s="255"/>
      <c r="H225" s="255"/>
      <c r="I225" s="255"/>
      <c r="J225" s="255"/>
      <c r="K225" s="255"/>
    </row>
    <row r="226" customFormat="false" ht="15" hidden="false" customHeight="false" outlineLevel="0" collapsed="false">
      <c r="B226" s="253" t="s">
        <v>461</v>
      </c>
      <c r="C226" s="253"/>
      <c r="D226" s="253"/>
      <c r="E226" s="253"/>
      <c r="F226" s="255"/>
      <c r="G226" s="255"/>
      <c r="H226" s="255"/>
      <c r="I226" s="255"/>
      <c r="J226" s="255"/>
      <c r="K226" s="255"/>
    </row>
    <row r="227" customFormat="false" ht="15" hidden="false" customHeight="false" outlineLevel="0" collapsed="false">
      <c r="B227" s="253" t="s">
        <v>462</v>
      </c>
      <c r="C227" s="253"/>
      <c r="D227" s="253"/>
      <c r="E227" s="253"/>
      <c r="F227" s="255"/>
      <c r="G227" s="255"/>
      <c r="H227" s="255"/>
      <c r="I227" s="255"/>
      <c r="J227" s="255"/>
      <c r="K227" s="255"/>
    </row>
    <row r="228" customFormat="false" ht="15" hidden="false" customHeight="false" outlineLevel="0" collapsed="false">
      <c r="B228" s="611" t="s">
        <v>463</v>
      </c>
      <c r="C228" s="611"/>
      <c r="D228" s="611"/>
      <c r="E228" s="611"/>
      <c r="F228" s="255"/>
      <c r="G228" s="255"/>
      <c r="H228" s="255"/>
      <c r="I228" s="255"/>
      <c r="J228" s="255"/>
      <c r="K228" s="255"/>
    </row>
    <row r="229" customFormat="false" ht="15" hidden="false" customHeight="false" outlineLevel="0" collapsed="false">
      <c r="B229" s="253" t="s">
        <v>464</v>
      </c>
      <c r="C229" s="253"/>
      <c r="D229" s="253"/>
      <c r="E229" s="253"/>
      <c r="F229" s="255"/>
      <c r="G229" s="255"/>
      <c r="H229" s="255"/>
      <c r="I229" s="255"/>
      <c r="J229" s="255"/>
      <c r="K229" s="255"/>
    </row>
    <row r="230" customFormat="false" ht="15" hidden="false" customHeight="false" outlineLevel="0" collapsed="false">
      <c r="B230" s="253" t="s">
        <v>465</v>
      </c>
      <c r="C230" s="253"/>
      <c r="D230" s="253"/>
      <c r="E230" s="253"/>
      <c r="F230" s="255"/>
      <c r="G230" s="255"/>
      <c r="H230" s="255"/>
      <c r="I230" s="255"/>
      <c r="J230" s="255"/>
      <c r="K230" s="255"/>
    </row>
    <row r="231" customFormat="false" ht="15" hidden="false" customHeight="false" outlineLevel="0" collapsed="false">
      <c r="B231" s="542"/>
      <c r="C231" s="542"/>
      <c r="D231" s="542"/>
      <c r="E231" s="542"/>
      <c r="F231" s="612"/>
      <c r="G231" s="612"/>
      <c r="H231" s="612"/>
      <c r="I231" s="613"/>
      <c r="J231" s="613"/>
      <c r="K231" s="613"/>
    </row>
    <row r="232" customFormat="false" ht="15" hidden="false" customHeight="false" outlineLevel="0" collapsed="false">
      <c r="A232" s="434"/>
      <c r="B232" s="247"/>
      <c r="C232" s="247"/>
      <c r="D232" s="247"/>
      <c r="E232" s="247"/>
      <c r="F232" s="249"/>
      <c r="G232" s="249"/>
      <c r="H232" s="249"/>
      <c r="I232" s="249"/>
      <c r="J232" s="249"/>
      <c r="K232" s="249"/>
    </row>
    <row r="233" customFormat="false" ht="15" hidden="false" customHeight="false" outlineLevel="0" collapsed="false">
      <c r="A233" s="511" t="n">
        <v>10</v>
      </c>
      <c r="B233" s="247" t="s">
        <v>466</v>
      </c>
      <c r="C233" s="247"/>
      <c r="D233" s="247"/>
      <c r="E233" s="247"/>
      <c r="F233" s="61"/>
      <c r="G233" s="61"/>
      <c r="H233" s="61"/>
      <c r="I233" s="61"/>
      <c r="J233" s="61"/>
      <c r="K233" s="61"/>
    </row>
    <row r="234" customFormat="false" ht="15" hidden="false" customHeight="false" outlineLevel="0" collapsed="false">
      <c r="A234" s="452"/>
      <c r="B234" s="455"/>
      <c r="C234" s="455"/>
      <c r="D234" s="455"/>
      <c r="E234" s="455"/>
      <c r="F234" s="61"/>
      <c r="G234" s="61"/>
      <c r="H234" s="61"/>
      <c r="I234" s="61"/>
      <c r="J234" s="614" t="s">
        <v>467</v>
      </c>
      <c r="K234" s="614"/>
    </row>
    <row r="235" customFormat="false" ht="15" hidden="false" customHeight="false" outlineLevel="0" collapsed="false">
      <c r="B235" s="545" t="s">
        <v>468</v>
      </c>
      <c r="C235" s="545" t="s">
        <v>70</v>
      </c>
      <c r="D235" s="545"/>
      <c r="E235" s="545"/>
      <c r="F235" s="545" t="s">
        <v>469</v>
      </c>
      <c r="G235" s="545"/>
      <c r="H235" s="545" t="s">
        <v>470</v>
      </c>
      <c r="I235" s="545"/>
      <c r="J235" s="545" t="s">
        <v>314</v>
      </c>
      <c r="K235" s="545"/>
    </row>
    <row r="236" customFormat="false" ht="15" hidden="false" customHeight="false" outlineLevel="0" collapsed="false">
      <c r="B236" s="615" t="s">
        <v>471</v>
      </c>
      <c r="C236" s="616" t="s">
        <v>472</v>
      </c>
      <c r="D236" s="616"/>
      <c r="E236" s="616"/>
      <c r="F236" s="585"/>
      <c r="G236" s="585"/>
      <c r="H236" s="585" t="n">
        <v>0</v>
      </c>
      <c r="I236" s="585"/>
      <c r="J236" s="617" t="n">
        <f aca="false">F236+H236</f>
        <v>0</v>
      </c>
      <c r="K236" s="617"/>
    </row>
    <row r="237" customFormat="false" ht="15" hidden="false" customHeight="false" outlineLevel="0" collapsed="false">
      <c r="B237" s="618"/>
      <c r="C237" s="619"/>
      <c r="D237" s="619"/>
      <c r="E237" s="619"/>
      <c r="F237" s="620"/>
      <c r="G237" s="620"/>
      <c r="H237" s="620"/>
      <c r="I237" s="620"/>
      <c r="J237" s="621"/>
      <c r="K237" s="621"/>
    </row>
    <row r="238" customFormat="false" ht="15" hidden="false" customHeight="false" outlineLevel="0" collapsed="false">
      <c r="B238" s="622"/>
      <c r="C238" s="623"/>
      <c r="D238" s="623"/>
      <c r="E238" s="623"/>
      <c r="F238" s="624"/>
      <c r="G238" s="624"/>
      <c r="H238" s="624"/>
      <c r="I238" s="624"/>
      <c r="J238" s="625"/>
      <c r="K238" s="625"/>
    </row>
    <row r="239" customFormat="false" ht="15" hidden="false" customHeight="false" outlineLevel="0" collapsed="false">
      <c r="B239" s="615" t="s">
        <v>473</v>
      </c>
      <c r="C239" s="626" t="s">
        <v>474</v>
      </c>
      <c r="D239" s="626"/>
      <c r="E239" s="626"/>
      <c r="F239" s="584"/>
      <c r="G239" s="584"/>
      <c r="H239" s="617" t="n">
        <f aca="false">DPR_print!H93</f>
        <v>0</v>
      </c>
      <c r="I239" s="617"/>
      <c r="J239" s="617" t="n">
        <f aca="false">F239+H239</f>
        <v>0</v>
      </c>
      <c r="K239" s="617"/>
    </row>
    <row r="240" customFormat="false" ht="15" hidden="false" customHeight="false" outlineLevel="0" collapsed="false">
      <c r="B240" s="618"/>
      <c r="C240" s="627"/>
      <c r="D240" s="627"/>
      <c r="E240" s="627"/>
      <c r="F240" s="628"/>
      <c r="G240" s="628"/>
      <c r="H240" s="628"/>
      <c r="I240" s="628"/>
      <c r="J240" s="621"/>
      <c r="K240" s="621"/>
    </row>
    <row r="241" customFormat="false" ht="15" hidden="false" customHeight="false" outlineLevel="0" collapsed="false">
      <c r="B241" s="622"/>
      <c r="C241" s="629"/>
      <c r="D241" s="629"/>
      <c r="E241" s="629"/>
      <c r="F241" s="630"/>
      <c r="G241" s="630"/>
      <c r="H241" s="631"/>
      <c r="I241" s="631"/>
      <c r="J241" s="625"/>
      <c r="K241" s="625"/>
    </row>
    <row r="242" customFormat="false" ht="15" hidden="false" customHeight="false" outlineLevel="0" collapsed="false">
      <c r="B242" s="615" t="s">
        <v>475</v>
      </c>
      <c r="C242" s="547" t="s">
        <v>476</v>
      </c>
      <c r="D242" s="547"/>
      <c r="E242" s="547"/>
      <c r="F242" s="632"/>
      <c r="G242" s="632"/>
      <c r="H242" s="633"/>
      <c r="I242" s="633"/>
      <c r="J242" s="634"/>
      <c r="K242" s="634"/>
    </row>
    <row r="243" customFormat="false" ht="15" hidden="false" customHeight="false" outlineLevel="0" collapsed="false">
      <c r="B243" s="618"/>
      <c r="C243" s="562" t="s">
        <v>477</v>
      </c>
      <c r="D243" s="562"/>
      <c r="E243" s="562"/>
      <c r="F243" s="587"/>
      <c r="G243" s="587"/>
      <c r="H243" s="635" t="n">
        <f aca="false">DPR_print!H108</f>
        <v>0</v>
      </c>
      <c r="I243" s="635"/>
      <c r="J243" s="636" t="n">
        <f aca="false">F243+H243</f>
        <v>0</v>
      </c>
      <c r="K243" s="636"/>
    </row>
    <row r="244" customFormat="false" ht="15" hidden="false" customHeight="false" outlineLevel="0" collapsed="false">
      <c r="B244" s="618"/>
      <c r="C244" s="562" t="s">
        <v>478</v>
      </c>
      <c r="D244" s="562"/>
      <c r="E244" s="562"/>
      <c r="F244" s="587"/>
      <c r="G244" s="587"/>
      <c r="H244" s="98"/>
      <c r="I244" s="98"/>
      <c r="J244" s="636" t="n">
        <f aca="false">F244+H244</f>
        <v>0</v>
      </c>
      <c r="K244" s="636"/>
    </row>
    <row r="245" customFormat="false" ht="15" hidden="false" customHeight="false" outlineLevel="0" collapsed="false">
      <c r="B245" s="637"/>
      <c r="C245" s="562"/>
      <c r="D245" s="562"/>
      <c r="E245" s="562"/>
      <c r="F245" s="620"/>
      <c r="G245" s="620"/>
      <c r="H245" s="620"/>
      <c r="I245" s="620"/>
      <c r="J245" s="621"/>
      <c r="K245" s="621"/>
    </row>
    <row r="246" customFormat="false" ht="15" hidden="false" customHeight="false" outlineLevel="0" collapsed="false">
      <c r="B246" s="638"/>
      <c r="C246" s="569"/>
      <c r="D246" s="569"/>
      <c r="E246" s="569"/>
      <c r="F246" s="639"/>
      <c r="G246" s="639"/>
      <c r="H246" s="624"/>
      <c r="I246" s="624"/>
      <c r="J246" s="640"/>
      <c r="K246" s="640"/>
    </row>
    <row r="247" customFormat="false" ht="15" hidden="false" customHeight="false" outlineLevel="0" collapsed="false">
      <c r="B247" s="615" t="s">
        <v>479</v>
      </c>
      <c r="C247" s="547" t="s">
        <v>480</v>
      </c>
      <c r="D247" s="547"/>
      <c r="E247" s="547"/>
      <c r="F247" s="584"/>
      <c r="G247" s="584"/>
      <c r="H247" s="617" t="n">
        <f aca="false">DPR_print!H111</f>
        <v>0</v>
      </c>
      <c r="I247" s="617"/>
      <c r="J247" s="641" t="n">
        <f aca="false">F247+H247</f>
        <v>0</v>
      </c>
      <c r="K247" s="641"/>
    </row>
    <row r="248" customFormat="false" ht="15" hidden="false" customHeight="false" outlineLevel="0" collapsed="false">
      <c r="B248" s="637"/>
      <c r="C248" s="642"/>
      <c r="D248" s="642"/>
      <c r="E248" s="642"/>
      <c r="F248" s="620"/>
      <c r="G248" s="620"/>
      <c r="H248" s="620"/>
      <c r="I248" s="620"/>
      <c r="J248" s="621"/>
      <c r="K248" s="621"/>
    </row>
    <row r="249" customFormat="false" ht="15" hidden="false" customHeight="false" outlineLevel="0" collapsed="false">
      <c r="B249" s="638"/>
      <c r="C249" s="569"/>
      <c r="D249" s="569"/>
      <c r="E249" s="569"/>
      <c r="F249" s="639"/>
      <c r="G249" s="639"/>
      <c r="H249" s="624"/>
      <c r="I249" s="624"/>
      <c r="J249" s="640"/>
      <c r="K249" s="640"/>
    </row>
    <row r="250" customFormat="false" ht="15" hidden="false" customHeight="false" outlineLevel="0" collapsed="false">
      <c r="B250" s="615" t="s">
        <v>481</v>
      </c>
      <c r="C250" s="547" t="s">
        <v>482</v>
      </c>
      <c r="D250" s="547"/>
      <c r="E250" s="547"/>
      <c r="F250" s="584"/>
      <c r="G250" s="584"/>
      <c r="H250" s="585"/>
      <c r="I250" s="585"/>
      <c r="J250" s="641" t="n">
        <f aca="false">F250+H250</f>
        <v>0</v>
      </c>
      <c r="K250" s="641"/>
    </row>
    <row r="251" customFormat="false" ht="15" hidden="false" customHeight="false" outlineLevel="0" collapsed="false">
      <c r="B251" s="618"/>
      <c r="C251" s="643"/>
      <c r="D251" s="643"/>
      <c r="E251" s="643"/>
      <c r="F251" s="620"/>
      <c r="G251" s="620"/>
      <c r="H251" s="620"/>
      <c r="I251" s="620"/>
      <c r="J251" s="621"/>
      <c r="K251" s="621"/>
    </row>
    <row r="252" customFormat="false" ht="15" hidden="false" customHeight="false" outlineLevel="0" collapsed="false">
      <c r="B252" s="622"/>
      <c r="C252" s="629"/>
      <c r="D252" s="629"/>
      <c r="E252" s="629"/>
      <c r="F252" s="639"/>
      <c r="G252" s="639"/>
      <c r="H252" s="624"/>
      <c r="I252" s="624"/>
      <c r="J252" s="640"/>
      <c r="K252" s="640"/>
    </row>
    <row r="253" customFormat="false" ht="15" hidden="false" customHeight="false" outlineLevel="0" collapsed="false">
      <c r="B253" s="615" t="s">
        <v>483</v>
      </c>
      <c r="C253" s="626" t="s">
        <v>484</v>
      </c>
      <c r="D253" s="626"/>
      <c r="E253" s="626"/>
      <c r="F253" s="584"/>
      <c r="G253" s="584"/>
      <c r="H253" s="585"/>
      <c r="I253" s="585"/>
      <c r="J253" s="641" t="n">
        <f aca="false">F253+H253</f>
        <v>0</v>
      </c>
      <c r="K253" s="641"/>
    </row>
    <row r="254" customFormat="false" ht="15" hidden="false" customHeight="false" outlineLevel="0" collapsed="false">
      <c r="B254" s="637"/>
      <c r="C254" s="644"/>
      <c r="D254" s="644"/>
      <c r="E254" s="644"/>
      <c r="F254" s="620"/>
      <c r="G254" s="620"/>
      <c r="H254" s="620"/>
      <c r="I254" s="620"/>
      <c r="J254" s="621"/>
      <c r="K254" s="621"/>
    </row>
    <row r="255" customFormat="false" ht="15" hidden="false" customHeight="false" outlineLevel="0" collapsed="false">
      <c r="B255" s="638"/>
      <c r="C255" s="569"/>
      <c r="D255" s="569"/>
      <c r="E255" s="569"/>
      <c r="F255" s="639"/>
      <c r="G255" s="639"/>
      <c r="H255" s="624"/>
      <c r="I255" s="624"/>
      <c r="J255" s="640"/>
      <c r="K255" s="640"/>
    </row>
    <row r="256" customFormat="false" ht="15" hidden="false" customHeight="false" outlineLevel="0" collapsed="false">
      <c r="B256" s="615" t="s">
        <v>485</v>
      </c>
      <c r="C256" s="645" t="s">
        <v>486</v>
      </c>
      <c r="D256" s="645"/>
      <c r="E256" s="645"/>
      <c r="F256" s="584"/>
      <c r="G256" s="584"/>
      <c r="H256" s="585"/>
      <c r="I256" s="585"/>
      <c r="J256" s="641" t="n">
        <f aca="false">F256+H256</f>
        <v>0</v>
      </c>
      <c r="K256" s="641"/>
    </row>
    <row r="257" customFormat="false" ht="15" hidden="false" customHeight="false" outlineLevel="0" collapsed="false">
      <c r="B257" s="637"/>
      <c r="C257" s="642"/>
      <c r="D257" s="642"/>
      <c r="E257" s="642"/>
      <c r="F257" s="620"/>
      <c r="G257" s="620"/>
      <c r="H257" s="620"/>
      <c r="I257" s="620"/>
      <c r="J257" s="628"/>
      <c r="K257" s="628"/>
    </row>
    <row r="258" customFormat="false" ht="15" hidden="false" customHeight="false" outlineLevel="0" collapsed="false">
      <c r="B258" s="638"/>
      <c r="C258" s="569"/>
      <c r="D258" s="569"/>
      <c r="E258" s="569"/>
      <c r="F258" s="639"/>
      <c r="G258" s="639"/>
      <c r="H258" s="624"/>
      <c r="I258" s="624"/>
      <c r="J258" s="576"/>
      <c r="K258" s="576"/>
    </row>
    <row r="259" customFormat="false" ht="15" hidden="false" customHeight="false" outlineLevel="0" collapsed="false">
      <c r="B259" s="615" t="s">
        <v>487</v>
      </c>
      <c r="C259" s="547" t="s">
        <v>488</v>
      </c>
      <c r="D259" s="547"/>
      <c r="E259" s="547"/>
      <c r="F259" s="584"/>
      <c r="G259" s="584"/>
      <c r="H259" s="617" t="n">
        <f aca="false">DataSheet!H74:I74</f>
        <v>0</v>
      </c>
      <c r="I259" s="617"/>
      <c r="J259" s="641" t="n">
        <f aca="false">F259+H259</f>
        <v>0</v>
      </c>
      <c r="K259" s="641"/>
    </row>
    <row r="260" customFormat="false" ht="15" hidden="false" customHeight="false" outlineLevel="0" collapsed="false">
      <c r="B260" s="618"/>
      <c r="C260" s="643"/>
      <c r="D260" s="643"/>
      <c r="E260" s="643"/>
      <c r="F260" s="620"/>
      <c r="G260" s="620"/>
      <c r="H260" s="646"/>
      <c r="I260" s="646"/>
      <c r="J260" s="621"/>
      <c r="K260" s="621"/>
    </row>
    <row r="261" customFormat="false" ht="15" hidden="false" customHeight="false" outlineLevel="0" collapsed="false">
      <c r="B261" s="622"/>
      <c r="C261" s="629"/>
      <c r="D261" s="629"/>
      <c r="E261" s="629"/>
      <c r="F261" s="639"/>
      <c r="G261" s="639"/>
      <c r="H261" s="647"/>
      <c r="I261" s="647"/>
      <c r="J261" s="640"/>
      <c r="K261" s="640"/>
    </row>
    <row r="262" customFormat="false" ht="15" hidden="false" customHeight="false" outlineLevel="0" collapsed="false">
      <c r="B262" s="615" t="s">
        <v>489</v>
      </c>
      <c r="C262" s="547" t="s">
        <v>490</v>
      </c>
      <c r="D262" s="547"/>
      <c r="E262" s="547"/>
      <c r="F262" s="584"/>
      <c r="G262" s="584"/>
      <c r="H262" s="617" t="n">
        <f aca="false">DPR_print!H109</f>
        <v>0</v>
      </c>
      <c r="I262" s="617"/>
      <c r="J262" s="641" t="n">
        <f aca="false">F262+H262</f>
        <v>0</v>
      </c>
      <c r="K262" s="641"/>
    </row>
    <row r="263" customFormat="false" ht="15" hidden="false" customHeight="false" outlineLevel="0" collapsed="false">
      <c r="B263" s="543"/>
      <c r="C263" s="562"/>
      <c r="D263" s="562"/>
      <c r="E263" s="562"/>
      <c r="F263" s="620"/>
      <c r="G263" s="620"/>
      <c r="H263" s="620"/>
      <c r="I263" s="620"/>
      <c r="J263" s="628"/>
      <c r="K263" s="628"/>
    </row>
    <row r="264" customFormat="false" ht="15" hidden="false" customHeight="false" outlineLevel="0" collapsed="false">
      <c r="B264" s="637"/>
      <c r="C264" s="569"/>
      <c r="D264" s="569"/>
      <c r="E264" s="569"/>
      <c r="F264" s="648"/>
      <c r="G264" s="648"/>
      <c r="H264" s="620"/>
      <c r="I264" s="620"/>
      <c r="J264" s="649"/>
      <c r="K264" s="649"/>
    </row>
    <row r="265" customFormat="false" ht="15" hidden="false" customHeight="false" outlineLevel="0" collapsed="false">
      <c r="B265" s="615" t="s">
        <v>491</v>
      </c>
      <c r="C265" s="547" t="s">
        <v>492</v>
      </c>
      <c r="D265" s="547"/>
      <c r="E265" s="547"/>
      <c r="F265" s="633"/>
      <c r="G265" s="633"/>
      <c r="H265" s="632"/>
      <c r="I265" s="632"/>
      <c r="J265" s="650"/>
      <c r="K265" s="650"/>
    </row>
    <row r="266" customFormat="false" ht="15" hidden="false" customHeight="false" outlineLevel="0" collapsed="false">
      <c r="B266" s="618"/>
      <c r="C266" s="562" t="s">
        <v>493</v>
      </c>
      <c r="D266" s="562"/>
      <c r="E266" s="562"/>
      <c r="F266" s="98"/>
      <c r="G266" s="98"/>
      <c r="H266" s="587"/>
      <c r="I266" s="587"/>
      <c r="J266" s="635" t="n">
        <f aca="false">F266+H266</f>
        <v>0</v>
      </c>
      <c r="K266" s="635"/>
    </row>
    <row r="267" customFormat="false" ht="15" hidden="false" customHeight="false" outlineLevel="0" collapsed="false">
      <c r="B267" s="618"/>
      <c r="C267" s="562" t="s">
        <v>494</v>
      </c>
      <c r="D267" s="562"/>
      <c r="E267" s="562"/>
      <c r="F267" s="98"/>
      <c r="G267" s="98"/>
      <c r="H267" s="587"/>
      <c r="I267" s="587"/>
      <c r="J267" s="635" t="n">
        <f aca="false">F267+H267</f>
        <v>0</v>
      </c>
      <c r="K267" s="635"/>
    </row>
    <row r="268" customFormat="false" ht="15" hidden="false" customHeight="false" outlineLevel="0" collapsed="false">
      <c r="B268" s="618"/>
      <c r="C268" s="562" t="s">
        <v>495</v>
      </c>
      <c r="D268" s="562"/>
      <c r="E268" s="562"/>
      <c r="F268" s="98"/>
      <c r="G268" s="98"/>
      <c r="H268" s="587"/>
      <c r="I268" s="587"/>
      <c r="J268" s="635" t="n">
        <f aca="false">F268+H268</f>
        <v>0</v>
      </c>
      <c r="K268" s="635"/>
    </row>
    <row r="269" customFormat="false" ht="15" hidden="false" customHeight="false" outlineLevel="0" collapsed="false">
      <c r="B269" s="637"/>
      <c r="C269" s="562"/>
      <c r="D269" s="562"/>
      <c r="E269" s="562"/>
      <c r="F269" s="620"/>
      <c r="G269" s="620"/>
      <c r="H269" s="620"/>
      <c r="I269" s="620"/>
      <c r="J269" s="628"/>
      <c r="K269" s="628"/>
    </row>
    <row r="270" customFormat="false" ht="15" hidden="false" customHeight="false" outlineLevel="0" collapsed="false">
      <c r="B270" s="638"/>
      <c r="C270" s="569"/>
      <c r="D270" s="569"/>
      <c r="E270" s="569"/>
      <c r="F270" s="624"/>
      <c r="G270" s="624"/>
      <c r="H270" s="639"/>
      <c r="I270" s="639"/>
      <c r="J270" s="631"/>
      <c r="K270" s="631"/>
    </row>
    <row r="271" customFormat="false" ht="15" hidden="false" customHeight="false" outlineLevel="0" collapsed="false">
      <c r="B271" s="615" t="s">
        <v>496</v>
      </c>
      <c r="C271" s="547" t="s">
        <v>497</v>
      </c>
      <c r="D271" s="547"/>
      <c r="E271" s="547"/>
      <c r="F271" s="584"/>
      <c r="G271" s="584"/>
      <c r="H271" s="617" t="n">
        <f aca="false">DPR_print!H117</f>
        <v>0</v>
      </c>
      <c r="I271" s="617"/>
      <c r="J271" s="641" t="n">
        <f aca="false">F271+H271</f>
        <v>0</v>
      </c>
      <c r="K271" s="641"/>
    </row>
    <row r="272" customFormat="false" ht="15" hidden="false" customHeight="false" outlineLevel="0" collapsed="false">
      <c r="B272" s="618"/>
      <c r="C272" s="562" t="s">
        <v>498</v>
      </c>
      <c r="D272" s="562"/>
      <c r="E272" s="562"/>
      <c r="F272" s="648"/>
      <c r="G272" s="648"/>
      <c r="H272" s="620"/>
      <c r="I272" s="620"/>
      <c r="J272" s="649"/>
      <c r="K272" s="649"/>
    </row>
    <row r="273" customFormat="false" ht="15" hidden="false" customHeight="false" outlineLevel="0" collapsed="false">
      <c r="B273" s="637"/>
      <c r="C273" s="562"/>
      <c r="D273" s="562"/>
      <c r="E273" s="562"/>
      <c r="F273" s="620"/>
      <c r="G273" s="620"/>
      <c r="H273" s="620"/>
      <c r="I273" s="620"/>
      <c r="J273" s="628"/>
      <c r="K273" s="628"/>
    </row>
    <row r="274" customFormat="false" ht="15" hidden="false" customHeight="false" outlineLevel="0" collapsed="false">
      <c r="B274" s="638"/>
      <c r="C274" s="569"/>
      <c r="D274" s="569"/>
      <c r="E274" s="569"/>
      <c r="F274" s="639"/>
      <c r="G274" s="639"/>
      <c r="H274" s="624"/>
      <c r="I274" s="624"/>
      <c r="J274" s="576"/>
      <c r="K274" s="576"/>
    </row>
    <row r="275" customFormat="false" ht="15.75" hidden="false" customHeight="false" outlineLevel="0" collapsed="false">
      <c r="B275" s="637" t="s">
        <v>499</v>
      </c>
      <c r="C275" s="651" t="s">
        <v>500</v>
      </c>
      <c r="D275" s="651"/>
      <c r="E275" s="651"/>
      <c r="F275" s="652" t="n">
        <f aca="false">F236+F239+F243+F244+F247+F250+F253+F256+F259+F262+F266+F267+F268+F271</f>
        <v>0</v>
      </c>
      <c r="G275" s="652"/>
      <c r="H275" s="653" t="n">
        <f aca="false">H236+H239+H243+H244+H247+H250+H253+H256+H259+H262+H266+H267+H268+H271</f>
        <v>0</v>
      </c>
      <c r="I275" s="653"/>
      <c r="J275" s="653" t="n">
        <f aca="false">F275+H275</f>
        <v>0</v>
      </c>
      <c r="K275" s="653"/>
      <c r="L275" s="654"/>
    </row>
    <row r="276" customFormat="false" ht="15" hidden="false" customHeight="false" outlineLevel="0" collapsed="false">
      <c r="B276" s="637"/>
      <c r="C276" s="562"/>
      <c r="D276" s="562"/>
      <c r="E276" s="562"/>
      <c r="F276" s="655"/>
      <c r="G276" s="655"/>
      <c r="H276" s="656"/>
      <c r="I276" s="656"/>
      <c r="J276" s="594"/>
      <c r="K276" s="594"/>
    </row>
    <row r="277" customFormat="false" ht="15" hidden="false" customHeight="false" outlineLevel="0" collapsed="false">
      <c r="B277" s="638"/>
      <c r="C277" s="569"/>
      <c r="D277" s="569"/>
      <c r="E277" s="569"/>
      <c r="F277" s="657"/>
      <c r="G277" s="657"/>
      <c r="H277" s="612"/>
      <c r="I277" s="612"/>
      <c r="J277" s="593"/>
      <c r="K277" s="593"/>
    </row>
    <row r="278" customFormat="false" ht="15" hidden="false" customHeight="false" outlineLevel="0" collapsed="false">
      <c r="A278" s="434"/>
      <c r="B278" s="434"/>
      <c r="C278" s="247"/>
      <c r="D278" s="247"/>
      <c r="E278" s="247"/>
      <c r="F278" s="249"/>
      <c r="G278" s="249"/>
      <c r="H278" s="249"/>
      <c r="I278" s="249"/>
      <c r="J278" s="249"/>
      <c r="K278" s="249"/>
    </row>
    <row r="279" customFormat="false" ht="15" hidden="false" customHeight="false" outlineLevel="0" collapsed="false">
      <c r="A279" s="434"/>
      <c r="B279" s="61"/>
      <c r="C279" s="61"/>
      <c r="D279" s="61"/>
      <c r="E279" s="61"/>
      <c r="F279" s="61"/>
      <c r="G279" s="61"/>
      <c r="H279" s="61"/>
      <c r="I279" s="61"/>
      <c r="J279" s="61"/>
      <c r="K279" s="61"/>
    </row>
    <row r="280" customFormat="false" ht="15.75" hidden="false" customHeight="false" outlineLevel="0" collapsed="false">
      <c r="A280" s="452" t="n">
        <v>11</v>
      </c>
      <c r="B280" s="264" t="s">
        <v>184</v>
      </c>
      <c r="C280" s="264"/>
      <c r="D280" s="264"/>
      <c r="E280" s="264"/>
      <c r="F280" s="61"/>
      <c r="G280" s="61"/>
      <c r="H280" s="61"/>
      <c r="I280" s="61"/>
      <c r="J280" s="61"/>
      <c r="K280" s="61"/>
    </row>
    <row r="281" customFormat="false" ht="15" hidden="false" customHeight="false" outlineLevel="0" collapsed="false">
      <c r="A281" s="452"/>
      <c r="B281" s="455"/>
      <c r="C281" s="455"/>
      <c r="D281" s="455"/>
      <c r="E281" s="455"/>
      <c r="F281" s="61"/>
      <c r="G281" s="61"/>
      <c r="H281" s="61"/>
      <c r="I281" s="61"/>
      <c r="J281" s="249" t="s">
        <v>467</v>
      </c>
      <c r="K281" s="249"/>
    </row>
    <row r="282" customFormat="false" ht="15" hidden="false" customHeight="false" outlineLevel="0" collapsed="false">
      <c r="A282" s="434"/>
      <c r="B282" s="529" t="s">
        <v>468</v>
      </c>
      <c r="C282" s="530" t="s">
        <v>70</v>
      </c>
      <c r="D282" s="530"/>
      <c r="E282" s="530"/>
      <c r="F282" s="531" t="s">
        <v>501</v>
      </c>
      <c r="G282" s="531"/>
      <c r="H282" s="658" t="s">
        <v>502</v>
      </c>
      <c r="I282" s="658"/>
      <c r="J282" s="659" t="s">
        <v>14</v>
      </c>
      <c r="K282" s="659"/>
    </row>
    <row r="283" customFormat="false" ht="15" hidden="false" customHeight="false" outlineLevel="0" collapsed="false">
      <c r="A283" s="434"/>
      <c r="B283" s="660"/>
      <c r="C283" s="660"/>
      <c r="D283" s="661"/>
      <c r="E283" s="662"/>
      <c r="F283" s="534" t="s">
        <v>503</v>
      </c>
      <c r="G283" s="534"/>
      <c r="H283" s="533" t="s">
        <v>504</v>
      </c>
      <c r="I283" s="533"/>
      <c r="J283" s="661"/>
      <c r="K283" s="662"/>
    </row>
    <row r="284" customFormat="false" ht="15" hidden="false" customHeight="false" outlineLevel="0" collapsed="false">
      <c r="B284" s="663" t="s">
        <v>471</v>
      </c>
      <c r="C284" s="645" t="s">
        <v>505</v>
      </c>
      <c r="D284" s="645"/>
      <c r="E284" s="645"/>
      <c r="F284" s="584"/>
      <c r="G284" s="584"/>
      <c r="H284" s="617" t="n">
        <f aca="false">DPR_print!H123</f>
        <v>0</v>
      </c>
      <c r="I284" s="617"/>
      <c r="J284" s="641" t="n">
        <f aca="false">F284+H284</f>
        <v>0</v>
      </c>
      <c r="K284" s="641"/>
    </row>
    <row r="285" customFormat="false" ht="15" hidden="false" customHeight="false" outlineLevel="0" collapsed="false">
      <c r="B285" s="638"/>
      <c r="C285" s="569"/>
      <c r="D285" s="569"/>
      <c r="E285" s="569"/>
      <c r="F285" s="639"/>
      <c r="G285" s="639"/>
      <c r="H285" s="631"/>
      <c r="I285" s="631"/>
      <c r="J285" s="576"/>
      <c r="K285" s="576"/>
    </row>
    <row r="286" customFormat="false" ht="15" hidden="false" customHeight="false" outlineLevel="0" collapsed="false">
      <c r="B286" s="663" t="s">
        <v>473</v>
      </c>
      <c r="C286" s="547" t="s">
        <v>346</v>
      </c>
      <c r="D286" s="547"/>
      <c r="E286" s="547"/>
      <c r="F286" s="584"/>
      <c r="G286" s="584"/>
      <c r="H286" s="664"/>
      <c r="I286" s="664"/>
      <c r="J286" s="641" t="n">
        <f aca="false">F286+H286</f>
        <v>0</v>
      </c>
      <c r="K286" s="641"/>
    </row>
    <row r="287" customFormat="false" ht="15" hidden="false" customHeight="false" outlineLevel="0" collapsed="false">
      <c r="B287" s="638"/>
      <c r="C287" s="569"/>
      <c r="D287" s="569"/>
      <c r="E287" s="569"/>
      <c r="F287" s="639"/>
      <c r="G287" s="639"/>
      <c r="H287" s="631"/>
      <c r="I287" s="631"/>
      <c r="J287" s="640"/>
      <c r="K287" s="640"/>
    </row>
    <row r="288" customFormat="false" ht="15" hidden="false" customHeight="false" outlineLevel="0" collapsed="false">
      <c r="B288" s="663" t="s">
        <v>475</v>
      </c>
      <c r="C288" s="547" t="s">
        <v>506</v>
      </c>
      <c r="D288" s="547"/>
      <c r="E288" s="547"/>
      <c r="F288" s="584"/>
      <c r="G288" s="584"/>
      <c r="H288" s="665" t="n">
        <f aca="false">DPR_print!H129</f>
        <v>0</v>
      </c>
      <c r="I288" s="665"/>
      <c r="J288" s="641" t="n">
        <f aca="false">F288+H288</f>
        <v>0</v>
      </c>
      <c r="K288" s="641"/>
    </row>
    <row r="289" customFormat="false" ht="15" hidden="false" customHeight="false" outlineLevel="0" collapsed="false">
      <c r="B289" s="638"/>
      <c r="C289" s="569"/>
      <c r="D289" s="569"/>
      <c r="E289" s="569"/>
      <c r="F289" s="639"/>
      <c r="G289" s="639"/>
      <c r="H289" s="631"/>
      <c r="I289" s="631"/>
      <c r="J289" s="640"/>
      <c r="K289" s="640"/>
    </row>
    <row r="290" customFormat="false" ht="15" hidden="false" customHeight="false" outlineLevel="0" collapsed="false">
      <c r="B290" s="663" t="s">
        <v>479</v>
      </c>
      <c r="C290" s="645" t="s">
        <v>507</v>
      </c>
      <c r="D290" s="645"/>
      <c r="E290" s="645"/>
      <c r="F290" s="584"/>
      <c r="G290" s="584"/>
      <c r="H290" s="664"/>
      <c r="I290" s="664"/>
      <c r="J290" s="641" t="n">
        <f aca="false">F290+H290</f>
        <v>0</v>
      </c>
      <c r="K290" s="641"/>
    </row>
    <row r="291" customFormat="false" ht="15" hidden="false" customHeight="false" outlineLevel="0" collapsed="false">
      <c r="B291" s="637"/>
      <c r="C291" s="666" t="s">
        <v>508</v>
      </c>
      <c r="D291" s="666"/>
      <c r="E291" s="666"/>
      <c r="F291" s="648"/>
      <c r="G291" s="648"/>
      <c r="H291" s="628"/>
      <c r="I291" s="628"/>
      <c r="J291" s="667"/>
      <c r="K291" s="667"/>
    </row>
    <row r="292" customFormat="false" ht="15" hidden="false" customHeight="false" outlineLevel="0" collapsed="false">
      <c r="B292" s="637"/>
      <c r="C292" s="562"/>
      <c r="D292" s="562"/>
      <c r="E292" s="562"/>
      <c r="F292" s="648"/>
      <c r="G292" s="648"/>
      <c r="H292" s="628"/>
      <c r="I292" s="628"/>
      <c r="J292" s="667"/>
      <c r="K292" s="667"/>
    </row>
    <row r="293" customFormat="false" ht="15" hidden="false" customHeight="false" outlineLevel="0" collapsed="false">
      <c r="B293" s="638"/>
      <c r="C293" s="569"/>
      <c r="D293" s="569"/>
      <c r="E293" s="569"/>
      <c r="F293" s="639"/>
      <c r="G293" s="639"/>
      <c r="H293" s="631"/>
      <c r="I293" s="631"/>
      <c r="J293" s="640"/>
      <c r="K293" s="640"/>
    </row>
    <row r="294" customFormat="false" ht="15" hidden="false" customHeight="false" outlineLevel="0" collapsed="false">
      <c r="B294" s="663" t="s">
        <v>481</v>
      </c>
      <c r="C294" s="547" t="s">
        <v>509</v>
      </c>
      <c r="D294" s="547"/>
      <c r="E294" s="547"/>
      <c r="F294" s="584"/>
      <c r="G294" s="584"/>
      <c r="H294" s="664"/>
      <c r="I294" s="664"/>
      <c r="J294" s="641" t="n">
        <f aca="false">F294+H294</f>
        <v>0</v>
      </c>
      <c r="K294" s="641"/>
    </row>
    <row r="295" customFormat="false" ht="15" hidden="false" customHeight="false" outlineLevel="0" collapsed="false">
      <c r="B295" s="637"/>
      <c r="C295" s="666" t="s">
        <v>510</v>
      </c>
      <c r="D295" s="666"/>
      <c r="E295" s="666"/>
      <c r="F295" s="648"/>
      <c r="G295" s="648"/>
      <c r="H295" s="628"/>
      <c r="I295" s="628"/>
      <c r="J295" s="667"/>
      <c r="K295" s="667"/>
    </row>
    <row r="296" customFormat="false" ht="15" hidden="false" customHeight="false" outlineLevel="0" collapsed="false">
      <c r="B296" s="638"/>
      <c r="C296" s="569"/>
      <c r="D296" s="569"/>
      <c r="E296" s="569"/>
      <c r="F296" s="639"/>
      <c r="G296" s="639"/>
      <c r="H296" s="631"/>
      <c r="I296" s="631"/>
      <c r="J296" s="640"/>
      <c r="K296" s="640"/>
    </row>
    <row r="297" customFormat="false" ht="15" hidden="false" customHeight="false" outlineLevel="0" collapsed="false">
      <c r="B297" s="663" t="s">
        <v>483</v>
      </c>
      <c r="C297" s="547" t="s">
        <v>511</v>
      </c>
      <c r="D297" s="547"/>
      <c r="E297" s="547"/>
      <c r="F297" s="632"/>
      <c r="G297" s="632"/>
      <c r="H297" s="650"/>
      <c r="I297" s="650"/>
      <c r="J297" s="634"/>
      <c r="K297" s="634"/>
    </row>
    <row r="298" customFormat="false" ht="15" hidden="false" customHeight="false" outlineLevel="0" collapsed="false">
      <c r="B298" s="637"/>
      <c r="C298" s="562" t="s">
        <v>512</v>
      </c>
      <c r="D298" s="562"/>
      <c r="E298" s="562"/>
      <c r="F298" s="587"/>
      <c r="G298" s="587"/>
      <c r="H298" s="635" t="n">
        <f aca="false">DPR_print!H131</f>
        <v>0</v>
      </c>
      <c r="I298" s="635"/>
      <c r="J298" s="636" t="n">
        <f aca="false">F298+H298</f>
        <v>0</v>
      </c>
      <c r="K298" s="636"/>
    </row>
    <row r="299" customFormat="false" ht="15" hidden="false" customHeight="false" outlineLevel="0" collapsed="false">
      <c r="B299" s="637"/>
      <c r="C299" s="562" t="s">
        <v>513</v>
      </c>
      <c r="D299" s="562"/>
      <c r="E299" s="562"/>
      <c r="F299" s="587"/>
      <c r="G299" s="587"/>
      <c r="H299" s="668"/>
      <c r="I299" s="668"/>
      <c r="J299" s="636" t="n">
        <f aca="false">F299+H299</f>
        <v>0</v>
      </c>
      <c r="K299" s="636"/>
    </row>
    <row r="300" customFormat="false" ht="15" hidden="false" customHeight="false" outlineLevel="0" collapsed="false">
      <c r="B300" s="638"/>
      <c r="C300" s="569"/>
      <c r="D300" s="569"/>
      <c r="E300" s="569"/>
      <c r="F300" s="639"/>
      <c r="G300" s="639"/>
      <c r="H300" s="631"/>
      <c r="I300" s="631"/>
      <c r="J300" s="640"/>
      <c r="K300" s="640"/>
    </row>
    <row r="301" customFormat="false" ht="15" hidden="false" customHeight="false" outlineLevel="0" collapsed="false">
      <c r="B301" s="663" t="s">
        <v>485</v>
      </c>
      <c r="C301" s="547" t="s">
        <v>514</v>
      </c>
      <c r="D301" s="547"/>
      <c r="E301" s="547"/>
      <c r="F301" s="584"/>
      <c r="G301" s="584"/>
      <c r="H301" s="585"/>
      <c r="I301" s="585"/>
      <c r="J301" s="641" t="n">
        <f aca="false">F301+H301</f>
        <v>0</v>
      </c>
      <c r="K301" s="641"/>
    </row>
    <row r="302" customFormat="false" ht="15" hidden="false" customHeight="false" outlineLevel="0" collapsed="false">
      <c r="B302" s="638"/>
      <c r="C302" s="569"/>
      <c r="D302" s="569"/>
      <c r="E302" s="569"/>
      <c r="F302" s="639"/>
      <c r="G302" s="639"/>
      <c r="H302" s="624"/>
      <c r="I302" s="624"/>
      <c r="J302" s="640"/>
      <c r="K302" s="640"/>
    </row>
    <row r="303" customFormat="false" ht="15" hidden="false" customHeight="false" outlineLevel="0" collapsed="false">
      <c r="B303" s="663" t="s">
        <v>487</v>
      </c>
      <c r="C303" s="547" t="s">
        <v>515</v>
      </c>
      <c r="D303" s="547"/>
      <c r="E303" s="547"/>
      <c r="F303" s="584"/>
      <c r="G303" s="584"/>
      <c r="H303" s="585"/>
      <c r="I303" s="585"/>
      <c r="J303" s="641" t="n">
        <f aca="false">F303+H303</f>
        <v>0</v>
      </c>
      <c r="K303" s="641"/>
    </row>
    <row r="304" customFormat="false" ht="15" hidden="false" customHeight="false" outlineLevel="0" collapsed="false">
      <c r="B304" s="638"/>
      <c r="C304" s="569"/>
      <c r="D304" s="569"/>
      <c r="E304" s="569"/>
      <c r="F304" s="639"/>
      <c r="G304" s="639"/>
      <c r="H304" s="624"/>
      <c r="I304" s="624"/>
      <c r="J304" s="640"/>
      <c r="K304" s="640"/>
    </row>
    <row r="305" customFormat="false" ht="15" hidden="false" customHeight="false" outlineLevel="0" collapsed="false">
      <c r="B305" s="663" t="s">
        <v>489</v>
      </c>
      <c r="C305" s="547" t="s">
        <v>516</v>
      </c>
      <c r="D305" s="547"/>
      <c r="E305" s="547"/>
      <c r="F305" s="584"/>
      <c r="G305" s="584"/>
      <c r="H305" s="585"/>
      <c r="I305" s="585"/>
      <c r="J305" s="641" t="n">
        <f aca="false">F305+H305</f>
        <v>0</v>
      </c>
      <c r="K305" s="641"/>
    </row>
    <row r="306" customFormat="false" ht="15" hidden="false" customHeight="false" outlineLevel="0" collapsed="false">
      <c r="B306" s="638"/>
      <c r="C306" s="569"/>
      <c r="D306" s="569"/>
      <c r="E306" s="569"/>
      <c r="F306" s="639"/>
      <c r="G306" s="639"/>
      <c r="H306" s="624"/>
      <c r="I306" s="624"/>
      <c r="J306" s="576"/>
      <c r="K306" s="576"/>
    </row>
    <row r="307" customFormat="false" ht="15.75" hidden="false" customHeight="false" outlineLevel="0" collapsed="false">
      <c r="B307" s="618" t="s">
        <v>491</v>
      </c>
      <c r="C307" s="651" t="s">
        <v>14</v>
      </c>
      <c r="D307" s="651"/>
      <c r="E307" s="651"/>
      <c r="F307" s="669" t="n">
        <f aca="false">F284+F286+F288+F290+F294+F298+F299+F301+F303+F305</f>
        <v>0</v>
      </c>
      <c r="G307" s="669"/>
      <c r="H307" s="653" t="n">
        <f aca="false">H284+H286+H288+H290+H294+H301+H303+H305</f>
        <v>0</v>
      </c>
      <c r="I307" s="653"/>
      <c r="J307" s="653" t="n">
        <f aca="false">J284+J286+J288+J290+J294+J301+J303+J305</f>
        <v>0</v>
      </c>
      <c r="K307" s="653"/>
    </row>
    <row r="308" customFormat="false" ht="15" hidden="false" customHeight="false" outlineLevel="0" collapsed="false">
      <c r="B308" s="566"/>
      <c r="C308" s="566"/>
      <c r="D308" s="567"/>
      <c r="E308" s="568"/>
      <c r="F308" s="638"/>
      <c r="G308" s="638"/>
      <c r="H308" s="592"/>
      <c r="I308" s="592"/>
      <c r="J308" s="592"/>
      <c r="K308" s="592"/>
    </row>
    <row r="309" customFormat="false" ht="15" hidden="false" customHeight="false" outlineLevel="0" collapsed="false">
      <c r="B309" s="61"/>
      <c r="C309" s="61"/>
      <c r="D309" s="61"/>
      <c r="E309" s="61"/>
      <c r="F309" s="61"/>
      <c r="G309" s="61"/>
      <c r="H309" s="61"/>
      <c r="I309" s="61"/>
      <c r="J309" s="61"/>
      <c r="K309" s="61"/>
    </row>
    <row r="310" customFormat="false" ht="15" hidden="false" customHeight="false" outlineLevel="0" collapsed="false">
      <c r="B310" s="61"/>
      <c r="C310" s="61"/>
      <c r="D310" s="61"/>
      <c r="E310" s="61"/>
      <c r="F310" s="61"/>
      <c r="G310" s="61"/>
      <c r="H310" s="61"/>
      <c r="I310" s="61"/>
      <c r="J310" s="61"/>
      <c r="K310" s="61"/>
    </row>
    <row r="311" customFormat="false" ht="15" hidden="false" customHeight="false" outlineLevel="0" collapsed="false">
      <c r="B311" s="61"/>
      <c r="C311" s="61"/>
      <c r="D311" s="61"/>
      <c r="E311" s="61"/>
      <c r="F311" s="61"/>
      <c r="G311" s="61"/>
      <c r="H311" s="61"/>
      <c r="I311" s="61"/>
      <c r="J311" s="61"/>
      <c r="K311" s="61"/>
    </row>
    <row r="312" customFormat="false" ht="15" hidden="false" customHeight="false" outlineLevel="0" collapsed="false">
      <c r="A312" s="670" t="n">
        <v>11.1</v>
      </c>
      <c r="B312" s="247" t="s">
        <v>517</v>
      </c>
      <c r="C312" s="247"/>
      <c r="D312" s="247"/>
      <c r="E312" s="247"/>
      <c r="G312" s="265"/>
      <c r="H312" s="265"/>
      <c r="I312" s="265"/>
      <c r="J312" s="265"/>
      <c r="K312" s="265"/>
    </row>
    <row r="313" customFormat="false" ht="15" hidden="false" customHeight="false" outlineLevel="0" collapsed="false">
      <c r="B313" s="247" t="s">
        <v>518</v>
      </c>
      <c r="C313" s="247"/>
      <c r="D313" s="247"/>
      <c r="E313" s="247"/>
      <c r="G313" s="265"/>
      <c r="H313" s="265"/>
      <c r="I313" s="265"/>
      <c r="J313" s="265"/>
      <c r="K313" s="265"/>
    </row>
    <row r="314" customFormat="false" ht="15" hidden="false" customHeight="false" outlineLevel="0" collapsed="false">
      <c r="B314" s="247" t="s">
        <v>519</v>
      </c>
      <c r="C314" s="247"/>
      <c r="D314" s="247"/>
      <c r="E314" s="247"/>
      <c r="G314" s="247"/>
      <c r="H314" s="247"/>
      <c r="I314" s="247"/>
      <c r="J314" s="247"/>
      <c r="K314" s="247"/>
    </row>
    <row r="315" customFormat="false" ht="15" hidden="false" customHeight="false" outlineLevel="0" collapsed="false">
      <c r="A315" s="434"/>
      <c r="B315" s="61"/>
      <c r="C315" s="61"/>
      <c r="D315" s="61"/>
      <c r="E315" s="61"/>
      <c r="F315" s="61"/>
      <c r="G315" s="61"/>
      <c r="H315" s="61"/>
      <c r="I315" s="61"/>
      <c r="J315" s="61"/>
      <c r="K315" s="61"/>
    </row>
    <row r="316" customFormat="false" ht="15" hidden="false" customHeight="false" outlineLevel="0" collapsed="false">
      <c r="A316" s="434"/>
      <c r="B316" s="61"/>
      <c r="C316" s="61"/>
      <c r="D316" s="61"/>
      <c r="E316" s="61"/>
      <c r="F316" s="61"/>
      <c r="G316" s="61"/>
      <c r="H316" s="61"/>
      <c r="I316" s="61"/>
      <c r="J316" s="61"/>
      <c r="K316" s="61"/>
    </row>
    <row r="317" customFormat="false" ht="15" hidden="false" customHeight="false" outlineLevel="0" collapsed="false">
      <c r="A317" s="671" t="n">
        <v>11.2</v>
      </c>
      <c r="B317" s="142" t="s">
        <v>520</v>
      </c>
      <c r="C317" s="142"/>
      <c r="D317" s="142"/>
      <c r="E317" s="142"/>
      <c r="G317" s="265"/>
      <c r="H317" s="265"/>
      <c r="I317" s="265"/>
      <c r="J317" s="265"/>
      <c r="K317" s="265"/>
    </row>
    <row r="318" customFormat="false" ht="15" hidden="false" customHeight="false" outlineLevel="0" collapsed="false">
      <c r="B318" s="142" t="s">
        <v>521</v>
      </c>
      <c r="C318" s="142"/>
      <c r="D318" s="142"/>
      <c r="E318" s="142"/>
      <c r="G318" s="265"/>
      <c r="H318" s="265"/>
      <c r="I318" s="265"/>
      <c r="J318" s="265"/>
      <c r="K318" s="265"/>
    </row>
    <row r="319" customFormat="false" ht="15" hidden="false" customHeight="false" outlineLevel="0" collapsed="false">
      <c r="A319" s="434"/>
      <c r="B319" s="61"/>
      <c r="C319" s="61"/>
      <c r="D319" s="61"/>
      <c r="E319" s="61"/>
      <c r="F319" s="61"/>
      <c r="G319" s="61"/>
      <c r="H319" s="61"/>
      <c r="I319" s="61"/>
      <c r="J319" s="61"/>
      <c r="K319" s="61"/>
    </row>
    <row r="320" customFormat="false" ht="15" hidden="false" customHeight="false" outlineLevel="0" collapsed="false">
      <c r="A320" s="434"/>
      <c r="B320" s="61"/>
      <c r="C320" s="61"/>
      <c r="D320" s="61"/>
      <c r="E320" s="61"/>
      <c r="F320" s="61"/>
      <c r="G320" s="61"/>
      <c r="H320" s="61"/>
      <c r="I320" s="61"/>
      <c r="J320" s="61"/>
      <c r="K320" s="61"/>
    </row>
    <row r="321" customFormat="false" ht="15" hidden="false" customHeight="false" outlineLevel="0" collapsed="false">
      <c r="A321" s="671" t="n">
        <v>11.3</v>
      </c>
      <c r="B321" s="247" t="s">
        <v>522</v>
      </c>
      <c r="C321" s="247"/>
      <c r="D321" s="247"/>
      <c r="E321" s="247"/>
      <c r="G321" s="587"/>
      <c r="H321" s="587"/>
      <c r="I321" s="587"/>
      <c r="J321" s="587"/>
      <c r="K321" s="587"/>
    </row>
    <row r="322" customFormat="false" ht="15" hidden="false" customHeight="false" outlineLevel="0" collapsed="false">
      <c r="B322" s="247" t="s">
        <v>523</v>
      </c>
      <c r="C322" s="247"/>
      <c r="D322" s="247"/>
      <c r="E322" s="247"/>
    </row>
    <row r="323" customFormat="false" ht="15" hidden="false" customHeight="false" outlineLevel="0" collapsed="false">
      <c r="A323" s="434"/>
      <c r="B323" s="61"/>
      <c r="C323" s="61"/>
      <c r="D323" s="61"/>
      <c r="E323" s="61"/>
      <c r="F323" s="61"/>
      <c r="G323" s="61"/>
      <c r="H323" s="61"/>
      <c r="I323" s="61"/>
      <c r="J323" s="61"/>
      <c r="K323" s="61"/>
    </row>
    <row r="324" customFormat="false" ht="15" hidden="false" customHeight="false" outlineLevel="0" collapsed="false">
      <c r="A324" s="434"/>
      <c r="B324" s="61"/>
      <c r="C324" s="61"/>
      <c r="D324" s="61"/>
      <c r="E324" s="61"/>
      <c r="F324" s="61"/>
      <c r="G324" s="61"/>
      <c r="H324" s="61"/>
      <c r="I324" s="61"/>
      <c r="J324" s="61"/>
      <c r="K324" s="61"/>
    </row>
    <row r="325" customFormat="false" ht="15" hidden="false" customHeight="false" outlineLevel="0" collapsed="false">
      <c r="A325" s="434"/>
      <c r="B325" s="61"/>
      <c r="C325" s="61"/>
      <c r="D325" s="61"/>
      <c r="E325" s="61"/>
      <c r="F325" s="61"/>
      <c r="G325" s="61"/>
      <c r="H325" s="61"/>
      <c r="I325" s="61"/>
      <c r="J325" s="61"/>
      <c r="K325" s="61"/>
    </row>
    <row r="326" customFormat="false" ht="15" hidden="false" customHeight="false" outlineLevel="0" collapsed="false">
      <c r="A326" s="434"/>
      <c r="B326" s="61"/>
      <c r="C326" s="61"/>
      <c r="D326" s="61"/>
      <c r="E326" s="61"/>
      <c r="F326" s="61"/>
      <c r="G326" s="61"/>
      <c r="H326" s="61"/>
      <c r="I326" s="61"/>
      <c r="J326" s="61"/>
      <c r="K326" s="61"/>
    </row>
    <row r="327" customFormat="false" ht="15" hidden="false" customHeight="false" outlineLevel="0" collapsed="false">
      <c r="A327" s="452" t="n">
        <v>12</v>
      </c>
      <c r="B327" s="247" t="s">
        <v>524</v>
      </c>
      <c r="C327" s="247"/>
      <c r="D327" s="247"/>
      <c r="E327" s="247"/>
      <c r="F327" s="247"/>
      <c r="G327" s="247"/>
      <c r="H327" s="247"/>
      <c r="I327" s="61"/>
      <c r="J327" s="61"/>
      <c r="K327" s="61"/>
    </row>
    <row r="328" customFormat="false" ht="15" hidden="false" customHeight="false" outlineLevel="0" collapsed="false">
      <c r="B328" s="265"/>
      <c r="C328" s="265"/>
      <c r="D328" s="265"/>
      <c r="E328" s="265"/>
      <c r="F328" s="265"/>
      <c r="G328" s="265"/>
      <c r="H328" s="265"/>
      <c r="I328" s="265"/>
      <c r="J328" s="265"/>
      <c r="K328" s="265"/>
    </row>
    <row r="329" customFormat="false" ht="15" hidden="false" customHeight="false" outlineLevel="0" collapsed="false">
      <c r="B329" s="265"/>
      <c r="C329" s="265"/>
      <c r="D329" s="265"/>
      <c r="E329" s="265"/>
      <c r="F329" s="265"/>
      <c r="G329" s="265"/>
      <c r="H329" s="265"/>
      <c r="I329" s="265"/>
      <c r="J329" s="265"/>
      <c r="K329" s="265"/>
    </row>
    <row r="330" customFormat="false" ht="15" hidden="false" customHeight="false" outlineLevel="0" collapsed="false">
      <c r="B330" s="265"/>
      <c r="C330" s="265"/>
      <c r="D330" s="265"/>
      <c r="E330" s="265"/>
      <c r="F330" s="265"/>
      <c r="G330" s="265"/>
      <c r="H330" s="265"/>
      <c r="I330" s="265"/>
      <c r="J330" s="265"/>
      <c r="K330" s="265"/>
    </row>
    <row r="331" customFormat="false" ht="15" hidden="false" customHeight="false" outlineLevel="0" collapsed="false">
      <c r="B331" s="265"/>
      <c r="C331" s="265"/>
      <c r="D331" s="265"/>
      <c r="E331" s="265"/>
      <c r="F331" s="265"/>
      <c r="G331" s="265"/>
      <c r="H331" s="265"/>
      <c r="I331" s="265"/>
      <c r="J331" s="265"/>
      <c r="K331" s="265"/>
    </row>
    <row r="332" customFormat="false" ht="15" hidden="false" customHeight="false" outlineLevel="0" collapsed="false">
      <c r="B332" s="265"/>
      <c r="C332" s="265"/>
      <c r="D332" s="265"/>
      <c r="E332" s="265"/>
      <c r="F332" s="265"/>
      <c r="G332" s="265"/>
      <c r="H332" s="265"/>
      <c r="I332" s="265"/>
      <c r="J332" s="265"/>
      <c r="K332" s="265"/>
    </row>
    <row r="333" customFormat="false" ht="15" hidden="false" customHeight="false" outlineLevel="0" collapsed="false">
      <c r="B333" s="265"/>
      <c r="C333" s="265"/>
      <c r="D333" s="265"/>
      <c r="E333" s="265"/>
      <c r="F333" s="265"/>
      <c r="G333" s="265"/>
      <c r="H333" s="265"/>
      <c r="I333" s="265"/>
      <c r="J333" s="265"/>
      <c r="K333" s="265"/>
    </row>
    <row r="334" customFormat="false" ht="15" hidden="false" customHeight="false" outlineLevel="0" collapsed="false">
      <c r="B334" s="265"/>
      <c r="C334" s="265"/>
      <c r="D334" s="265"/>
      <c r="E334" s="265"/>
      <c r="F334" s="265"/>
      <c r="G334" s="265"/>
      <c r="H334" s="265"/>
      <c r="I334" s="265"/>
      <c r="J334" s="265"/>
      <c r="K334" s="265"/>
    </row>
    <row r="335" customFormat="false" ht="15" hidden="false" customHeight="false" outlineLevel="0" collapsed="false">
      <c r="B335" s="265"/>
      <c r="C335" s="265"/>
      <c r="D335" s="265"/>
      <c r="E335" s="265"/>
      <c r="F335" s="265"/>
      <c r="G335" s="265"/>
      <c r="H335" s="265"/>
      <c r="I335" s="265"/>
      <c r="J335" s="265"/>
      <c r="K335" s="265"/>
    </row>
    <row r="336" customFormat="false" ht="15" hidden="false" customHeight="false" outlineLevel="0" collapsed="false">
      <c r="B336" s="265"/>
      <c r="C336" s="265"/>
      <c r="D336" s="265"/>
      <c r="E336" s="265"/>
      <c r="F336" s="265"/>
      <c r="G336" s="265"/>
      <c r="H336" s="265"/>
      <c r="I336" s="265"/>
      <c r="J336" s="265"/>
      <c r="K336" s="265"/>
    </row>
    <row r="337" customFormat="false" ht="15" hidden="false" customHeight="false" outlineLevel="0" collapsed="false">
      <c r="B337" s="265"/>
      <c r="C337" s="265"/>
      <c r="D337" s="265"/>
      <c r="E337" s="265"/>
      <c r="F337" s="265"/>
      <c r="G337" s="265"/>
      <c r="H337" s="265"/>
      <c r="I337" s="265"/>
      <c r="J337" s="265"/>
      <c r="K337" s="265"/>
    </row>
    <row r="338" customFormat="false" ht="15" hidden="false" customHeight="false" outlineLevel="0" collapsed="false">
      <c r="B338" s="61"/>
      <c r="C338" s="61"/>
      <c r="D338" s="61"/>
      <c r="E338" s="61"/>
      <c r="F338" s="61"/>
      <c r="G338" s="61"/>
      <c r="H338" s="61"/>
      <c r="I338" s="61"/>
      <c r="J338" s="61"/>
      <c r="K338" s="61"/>
    </row>
    <row r="339" customFormat="false" ht="15" hidden="false" customHeight="false" outlineLevel="0" collapsed="false">
      <c r="B339" s="61"/>
      <c r="C339" s="61"/>
      <c r="D339" s="61"/>
      <c r="E339" s="61"/>
      <c r="F339" s="61"/>
      <c r="G339" s="61"/>
      <c r="H339" s="61"/>
      <c r="I339" s="61"/>
      <c r="J339" s="61"/>
      <c r="K339" s="61"/>
    </row>
    <row r="340" customFormat="false" ht="15" hidden="false" customHeight="false" outlineLevel="0" collapsed="false">
      <c r="A340" s="511" t="n">
        <v>13</v>
      </c>
      <c r="B340" s="247" t="s">
        <v>525</v>
      </c>
      <c r="C340" s="247"/>
      <c r="D340" s="247"/>
      <c r="E340" s="247"/>
      <c r="G340" s="672" t="s">
        <v>526</v>
      </c>
      <c r="H340" s="672"/>
      <c r="I340" s="672"/>
      <c r="J340" s="672"/>
      <c r="K340" s="672"/>
    </row>
    <row r="341" customFormat="false" ht="15" hidden="false" customHeight="false" outlineLevel="0" collapsed="false">
      <c r="B341" s="61"/>
      <c r="C341" s="61"/>
      <c r="D341" s="61"/>
      <c r="E341" s="61"/>
      <c r="G341" s="672" t="s">
        <v>527</v>
      </c>
      <c r="H341" s="672"/>
      <c r="I341" s="672"/>
      <c r="J341" s="672"/>
      <c r="K341" s="672"/>
    </row>
    <row r="342" customFormat="false" ht="15" hidden="false" customHeight="false" outlineLevel="0" collapsed="false">
      <c r="A342" s="434"/>
      <c r="B342" s="61"/>
      <c r="C342" s="61"/>
      <c r="D342" s="61"/>
      <c r="E342" s="61"/>
      <c r="F342" s="61"/>
      <c r="G342" s="61"/>
      <c r="H342" s="61"/>
      <c r="I342" s="61"/>
      <c r="J342" s="61"/>
      <c r="K342" s="61"/>
    </row>
    <row r="343" customFormat="false" ht="15" hidden="false" customHeight="false" outlineLevel="0" collapsed="false">
      <c r="A343" s="434"/>
      <c r="B343" s="61"/>
      <c r="C343" s="61"/>
      <c r="D343" s="61"/>
      <c r="E343" s="61"/>
      <c r="F343" s="61"/>
      <c r="G343" s="61"/>
      <c r="H343" s="61"/>
      <c r="I343" s="61"/>
      <c r="J343" s="61"/>
      <c r="K343" s="61"/>
    </row>
    <row r="344" customFormat="false" ht="15" hidden="false" customHeight="false" outlineLevel="0" collapsed="false">
      <c r="A344" s="511" t="n">
        <v>14</v>
      </c>
      <c r="B344" s="247" t="s">
        <v>528</v>
      </c>
      <c r="C344" s="247"/>
      <c r="D344" s="247"/>
      <c r="E344" s="247"/>
      <c r="G344" s="672" t="s">
        <v>529</v>
      </c>
      <c r="H344" s="672"/>
      <c r="I344" s="672"/>
      <c r="J344" s="672"/>
      <c r="K344" s="672"/>
    </row>
    <row r="345" customFormat="false" ht="15" hidden="false" customHeight="false" outlineLevel="0" collapsed="false">
      <c r="B345" s="61"/>
      <c r="C345" s="61"/>
      <c r="D345" s="61"/>
      <c r="E345" s="61"/>
      <c r="G345" s="672" t="s">
        <v>527</v>
      </c>
      <c r="H345" s="672"/>
      <c r="I345" s="672"/>
      <c r="J345" s="672"/>
      <c r="K345" s="672"/>
    </row>
    <row r="346" customFormat="false" ht="15" hidden="false" customHeight="false" outlineLevel="0" collapsed="false">
      <c r="B346" s="61"/>
      <c r="C346" s="61"/>
      <c r="D346" s="61"/>
      <c r="E346" s="61"/>
      <c r="G346" s="148"/>
      <c r="H346" s="148"/>
    </row>
    <row r="347" customFormat="false" ht="15" hidden="false" customHeight="false" outlineLevel="0" collapsed="false">
      <c r="B347" s="247" t="s">
        <v>530</v>
      </c>
      <c r="C347" s="247"/>
      <c r="D347" s="247"/>
      <c r="E347" s="247"/>
      <c r="G347" s="673"/>
      <c r="I347" s="61"/>
      <c r="J347" s="61"/>
      <c r="K347" s="61"/>
    </row>
    <row r="348" customFormat="false" ht="15" hidden="false" customHeight="false" outlineLevel="0" collapsed="false">
      <c r="B348" s="61"/>
      <c r="C348" s="61"/>
      <c r="D348" s="61"/>
      <c r="E348" s="61"/>
      <c r="I348" s="61"/>
      <c r="J348" s="61"/>
      <c r="K348" s="61"/>
    </row>
    <row r="349" customFormat="false" ht="15" hidden="false" customHeight="false" outlineLevel="0" collapsed="false">
      <c r="B349" s="247" t="s">
        <v>531</v>
      </c>
      <c r="C349" s="247"/>
      <c r="D349" s="247"/>
      <c r="E349" s="247"/>
      <c r="G349" s="674"/>
      <c r="H349" s="263" t="s">
        <v>532</v>
      </c>
      <c r="I349" s="61"/>
      <c r="J349" s="61"/>
      <c r="K349" s="61"/>
    </row>
    <row r="350" customFormat="false" ht="15" hidden="false" customHeight="false" outlineLevel="0" collapsed="false">
      <c r="B350" s="247" t="s">
        <v>533</v>
      </c>
      <c r="C350" s="247"/>
      <c r="D350" s="247"/>
      <c r="E350" s="247"/>
      <c r="H350" s="61"/>
      <c r="I350" s="61"/>
      <c r="J350" s="61"/>
      <c r="K350" s="61"/>
    </row>
    <row r="351" customFormat="false" ht="15" hidden="false" customHeight="false" outlineLevel="0" collapsed="false">
      <c r="B351" s="61"/>
      <c r="C351" s="61"/>
      <c r="D351" s="61"/>
      <c r="E351" s="61"/>
      <c r="H351" s="61"/>
      <c r="I351" s="61"/>
      <c r="J351" s="61"/>
      <c r="K351" s="61"/>
    </row>
    <row r="352" customFormat="false" ht="15" hidden="false" customHeight="false" outlineLevel="0" collapsed="false">
      <c r="B352" s="142" t="s">
        <v>534</v>
      </c>
      <c r="C352" s="142"/>
      <c r="D352" s="142"/>
      <c r="E352" s="142"/>
      <c r="G352" s="674"/>
      <c r="H352" s="263" t="s">
        <v>532</v>
      </c>
      <c r="I352" s="61"/>
      <c r="J352" s="61"/>
      <c r="K352" s="61"/>
    </row>
    <row r="353" customFormat="false" ht="15" hidden="false" customHeight="false" outlineLevel="0" collapsed="false">
      <c r="B353" s="61"/>
      <c r="C353" s="61"/>
      <c r="D353" s="61"/>
      <c r="E353" s="61"/>
      <c r="H353" s="61"/>
      <c r="I353" s="61"/>
      <c r="J353" s="61"/>
      <c r="K353" s="61"/>
    </row>
    <row r="354" customFormat="false" ht="15" hidden="false" customHeight="false" outlineLevel="0" collapsed="false">
      <c r="B354" s="61"/>
      <c r="C354" s="61"/>
      <c r="D354" s="61"/>
      <c r="E354" s="61"/>
      <c r="H354" s="61"/>
      <c r="I354" s="61"/>
      <c r="J354" s="61"/>
      <c r="K354" s="61"/>
    </row>
    <row r="355" customFormat="false" ht="15" hidden="false" customHeight="false" outlineLevel="0" collapsed="false">
      <c r="A355" s="511" t="n">
        <v>15</v>
      </c>
      <c r="B355" s="247" t="s">
        <v>535</v>
      </c>
      <c r="C355" s="247"/>
      <c r="D355" s="247"/>
      <c r="E355" s="247"/>
      <c r="F355" s="263" t="s">
        <v>133</v>
      </c>
      <c r="G355" s="675" t="n">
        <f aca="false">J271</f>
        <v>0</v>
      </c>
      <c r="H355" s="675"/>
      <c r="I355" s="455"/>
      <c r="J355" s="455"/>
      <c r="K355" s="455"/>
    </row>
    <row r="356" customFormat="false" ht="15" hidden="false" customHeight="false" outlineLevel="0" collapsed="false">
      <c r="B356" s="247" t="s">
        <v>536</v>
      </c>
      <c r="C356" s="247"/>
      <c r="D356" s="247"/>
      <c r="E356" s="247"/>
      <c r="F356" s="61"/>
      <c r="G356" s="61"/>
      <c r="H356" s="61"/>
      <c r="I356" s="61"/>
      <c r="J356" s="61"/>
      <c r="K356" s="61"/>
    </row>
    <row r="357" customFormat="false" ht="15" hidden="false" customHeight="false" outlineLevel="0" collapsed="false">
      <c r="B357" s="61"/>
      <c r="C357" s="61"/>
      <c r="D357" s="61"/>
      <c r="E357" s="61"/>
      <c r="F357" s="61"/>
      <c r="G357" s="61"/>
      <c r="H357" s="61"/>
      <c r="I357" s="61"/>
      <c r="J357" s="61"/>
      <c r="K357" s="61"/>
    </row>
    <row r="358" customFormat="false" ht="15" hidden="false" customHeight="false" outlineLevel="0" collapsed="false">
      <c r="A358" s="434"/>
      <c r="B358" s="61"/>
      <c r="C358" s="61"/>
      <c r="D358" s="61"/>
      <c r="E358" s="61"/>
      <c r="F358" s="61"/>
      <c r="G358" s="61"/>
      <c r="H358" s="61"/>
      <c r="I358" s="61"/>
      <c r="J358" s="61"/>
      <c r="K358" s="61"/>
    </row>
    <row r="359" customFormat="false" ht="15" hidden="false" customHeight="false" outlineLevel="0" collapsed="false">
      <c r="A359" s="452" t="n">
        <v>16</v>
      </c>
      <c r="B359" s="247" t="s">
        <v>537</v>
      </c>
      <c r="C359" s="247"/>
      <c r="D359" s="247"/>
      <c r="E359" s="247"/>
      <c r="F359" s="676" t="s">
        <v>538</v>
      </c>
      <c r="G359" s="676"/>
      <c r="H359" s="676"/>
      <c r="I359" s="676"/>
      <c r="J359" s="676"/>
      <c r="K359" s="676"/>
    </row>
    <row r="360" customFormat="false" ht="15" hidden="false" customHeight="false" outlineLevel="0" collapsed="false">
      <c r="A360" s="434"/>
      <c r="B360" s="61"/>
      <c r="C360" s="61"/>
      <c r="D360" s="61"/>
      <c r="E360" s="61"/>
      <c r="F360" s="676" t="s">
        <v>539</v>
      </c>
      <c r="G360" s="676"/>
      <c r="H360" s="676"/>
      <c r="I360" s="676"/>
      <c r="J360" s="676"/>
      <c r="K360" s="676"/>
    </row>
    <row r="361" customFormat="false" ht="15" hidden="false" customHeight="false" outlineLevel="0" collapsed="false">
      <c r="A361" s="434"/>
      <c r="B361" s="61"/>
      <c r="C361" s="61"/>
      <c r="D361" s="61"/>
      <c r="E361" s="61"/>
      <c r="F361" s="61"/>
      <c r="G361" s="61"/>
      <c r="H361" s="61"/>
      <c r="I361" s="61"/>
      <c r="J361" s="61"/>
      <c r="K361" s="61"/>
    </row>
    <row r="362" customFormat="false" ht="15" hidden="false" customHeight="false" outlineLevel="0" collapsed="false">
      <c r="A362" s="434"/>
      <c r="B362" s="61"/>
      <c r="C362" s="61"/>
      <c r="D362" s="61"/>
      <c r="E362" s="61"/>
      <c r="F362" s="61"/>
      <c r="G362" s="61"/>
      <c r="H362" s="61"/>
      <c r="I362" s="61"/>
      <c r="J362" s="61"/>
      <c r="K362" s="61"/>
    </row>
    <row r="363" customFormat="false" ht="15" hidden="false" customHeight="false" outlineLevel="0" collapsed="false">
      <c r="A363" s="452" t="n">
        <v>17</v>
      </c>
      <c r="B363" s="247" t="s">
        <v>540</v>
      </c>
      <c r="C363" s="247"/>
      <c r="D363" s="247"/>
      <c r="E363" s="247"/>
      <c r="F363" s="677"/>
      <c r="G363" s="677"/>
      <c r="H363" s="677"/>
      <c r="I363" s="677"/>
      <c r="J363" s="677"/>
      <c r="K363" s="677"/>
    </row>
    <row r="364" customFormat="false" ht="15" hidden="false" customHeight="false" outlineLevel="0" collapsed="false">
      <c r="A364" s="434"/>
      <c r="B364" s="61"/>
      <c r="C364" s="61"/>
      <c r="D364" s="61"/>
      <c r="E364" s="61"/>
      <c r="F364" s="61"/>
      <c r="G364" s="61"/>
      <c r="H364" s="61"/>
      <c r="I364" s="61"/>
      <c r="J364" s="61"/>
      <c r="K364" s="61"/>
    </row>
    <row r="365" customFormat="false" ht="15" hidden="false" customHeight="false" outlineLevel="0" collapsed="false">
      <c r="A365" s="678" t="n">
        <v>17.1</v>
      </c>
      <c r="B365" s="247" t="s">
        <v>541</v>
      </c>
      <c r="C365" s="247"/>
      <c r="D365" s="247"/>
      <c r="E365" s="247"/>
      <c r="F365" s="265"/>
      <c r="G365" s="265"/>
      <c r="H365" s="265"/>
      <c r="I365" s="265"/>
      <c r="J365" s="265"/>
      <c r="K365" s="265"/>
    </row>
    <row r="366" customFormat="false" ht="15" hidden="false" customHeight="false" outlineLevel="0" collapsed="false">
      <c r="A366" s="434"/>
      <c r="B366" s="679" t="s">
        <v>542</v>
      </c>
      <c r="C366" s="679"/>
      <c r="D366" s="679"/>
      <c r="E366" s="679"/>
      <c r="F366" s="265"/>
      <c r="G366" s="265"/>
      <c r="H366" s="265"/>
      <c r="I366" s="265"/>
      <c r="J366" s="265"/>
      <c r="K366" s="265"/>
    </row>
    <row r="367" customFormat="false" ht="15" hidden="false" customHeight="false" outlineLevel="0" collapsed="false">
      <c r="A367" s="434"/>
      <c r="B367" s="61"/>
      <c r="C367" s="61"/>
      <c r="D367" s="61"/>
      <c r="E367" s="61"/>
      <c r="F367" s="265"/>
      <c r="G367" s="265"/>
      <c r="H367" s="265"/>
      <c r="I367" s="265"/>
      <c r="J367" s="265"/>
      <c r="K367" s="265"/>
    </row>
    <row r="368" customFormat="false" ht="15" hidden="false" customHeight="false" outlineLevel="0" collapsed="false">
      <c r="A368" s="434"/>
      <c r="B368" s="61"/>
      <c r="C368" s="61"/>
      <c r="D368" s="61"/>
      <c r="E368" s="61"/>
      <c r="F368" s="265"/>
      <c r="G368" s="265"/>
      <c r="H368" s="265"/>
      <c r="I368" s="265"/>
      <c r="J368" s="265"/>
      <c r="K368" s="265"/>
    </row>
    <row r="369" customFormat="false" ht="15" hidden="false" customHeight="false" outlineLevel="0" collapsed="false">
      <c r="A369" s="434"/>
      <c r="B369" s="61"/>
      <c r="C369" s="61"/>
      <c r="D369" s="61"/>
      <c r="E369" s="61"/>
      <c r="F369" s="61"/>
      <c r="G369" s="61"/>
      <c r="H369" s="61"/>
      <c r="I369" s="61"/>
      <c r="J369" s="61"/>
      <c r="K369" s="61"/>
    </row>
    <row r="370" customFormat="false" ht="15" hidden="false" customHeight="false" outlineLevel="0" collapsed="false">
      <c r="A370" s="434"/>
      <c r="B370" s="61"/>
      <c r="C370" s="61"/>
      <c r="D370" s="61"/>
      <c r="E370" s="61"/>
      <c r="F370" s="61"/>
      <c r="G370" s="61"/>
      <c r="H370" s="61"/>
      <c r="I370" s="61"/>
      <c r="J370" s="61"/>
      <c r="K370" s="61"/>
    </row>
    <row r="371" customFormat="false" ht="15" hidden="false" customHeight="false" outlineLevel="0" collapsed="false">
      <c r="A371" s="434"/>
      <c r="B371" s="61"/>
      <c r="C371" s="61"/>
      <c r="D371" s="61"/>
      <c r="E371" s="61"/>
      <c r="F371" s="61"/>
      <c r="G371" s="61"/>
      <c r="H371" s="61"/>
      <c r="I371" s="61"/>
      <c r="J371" s="61"/>
      <c r="K371" s="61"/>
    </row>
    <row r="372" customFormat="false" ht="15" hidden="false" customHeight="false" outlineLevel="0" collapsed="false">
      <c r="A372" s="434"/>
      <c r="B372" s="61"/>
      <c r="C372" s="61"/>
      <c r="D372" s="61"/>
      <c r="E372" s="61"/>
      <c r="F372" s="61"/>
      <c r="G372" s="61"/>
      <c r="H372" s="61"/>
      <c r="I372" s="61"/>
      <c r="J372" s="61"/>
      <c r="K372" s="61"/>
    </row>
    <row r="373" customFormat="false" ht="15" hidden="false" customHeight="false" outlineLevel="0" collapsed="false">
      <c r="A373" s="434"/>
      <c r="B373" s="61"/>
      <c r="C373" s="61"/>
      <c r="D373" s="61"/>
      <c r="E373" s="61"/>
      <c r="F373" s="61"/>
      <c r="G373" s="61"/>
      <c r="H373" s="61"/>
      <c r="I373" s="61"/>
      <c r="J373" s="61"/>
      <c r="K373" s="61"/>
    </row>
    <row r="374" customFormat="false" ht="15" hidden="false" customHeight="false" outlineLevel="0" collapsed="false">
      <c r="A374" s="680" t="n">
        <v>17.2</v>
      </c>
      <c r="B374" s="247" t="s">
        <v>543</v>
      </c>
      <c r="C374" s="247"/>
      <c r="D374" s="247"/>
      <c r="E374" s="247"/>
      <c r="F374" s="265"/>
      <c r="G374" s="265"/>
      <c r="H374" s="265"/>
      <c r="I374" s="265"/>
      <c r="J374" s="265"/>
      <c r="K374" s="265"/>
    </row>
    <row r="375" customFormat="false" ht="15" hidden="false" customHeight="false" outlineLevel="0" collapsed="false">
      <c r="A375" s="434"/>
      <c r="B375" s="61"/>
      <c r="C375" s="61"/>
      <c r="D375" s="61"/>
      <c r="E375" s="61"/>
      <c r="F375" s="265"/>
      <c r="G375" s="265"/>
      <c r="H375" s="265"/>
      <c r="I375" s="265"/>
      <c r="J375" s="265"/>
      <c r="K375" s="265"/>
    </row>
    <row r="376" customFormat="false" ht="15" hidden="false" customHeight="false" outlineLevel="0" collapsed="false">
      <c r="A376" s="434"/>
      <c r="B376" s="61"/>
      <c r="C376" s="61"/>
      <c r="D376" s="61"/>
      <c r="E376" s="61"/>
      <c r="F376" s="265"/>
      <c r="G376" s="265"/>
      <c r="H376" s="265"/>
      <c r="I376" s="265"/>
      <c r="J376" s="265"/>
      <c r="K376" s="265"/>
    </row>
    <row r="377" customFormat="false" ht="15" hidden="false" customHeight="false" outlineLevel="0" collapsed="false">
      <c r="A377" s="434"/>
      <c r="B377" s="61"/>
      <c r="C377" s="61"/>
      <c r="D377" s="61"/>
      <c r="E377" s="61"/>
      <c r="F377" s="61"/>
      <c r="G377" s="61"/>
      <c r="H377" s="61"/>
      <c r="I377" s="61"/>
      <c r="J377" s="61"/>
      <c r="K377" s="61"/>
    </row>
    <row r="378" customFormat="false" ht="15" hidden="false" customHeight="false" outlineLevel="0" collapsed="false">
      <c r="A378" s="680" t="n">
        <v>17.3</v>
      </c>
      <c r="B378" s="247" t="s">
        <v>544</v>
      </c>
      <c r="C378" s="247"/>
      <c r="D378" s="247"/>
      <c r="E378" s="247"/>
      <c r="F378" s="61"/>
      <c r="G378" s="61"/>
      <c r="H378" s="61"/>
      <c r="I378" s="61"/>
      <c r="J378" s="61"/>
      <c r="K378" s="61"/>
    </row>
    <row r="379" customFormat="false" ht="15" hidden="false" customHeight="false" outlineLevel="0" collapsed="false">
      <c r="A379" s="434"/>
      <c r="B379" s="247" t="s">
        <v>545</v>
      </c>
      <c r="C379" s="247"/>
      <c r="D379" s="247"/>
      <c r="E379" s="247"/>
      <c r="F379" s="87"/>
      <c r="G379" s="87"/>
      <c r="H379" s="87"/>
      <c r="I379" s="87"/>
      <c r="J379" s="87"/>
      <c r="K379" s="87"/>
    </row>
    <row r="380" customFormat="false" ht="15" hidden="false" customHeight="false" outlineLevel="0" collapsed="false">
      <c r="A380" s="434"/>
      <c r="B380" s="247" t="s">
        <v>546</v>
      </c>
      <c r="C380" s="247"/>
      <c r="D380" s="247"/>
      <c r="E380" s="247"/>
      <c r="F380" s="265"/>
      <c r="G380" s="265"/>
      <c r="H380" s="265"/>
      <c r="I380" s="265"/>
      <c r="J380" s="265"/>
      <c r="K380" s="265"/>
    </row>
    <row r="381" customFormat="false" ht="15" hidden="false" customHeight="false" outlineLevel="0" collapsed="false">
      <c r="A381" s="434"/>
      <c r="B381" s="61"/>
      <c r="C381" s="61"/>
      <c r="D381" s="61"/>
      <c r="E381" s="61"/>
      <c r="F381" s="265"/>
      <c r="G381" s="265"/>
      <c r="H381" s="265"/>
      <c r="I381" s="265"/>
      <c r="J381" s="265"/>
      <c r="K381" s="265"/>
    </row>
    <row r="382" customFormat="false" ht="15" hidden="false" customHeight="false" outlineLevel="0" collapsed="false">
      <c r="A382" s="434"/>
      <c r="B382" s="247" t="s">
        <v>547</v>
      </c>
      <c r="C382" s="247"/>
      <c r="D382" s="247"/>
      <c r="E382" s="247"/>
      <c r="F382" s="265"/>
      <c r="G382" s="265"/>
      <c r="H382" s="265"/>
      <c r="I382" s="265"/>
      <c r="J382" s="265"/>
      <c r="K382" s="265"/>
    </row>
    <row r="383" customFormat="false" ht="15" hidden="false" customHeight="false" outlineLevel="0" collapsed="false">
      <c r="A383" s="434"/>
      <c r="B383" s="247" t="s">
        <v>548</v>
      </c>
      <c r="C383" s="247"/>
      <c r="D383" s="247"/>
      <c r="E383" s="247"/>
      <c r="F383" s="265"/>
      <c r="G383" s="265"/>
      <c r="H383" s="265"/>
      <c r="I383" s="265"/>
      <c r="J383" s="265"/>
      <c r="K383" s="265"/>
    </row>
    <row r="384" customFormat="false" ht="15" hidden="false" customHeight="false" outlineLevel="0" collapsed="false">
      <c r="A384" s="434"/>
      <c r="B384" s="142" t="s">
        <v>549</v>
      </c>
      <c r="C384" s="142"/>
      <c r="D384" s="142"/>
      <c r="E384" s="142"/>
      <c r="F384" s="265"/>
      <c r="G384" s="265"/>
      <c r="H384" s="265"/>
      <c r="I384" s="265"/>
      <c r="J384" s="265"/>
      <c r="K384" s="265"/>
    </row>
    <row r="385" customFormat="false" ht="15" hidden="false" customHeight="false" outlineLevel="0" collapsed="false">
      <c r="A385" s="434"/>
      <c r="B385" s="247" t="s">
        <v>550</v>
      </c>
      <c r="C385" s="247"/>
      <c r="D385" s="247"/>
      <c r="E385" s="247"/>
      <c r="F385" s="265"/>
      <c r="G385" s="265"/>
      <c r="H385" s="265"/>
      <c r="I385" s="265"/>
      <c r="J385" s="265"/>
      <c r="K385" s="265"/>
    </row>
    <row r="386" customFormat="false" ht="15" hidden="false" customHeight="false" outlineLevel="0" collapsed="false">
      <c r="A386" s="434"/>
      <c r="B386" s="61"/>
      <c r="C386" s="61"/>
      <c r="D386" s="61"/>
      <c r="E386" s="61"/>
      <c r="F386" s="61"/>
      <c r="G386" s="61"/>
      <c r="H386" s="61"/>
      <c r="I386" s="61"/>
      <c r="J386" s="61"/>
      <c r="K386" s="61"/>
    </row>
    <row r="387" customFormat="false" ht="15" hidden="false" customHeight="false" outlineLevel="0" collapsed="false">
      <c r="A387" s="434"/>
      <c r="B387" s="266" t="s">
        <v>551</v>
      </c>
      <c r="C387" s="266"/>
      <c r="D387" s="266"/>
      <c r="E387" s="266"/>
      <c r="F387" s="265"/>
      <c r="G387" s="265"/>
      <c r="H387" s="265"/>
      <c r="I387" s="265"/>
      <c r="J387" s="265"/>
      <c r="K387" s="265"/>
    </row>
    <row r="388" customFormat="false" ht="15" hidden="false" customHeight="false" outlineLevel="0" collapsed="false">
      <c r="A388" s="434"/>
      <c r="B388" s="142" t="s">
        <v>552</v>
      </c>
      <c r="C388" s="142"/>
      <c r="D388" s="142"/>
      <c r="E388" s="142"/>
      <c r="F388" s="265"/>
      <c r="G388" s="265"/>
      <c r="H388" s="265"/>
      <c r="I388" s="265"/>
      <c r="J388" s="265"/>
      <c r="K388" s="265"/>
    </row>
    <row r="389" customFormat="false" ht="15" hidden="false" customHeight="false" outlineLevel="0" collapsed="false">
      <c r="A389" s="434"/>
      <c r="B389" s="61"/>
      <c r="C389" s="61"/>
      <c r="D389" s="61"/>
      <c r="E389" s="61"/>
      <c r="F389" s="265"/>
      <c r="G389" s="265"/>
      <c r="H389" s="265"/>
      <c r="I389" s="265"/>
      <c r="J389" s="265"/>
      <c r="K389" s="265"/>
    </row>
    <row r="390" customFormat="false" ht="15" hidden="false" customHeight="false" outlineLevel="0" collapsed="false">
      <c r="A390" s="434"/>
      <c r="B390" s="61"/>
      <c r="C390" s="61"/>
      <c r="D390" s="61"/>
      <c r="E390" s="61"/>
      <c r="F390" s="265"/>
      <c r="G390" s="265"/>
      <c r="H390" s="265"/>
      <c r="I390" s="265"/>
      <c r="J390" s="265"/>
      <c r="K390" s="265"/>
    </row>
    <row r="391" customFormat="false" ht="15" hidden="false" customHeight="false" outlineLevel="0" collapsed="false">
      <c r="A391" s="434"/>
      <c r="B391" s="61"/>
      <c r="C391" s="61"/>
      <c r="D391" s="61"/>
      <c r="E391" s="61"/>
      <c r="F391" s="265"/>
      <c r="G391" s="265"/>
      <c r="H391" s="265"/>
      <c r="I391" s="265"/>
      <c r="J391" s="265"/>
      <c r="K391" s="265"/>
    </row>
    <row r="392" customFormat="false" ht="15" hidden="false" customHeight="false" outlineLevel="0" collapsed="false">
      <c r="A392" s="434"/>
      <c r="B392" s="61"/>
      <c r="C392" s="61"/>
      <c r="D392" s="61"/>
      <c r="E392" s="61"/>
      <c r="F392" s="61"/>
      <c r="G392" s="61"/>
      <c r="H392" s="61"/>
      <c r="I392" s="61"/>
      <c r="J392" s="61"/>
      <c r="K392" s="61"/>
    </row>
    <row r="393" customFormat="false" ht="15" hidden="false" customHeight="false" outlineLevel="0" collapsed="false">
      <c r="A393" s="680" t="n">
        <v>18</v>
      </c>
      <c r="B393" s="247" t="s">
        <v>553</v>
      </c>
      <c r="C393" s="247"/>
      <c r="D393" s="247"/>
      <c r="E393" s="247"/>
      <c r="F393" s="61"/>
      <c r="G393" s="61"/>
      <c r="H393" s="61"/>
      <c r="I393" s="61"/>
      <c r="J393" s="61"/>
      <c r="K393" s="61"/>
    </row>
    <row r="394" customFormat="false" ht="15" hidden="false" customHeight="false" outlineLevel="0" collapsed="false">
      <c r="A394" s="434"/>
      <c r="B394" s="681" t="s">
        <v>554</v>
      </c>
      <c r="C394" s="681"/>
      <c r="D394" s="681"/>
      <c r="E394" s="681"/>
      <c r="F394" s="681"/>
      <c r="G394" s="681"/>
      <c r="H394" s="681"/>
      <c r="I394" s="681"/>
      <c r="J394" s="681"/>
      <c r="K394" s="681"/>
    </row>
    <row r="395" customFormat="false" ht="15" hidden="false" customHeight="false" outlineLevel="0" collapsed="false">
      <c r="B395" s="87"/>
      <c r="C395" s="87"/>
      <c r="D395" s="87"/>
      <c r="E395" s="87"/>
      <c r="F395" s="87"/>
      <c r="G395" s="87"/>
      <c r="H395" s="87"/>
      <c r="I395" s="87"/>
      <c r="J395" s="87"/>
      <c r="K395" s="87"/>
    </row>
    <row r="396" customFormat="false" ht="15" hidden="false" customHeight="false" outlineLevel="0" collapsed="false">
      <c r="B396" s="87"/>
      <c r="C396" s="87"/>
      <c r="D396" s="87"/>
      <c r="E396" s="87"/>
      <c r="F396" s="87"/>
      <c r="G396" s="87"/>
      <c r="H396" s="87"/>
      <c r="I396" s="87"/>
      <c r="J396" s="87"/>
      <c r="K396" s="87"/>
    </row>
    <row r="397" customFormat="false" ht="15" hidden="false" customHeight="false" outlineLevel="0" collapsed="false">
      <c r="B397" s="87"/>
      <c r="C397" s="87"/>
      <c r="D397" s="87"/>
      <c r="E397" s="87"/>
      <c r="F397" s="87"/>
      <c r="G397" s="87"/>
      <c r="H397" s="87"/>
      <c r="I397" s="87"/>
      <c r="J397" s="87"/>
      <c r="K397" s="87"/>
    </row>
    <row r="398" customFormat="false" ht="15" hidden="false" customHeight="false" outlineLevel="0" collapsed="false">
      <c r="B398" s="87"/>
      <c r="C398" s="87"/>
      <c r="D398" s="87"/>
      <c r="E398" s="87"/>
      <c r="F398" s="87"/>
      <c r="G398" s="87"/>
      <c r="H398" s="87"/>
      <c r="I398" s="87"/>
      <c r="J398" s="87"/>
      <c r="K398" s="87"/>
    </row>
    <row r="399" customFormat="false" ht="15" hidden="false" customHeight="false" outlineLevel="0" collapsed="false">
      <c r="B399" s="87"/>
      <c r="C399" s="87"/>
      <c r="D399" s="87"/>
      <c r="E399" s="87"/>
      <c r="F399" s="87"/>
      <c r="G399" s="87"/>
      <c r="H399" s="87"/>
      <c r="I399" s="87"/>
      <c r="J399" s="87"/>
      <c r="K399" s="87"/>
    </row>
    <row r="400" customFormat="false" ht="15" hidden="false" customHeight="false" outlineLevel="0" collapsed="false">
      <c r="B400" s="87"/>
      <c r="C400" s="87"/>
      <c r="D400" s="87"/>
      <c r="E400" s="87"/>
      <c r="F400" s="87"/>
      <c r="G400" s="87"/>
      <c r="H400" s="87"/>
      <c r="I400" s="87"/>
      <c r="J400" s="87"/>
      <c r="K400" s="87"/>
    </row>
    <row r="401" customFormat="false" ht="15" hidden="false" customHeight="false" outlineLevel="0" collapsed="false">
      <c r="B401" s="87"/>
      <c r="C401" s="87"/>
      <c r="D401" s="87"/>
      <c r="E401" s="87"/>
      <c r="F401" s="87"/>
      <c r="G401" s="87"/>
      <c r="H401" s="87"/>
      <c r="I401" s="87"/>
      <c r="J401" s="87"/>
      <c r="K401" s="87"/>
    </row>
    <row r="402" customFormat="false" ht="15" hidden="false" customHeight="false" outlineLevel="0" collapsed="false">
      <c r="B402" s="87"/>
      <c r="C402" s="87"/>
      <c r="D402" s="87"/>
      <c r="E402" s="87"/>
      <c r="F402" s="87"/>
      <c r="G402" s="87"/>
      <c r="H402" s="87"/>
      <c r="I402" s="87"/>
      <c r="J402" s="87"/>
      <c r="K402" s="87"/>
    </row>
    <row r="403" customFormat="false" ht="15" hidden="false" customHeight="false" outlineLevel="0" collapsed="false">
      <c r="B403" s="87"/>
      <c r="C403" s="87"/>
      <c r="D403" s="87"/>
      <c r="E403" s="87"/>
      <c r="F403" s="87"/>
      <c r="G403" s="87"/>
      <c r="H403" s="87"/>
      <c r="I403" s="87"/>
      <c r="J403" s="87"/>
      <c r="K403" s="87"/>
    </row>
    <row r="404" customFormat="false" ht="15" hidden="false" customHeight="false" outlineLevel="0" collapsed="false">
      <c r="A404" s="434"/>
      <c r="B404" s="682"/>
      <c r="C404" s="682"/>
      <c r="D404" s="682"/>
      <c r="E404" s="682"/>
      <c r="F404" s="682"/>
      <c r="G404" s="682"/>
      <c r="H404" s="682"/>
      <c r="I404" s="682"/>
      <c r="J404" s="682"/>
      <c r="K404" s="682"/>
    </row>
    <row r="405" customFormat="false" ht="15.75" hidden="false" customHeight="false" outlineLevel="0" collapsed="false">
      <c r="A405" s="511" t="n">
        <v>19</v>
      </c>
      <c r="B405" s="683" t="s">
        <v>555</v>
      </c>
      <c r="C405" s="683"/>
      <c r="D405" s="683"/>
      <c r="E405" s="683"/>
      <c r="F405" s="683"/>
      <c r="G405" s="683"/>
      <c r="H405" s="683"/>
      <c r="I405" s="683"/>
      <c r="J405" s="683"/>
      <c r="K405" s="683"/>
    </row>
    <row r="406" customFormat="false" ht="15" hidden="false" customHeight="false" outlineLevel="0" collapsed="false">
      <c r="A406" s="434"/>
      <c r="B406" s="682"/>
      <c r="C406" s="682"/>
      <c r="D406" s="682"/>
      <c r="E406" s="682"/>
      <c r="F406" s="682"/>
      <c r="G406" s="682"/>
      <c r="H406" s="682"/>
      <c r="I406" s="682"/>
      <c r="J406" s="682"/>
      <c r="K406" s="682"/>
    </row>
    <row r="407" customFormat="false" ht="15" hidden="false" customHeight="true" outlineLevel="0" collapsed="false">
      <c r="B407" s="684" t="s">
        <v>556</v>
      </c>
      <c r="C407" s="684"/>
      <c r="D407" s="684"/>
      <c r="E407" s="684"/>
      <c r="F407" s="684"/>
      <c r="G407" s="684"/>
      <c r="H407" s="684"/>
      <c r="I407" s="684"/>
      <c r="J407" s="684"/>
      <c r="K407" s="684"/>
    </row>
    <row r="408" customFormat="false" ht="15" hidden="false" customHeight="false" outlineLevel="0" collapsed="false">
      <c r="B408" s="684"/>
      <c r="C408" s="684"/>
      <c r="D408" s="684"/>
      <c r="E408" s="684"/>
      <c r="F408" s="684"/>
      <c r="G408" s="684"/>
      <c r="H408" s="684"/>
      <c r="I408" s="684"/>
      <c r="J408" s="684"/>
      <c r="K408" s="684"/>
    </row>
    <row r="409" customFormat="false" ht="15" hidden="false" customHeight="false" outlineLevel="0" collapsed="false">
      <c r="B409" s="684"/>
      <c r="C409" s="684"/>
      <c r="D409" s="684"/>
      <c r="E409" s="684"/>
      <c r="F409" s="684"/>
      <c r="G409" s="684"/>
      <c r="H409" s="684"/>
      <c r="I409" s="684"/>
      <c r="J409" s="684"/>
      <c r="K409" s="684"/>
    </row>
    <row r="410" customFormat="false" ht="15" hidden="false" customHeight="false" outlineLevel="0" collapsed="false">
      <c r="A410" s="434"/>
      <c r="B410" s="682"/>
      <c r="C410" s="682"/>
      <c r="D410" s="682"/>
      <c r="E410" s="682"/>
      <c r="F410" s="682"/>
      <c r="G410" s="682"/>
      <c r="H410" s="685"/>
      <c r="I410" s="685"/>
      <c r="J410" s="685"/>
      <c r="K410" s="682"/>
    </row>
    <row r="411" customFormat="false" ht="15" hidden="false" customHeight="false" outlineLevel="0" collapsed="false">
      <c r="A411" s="434"/>
      <c r="B411" s="682"/>
      <c r="C411" s="682"/>
      <c r="D411" s="682"/>
      <c r="E411" s="682"/>
      <c r="F411" s="682"/>
      <c r="G411" s="682"/>
      <c r="H411" s="685"/>
      <c r="I411" s="685"/>
      <c r="J411" s="685"/>
      <c r="K411" s="682"/>
    </row>
    <row r="412" customFormat="false" ht="15" hidden="false" customHeight="false" outlineLevel="0" collapsed="false">
      <c r="A412" s="434"/>
      <c r="B412" s="682"/>
      <c r="C412" s="682"/>
      <c r="D412" s="682"/>
      <c r="E412" s="682"/>
      <c r="F412" s="682"/>
      <c r="G412" s="682"/>
      <c r="H412" s="685"/>
      <c r="I412" s="685"/>
      <c r="J412" s="685"/>
      <c r="K412" s="682"/>
    </row>
    <row r="413" customFormat="false" ht="15" hidden="false" customHeight="false" outlineLevel="0" collapsed="false">
      <c r="A413" s="434"/>
      <c r="B413" s="682"/>
      <c r="C413" s="682"/>
      <c r="D413" s="682"/>
      <c r="E413" s="682"/>
      <c r="F413" s="682"/>
      <c r="G413" s="682"/>
      <c r="H413" s="685"/>
      <c r="I413" s="685"/>
      <c r="J413" s="685"/>
      <c r="K413" s="682"/>
    </row>
    <row r="414" customFormat="false" ht="15.75" hidden="false" customHeight="false" outlineLevel="0" collapsed="false">
      <c r="B414" s="434" t="s">
        <v>557</v>
      </c>
      <c r="C414" s="435" t="n">
        <f aca="false">Application_form!C66</f>
        <v>0</v>
      </c>
      <c r="D414" s="435"/>
      <c r="E414" s="263"/>
      <c r="F414" s="263"/>
      <c r="G414" s="686" t="s">
        <v>558</v>
      </c>
      <c r="H414" s="686"/>
      <c r="I414" s="686"/>
      <c r="J414" s="686"/>
      <c r="K414" s="686"/>
    </row>
    <row r="415" customFormat="false" ht="15" hidden="false" customHeight="false" outlineLevel="0" collapsed="false">
      <c r="B415" s="61" t="s">
        <v>559</v>
      </c>
      <c r="C415" s="687" t="n">
        <f aca="false">Application_form!C65</f>
        <v>0</v>
      </c>
      <c r="D415" s="687"/>
      <c r="G415" s="249" t="s">
        <v>560</v>
      </c>
      <c r="H415" s="249"/>
      <c r="I415" s="249"/>
      <c r="J415" s="249"/>
      <c r="K415" s="249"/>
    </row>
    <row r="416" customFormat="false" ht="15" hidden="false" customHeight="false" outlineLevel="0" collapsed="false">
      <c r="A416" s="434"/>
      <c r="B416" s="61"/>
      <c r="C416" s="61"/>
      <c r="D416" s="61"/>
      <c r="E416" s="61"/>
      <c r="F416" s="61"/>
      <c r="G416" s="61"/>
      <c r="H416" s="61"/>
      <c r="I416" s="61"/>
      <c r="J416" s="61"/>
      <c r="K416" s="61"/>
    </row>
    <row r="417" customFormat="false" ht="15" hidden="true" customHeight="false" outlineLevel="0" collapsed="false">
      <c r="A417" s="434"/>
      <c r="B417" s="61"/>
      <c r="C417" s="61"/>
      <c r="D417" s="61"/>
      <c r="E417" s="61"/>
      <c r="F417" s="61"/>
      <c r="G417" s="61"/>
      <c r="H417" s="61"/>
      <c r="I417" s="61"/>
      <c r="J417" s="61"/>
      <c r="K417" s="61"/>
    </row>
    <row r="418" customFormat="false" ht="15" hidden="true" customHeight="false" outlineLevel="0" collapsed="false">
      <c r="A418" s="434"/>
      <c r="B418" s="61"/>
      <c r="C418" s="61"/>
      <c r="D418" s="61"/>
      <c r="E418" s="61"/>
      <c r="F418" s="61"/>
      <c r="G418" s="61"/>
      <c r="H418" s="434"/>
      <c r="I418" s="434"/>
      <c r="J418" s="434"/>
      <c r="K418" s="61"/>
    </row>
    <row r="419" customFormat="false" ht="15" hidden="true" customHeight="false" outlineLevel="0" collapsed="false">
      <c r="A419" s="434"/>
      <c r="B419" s="61"/>
      <c r="C419" s="61"/>
      <c r="D419" s="61"/>
      <c r="E419" s="61"/>
      <c r="F419" s="61"/>
      <c r="G419" s="61"/>
      <c r="H419" s="434"/>
      <c r="I419" s="434"/>
      <c r="J419" s="434"/>
      <c r="K419" s="61"/>
    </row>
    <row r="420" customFormat="false" ht="15" hidden="true" customHeight="false" outlineLevel="0" collapsed="false">
      <c r="A420" s="434"/>
      <c r="B420" s="61"/>
      <c r="C420" s="61"/>
      <c r="D420" s="61"/>
      <c r="E420" s="61"/>
      <c r="F420" s="61"/>
      <c r="G420" s="61"/>
      <c r="H420" s="61"/>
      <c r="I420" s="61"/>
      <c r="J420" s="61"/>
      <c r="K420" s="61"/>
    </row>
    <row r="421" customFormat="false" ht="15" hidden="true" customHeight="false" outlineLevel="0" collapsed="false">
      <c r="A421" s="434"/>
      <c r="B421" s="61"/>
      <c r="C421" s="61"/>
      <c r="D421" s="61"/>
      <c r="E421" s="61"/>
      <c r="F421" s="61"/>
      <c r="G421" s="61"/>
      <c r="H421" s="61"/>
      <c r="I421" s="61"/>
      <c r="J421" s="61"/>
      <c r="K421" s="61"/>
    </row>
    <row r="422" customFormat="false" ht="15" hidden="true" customHeight="false" outlineLevel="0" collapsed="false">
      <c r="A422" s="434"/>
      <c r="B422" s="61"/>
      <c r="C422" s="61"/>
      <c r="D422" s="61"/>
      <c r="E422" s="61"/>
      <c r="F422" s="61"/>
      <c r="G422" s="61"/>
      <c r="H422" s="61"/>
      <c r="I422" s="61"/>
      <c r="J422" s="61"/>
      <c r="K422" s="61"/>
    </row>
    <row r="423" customFormat="false" ht="15" hidden="true" customHeight="false" outlineLevel="0" collapsed="false">
      <c r="A423" s="434"/>
      <c r="B423" s="61"/>
      <c r="C423" s="61"/>
      <c r="D423" s="61"/>
      <c r="E423" s="61"/>
      <c r="F423" s="61"/>
      <c r="G423" s="61"/>
      <c r="H423" s="61"/>
      <c r="I423" s="61"/>
      <c r="J423" s="61"/>
      <c r="K423" s="61"/>
    </row>
    <row r="424" customFormat="false" ht="15" hidden="true" customHeight="false" outlineLevel="0" collapsed="false">
      <c r="A424" s="434"/>
      <c r="B424" s="61"/>
      <c r="C424" s="61"/>
      <c r="D424" s="61"/>
      <c r="E424" s="61"/>
      <c r="F424" s="61"/>
      <c r="G424" s="61"/>
      <c r="H424" s="61"/>
      <c r="I424" s="61"/>
      <c r="J424" s="61"/>
      <c r="K424" s="61"/>
    </row>
    <row r="425" customFormat="false" ht="15" hidden="true" customHeight="false" outlineLevel="0" collapsed="false">
      <c r="A425" s="434"/>
      <c r="B425" s="61"/>
      <c r="C425" s="61"/>
      <c r="D425" s="61"/>
      <c r="E425" s="61"/>
      <c r="F425" s="61"/>
      <c r="G425" s="61"/>
      <c r="H425" s="61"/>
      <c r="I425" s="61"/>
      <c r="J425" s="61"/>
      <c r="K425" s="61"/>
    </row>
  </sheetData>
  <mergeCells count="754">
    <mergeCell ref="A1:J1"/>
    <mergeCell ref="A2:J2"/>
    <mergeCell ref="B5:D5"/>
    <mergeCell ref="B8:D8"/>
    <mergeCell ref="B9:E9"/>
    <mergeCell ref="G9:K9"/>
    <mergeCell ref="E10:J10"/>
    <mergeCell ref="B11:E11"/>
    <mergeCell ref="G11:K11"/>
    <mergeCell ref="B12:E12"/>
    <mergeCell ref="B14:E14"/>
    <mergeCell ref="G14:K14"/>
    <mergeCell ref="B16:E16"/>
    <mergeCell ref="G16:K16"/>
    <mergeCell ref="G17:K17"/>
    <mergeCell ref="H18:K18"/>
    <mergeCell ref="H19:K19"/>
    <mergeCell ref="J20:K20"/>
    <mergeCell ref="H21:K21"/>
    <mergeCell ref="H22:K22"/>
    <mergeCell ref="B24:F24"/>
    <mergeCell ref="G24:K24"/>
    <mergeCell ref="G25:K25"/>
    <mergeCell ref="B27:E27"/>
    <mergeCell ref="G27:K27"/>
    <mergeCell ref="B31:F31"/>
    <mergeCell ref="G31:K31"/>
    <mergeCell ref="B32:H32"/>
    <mergeCell ref="I32:K32"/>
    <mergeCell ref="B33:C33"/>
    <mergeCell ref="B34:C34"/>
    <mergeCell ref="B35:C35"/>
    <mergeCell ref="B36:C36"/>
    <mergeCell ref="B37:C37"/>
    <mergeCell ref="D37:E37"/>
    <mergeCell ref="B41:E41"/>
    <mergeCell ref="F41:K41"/>
    <mergeCell ref="B42:C42"/>
    <mergeCell ref="F42:G42"/>
    <mergeCell ref="H42:I42"/>
    <mergeCell ref="J42:K42"/>
    <mergeCell ref="F43:G43"/>
    <mergeCell ref="H43:I43"/>
    <mergeCell ref="J43:K43"/>
    <mergeCell ref="B44:C44"/>
    <mergeCell ref="F44:G44"/>
    <mergeCell ref="H44:I44"/>
    <mergeCell ref="J44:K44"/>
    <mergeCell ref="B45:C45"/>
    <mergeCell ref="F45:G45"/>
    <mergeCell ref="H45:I45"/>
    <mergeCell ref="J45:K45"/>
    <mergeCell ref="B46:C46"/>
    <mergeCell ref="F46:G46"/>
    <mergeCell ref="H46:I46"/>
    <mergeCell ref="J46:K46"/>
    <mergeCell ref="B47:C47"/>
    <mergeCell ref="F47:G47"/>
    <mergeCell ref="H47:I47"/>
    <mergeCell ref="J47:K47"/>
    <mergeCell ref="B48:C48"/>
    <mergeCell ref="D48:F48"/>
    <mergeCell ref="G48:J48"/>
    <mergeCell ref="B49:C49"/>
    <mergeCell ref="D49:F49"/>
    <mergeCell ref="G49:H49"/>
    <mergeCell ref="I49:J49"/>
    <mergeCell ref="B50:E50"/>
    <mergeCell ref="F50:K50"/>
    <mergeCell ref="B51:E51"/>
    <mergeCell ref="F51:K54"/>
    <mergeCell ref="B56:E56"/>
    <mergeCell ref="G56:H56"/>
    <mergeCell ref="I56:J56"/>
    <mergeCell ref="B57:E57"/>
    <mergeCell ref="G57:H57"/>
    <mergeCell ref="I57:J57"/>
    <mergeCell ref="B58:E58"/>
    <mergeCell ref="G58:H58"/>
    <mergeCell ref="I58:J58"/>
    <mergeCell ref="B59:E59"/>
    <mergeCell ref="G59:H59"/>
    <mergeCell ref="I59:J59"/>
    <mergeCell ref="B60:E60"/>
    <mergeCell ref="G60:H60"/>
    <mergeCell ref="I60:J60"/>
    <mergeCell ref="B61:E61"/>
    <mergeCell ref="G61:H61"/>
    <mergeCell ref="I61:J61"/>
    <mergeCell ref="B62:E62"/>
    <mergeCell ref="G62:H62"/>
    <mergeCell ref="I62:J62"/>
    <mergeCell ref="B63:E63"/>
    <mergeCell ref="G63:H63"/>
    <mergeCell ref="I63:J63"/>
    <mergeCell ref="B64:E64"/>
    <mergeCell ref="G64:H64"/>
    <mergeCell ref="I64:J64"/>
    <mergeCell ref="B65:E65"/>
    <mergeCell ref="G65:H65"/>
    <mergeCell ref="I65:J65"/>
    <mergeCell ref="B66:E66"/>
    <mergeCell ref="G66:H66"/>
    <mergeCell ref="I66:J66"/>
    <mergeCell ref="B67:E67"/>
    <mergeCell ref="G67:H67"/>
    <mergeCell ref="I67:J67"/>
    <mergeCell ref="B68:E68"/>
    <mergeCell ref="G68:H68"/>
    <mergeCell ref="I68:J68"/>
    <mergeCell ref="B69:E69"/>
    <mergeCell ref="G69:H69"/>
    <mergeCell ref="I69:J69"/>
    <mergeCell ref="B72:F72"/>
    <mergeCell ref="G72:K72"/>
    <mergeCell ref="C73:F73"/>
    <mergeCell ref="G73:K73"/>
    <mergeCell ref="C75:F75"/>
    <mergeCell ref="G75:K75"/>
    <mergeCell ref="C77:F77"/>
    <mergeCell ref="G77:K77"/>
    <mergeCell ref="C79:F79"/>
    <mergeCell ref="G79:K79"/>
    <mergeCell ref="B82:G82"/>
    <mergeCell ref="H82:K82"/>
    <mergeCell ref="B83:E83"/>
    <mergeCell ref="G83:H83"/>
    <mergeCell ref="J83:K83"/>
    <mergeCell ref="B84:C84"/>
    <mergeCell ref="D84:E84"/>
    <mergeCell ref="F84:G84"/>
    <mergeCell ref="H84:I84"/>
    <mergeCell ref="J84:K84"/>
    <mergeCell ref="B85:C85"/>
    <mergeCell ref="D85:E85"/>
    <mergeCell ref="F85:G85"/>
    <mergeCell ref="H85:I85"/>
    <mergeCell ref="J85:K85"/>
    <mergeCell ref="B86:C86"/>
    <mergeCell ref="D86:E86"/>
    <mergeCell ref="F86:G86"/>
    <mergeCell ref="H86:I86"/>
    <mergeCell ref="J86:K86"/>
    <mergeCell ref="B87:C87"/>
    <mergeCell ref="D87:E87"/>
    <mergeCell ref="F87:G87"/>
    <mergeCell ref="H87:I87"/>
    <mergeCell ref="J87:K87"/>
    <mergeCell ref="B88:C88"/>
    <mergeCell ref="D88:E88"/>
    <mergeCell ref="F88:G88"/>
    <mergeCell ref="H88:I88"/>
    <mergeCell ref="J88:K88"/>
    <mergeCell ref="B89:C89"/>
    <mergeCell ref="D89:E89"/>
    <mergeCell ref="F89:G89"/>
    <mergeCell ref="H89:I89"/>
    <mergeCell ref="J89:K89"/>
    <mergeCell ref="B90:C90"/>
    <mergeCell ref="D90:E90"/>
    <mergeCell ref="F90:G90"/>
    <mergeCell ref="H90:I90"/>
    <mergeCell ref="J90:K90"/>
    <mergeCell ref="B94:E94"/>
    <mergeCell ref="B95:K102"/>
    <mergeCell ref="B105:F105"/>
    <mergeCell ref="G105:K109"/>
    <mergeCell ref="B106:F106"/>
    <mergeCell ref="B112:E112"/>
    <mergeCell ref="F112:K119"/>
    <mergeCell ref="B122:E122"/>
    <mergeCell ref="B123:E123"/>
    <mergeCell ref="B124:E124"/>
    <mergeCell ref="F124:K125"/>
    <mergeCell ref="B125:E125"/>
    <mergeCell ref="B126:E126"/>
    <mergeCell ref="F126:K127"/>
    <mergeCell ref="B127:E127"/>
    <mergeCell ref="B128:E128"/>
    <mergeCell ref="F128:K129"/>
    <mergeCell ref="B129:E129"/>
    <mergeCell ref="B132:E132"/>
    <mergeCell ref="F132:H132"/>
    <mergeCell ref="I132:K132"/>
    <mergeCell ref="B133:E133"/>
    <mergeCell ref="F133:H133"/>
    <mergeCell ref="I133:K133"/>
    <mergeCell ref="B134:E134"/>
    <mergeCell ref="F134:H134"/>
    <mergeCell ref="I134:K134"/>
    <mergeCell ref="B135:E135"/>
    <mergeCell ref="F135:H135"/>
    <mergeCell ref="I135:K135"/>
    <mergeCell ref="B136:E136"/>
    <mergeCell ref="F136:H136"/>
    <mergeCell ref="I136:K136"/>
    <mergeCell ref="B137:E137"/>
    <mergeCell ref="F137:H137"/>
    <mergeCell ref="I137:K137"/>
    <mergeCell ref="B138:E138"/>
    <mergeCell ref="B140:E140"/>
    <mergeCell ref="F140:H140"/>
    <mergeCell ref="I140:K140"/>
    <mergeCell ref="B141:E141"/>
    <mergeCell ref="B142:E142"/>
    <mergeCell ref="B144:E144"/>
    <mergeCell ref="B146:E146"/>
    <mergeCell ref="B148:E148"/>
    <mergeCell ref="B151:E151"/>
    <mergeCell ref="F151:H151"/>
    <mergeCell ref="I151:K151"/>
    <mergeCell ref="B152:E152"/>
    <mergeCell ref="F152:H152"/>
    <mergeCell ref="I152:K152"/>
    <mergeCell ref="B153:E153"/>
    <mergeCell ref="F153:H153"/>
    <mergeCell ref="I153:K153"/>
    <mergeCell ref="B154:E154"/>
    <mergeCell ref="F154:H154"/>
    <mergeCell ref="I154:K154"/>
    <mergeCell ref="B155:E155"/>
    <mergeCell ref="F155:H155"/>
    <mergeCell ref="I155:K155"/>
    <mergeCell ref="B156:K156"/>
    <mergeCell ref="B159:E159"/>
    <mergeCell ref="B160:E160"/>
    <mergeCell ref="F160:G160"/>
    <mergeCell ref="H160:I160"/>
    <mergeCell ref="J160:K160"/>
    <mergeCell ref="B161:E161"/>
    <mergeCell ref="F161:G161"/>
    <mergeCell ref="H161:I161"/>
    <mergeCell ref="J161:K161"/>
    <mergeCell ref="B162:E162"/>
    <mergeCell ref="F162:G162"/>
    <mergeCell ref="H162:I162"/>
    <mergeCell ref="J162:K162"/>
    <mergeCell ref="B163:E163"/>
    <mergeCell ref="F163:G163"/>
    <mergeCell ref="H163:I163"/>
    <mergeCell ref="J163:K163"/>
    <mergeCell ref="B164:E164"/>
    <mergeCell ref="F164:G164"/>
    <mergeCell ref="H164:I164"/>
    <mergeCell ref="J164:K164"/>
    <mergeCell ref="B165:E165"/>
    <mergeCell ref="F165:G165"/>
    <mergeCell ref="H165:I165"/>
    <mergeCell ref="J165:K165"/>
    <mergeCell ref="B166:E166"/>
    <mergeCell ref="F166:G166"/>
    <mergeCell ref="H166:I166"/>
    <mergeCell ref="J166:K166"/>
    <mergeCell ref="B167:E167"/>
    <mergeCell ref="F167:G167"/>
    <mergeCell ref="H167:I167"/>
    <mergeCell ref="J167:K167"/>
    <mergeCell ref="B170:I170"/>
    <mergeCell ref="B171:E171"/>
    <mergeCell ref="F171:G171"/>
    <mergeCell ref="H171:I171"/>
    <mergeCell ref="J171:K171"/>
    <mergeCell ref="B172:E172"/>
    <mergeCell ref="F172:G172"/>
    <mergeCell ref="H172:I172"/>
    <mergeCell ref="J172:K172"/>
    <mergeCell ref="B173:E173"/>
    <mergeCell ref="F173:G173"/>
    <mergeCell ref="H173:I173"/>
    <mergeCell ref="J173:K173"/>
    <mergeCell ref="B174:E174"/>
    <mergeCell ref="F174:G174"/>
    <mergeCell ref="H174:I174"/>
    <mergeCell ref="J174:K174"/>
    <mergeCell ref="B175:E175"/>
    <mergeCell ref="F175:G175"/>
    <mergeCell ref="H175:I175"/>
    <mergeCell ref="J175:K175"/>
    <mergeCell ref="B176:E176"/>
    <mergeCell ref="F176:G176"/>
    <mergeCell ref="H176:I176"/>
    <mergeCell ref="J176:K176"/>
    <mergeCell ref="B177:E177"/>
    <mergeCell ref="F177:G177"/>
    <mergeCell ref="H177:I177"/>
    <mergeCell ref="J177:K177"/>
    <mergeCell ref="B178:E178"/>
    <mergeCell ref="F178:G178"/>
    <mergeCell ref="H178:I178"/>
    <mergeCell ref="J178:K178"/>
    <mergeCell ref="B179:E179"/>
    <mergeCell ref="F179:G179"/>
    <mergeCell ref="H179:I179"/>
    <mergeCell ref="J179:K179"/>
    <mergeCell ref="B180:E180"/>
    <mergeCell ref="F180:G180"/>
    <mergeCell ref="H180:I180"/>
    <mergeCell ref="J180:K180"/>
    <mergeCell ref="B187:E187"/>
    <mergeCell ref="B188:K195"/>
    <mergeCell ref="B198:F198"/>
    <mergeCell ref="B199:E199"/>
    <mergeCell ref="F199:G199"/>
    <mergeCell ref="H199:I199"/>
    <mergeCell ref="J199:K199"/>
    <mergeCell ref="B200:E200"/>
    <mergeCell ref="F200:G200"/>
    <mergeCell ref="H200:I200"/>
    <mergeCell ref="J200:K200"/>
    <mergeCell ref="B201:E201"/>
    <mergeCell ref="F201:G201"/>
    <mergeCell ref="H201:I201"/>
    <mergeCell ref="J201:K201"/>
    <mergeCell ref="B202:E202"/>
    <mergeCell ref="F202:G202"/>
    <mergeCell ref="H202:I202"/>
    <mergeCell ref="J202:K202"/>
    <mergeCell ref="B203:E203"/>
    <mergeCell ref="F203:G203"/>
    <mergeCell ref="H203:I203"/>
    <mergeCell ref="J203:K203"/>
    <mergeCell ref="B204:E204"/>
    <mergeCell ref="F204:G204"/>
    <mergeCell ref="H204:I204"/>
    <mergeCell ref="J204:K204"/>
    <mergeCell ref="B205:E205"/>
    <mergeCell ref="F205:G205"/>
    <mergeCell ref="H205:I205"/>
    <mergeCell ref="J205:K205"/>
    <mergeCell ref="B206:E206"/>
    <mergeCell ref="F206:G206"/>
    <mergeCell ref="H206:I206"/>
    <mergeCell ref="J206:K206"/>
    <mergeCell ref="B207:E207"/>
    <mergeCell ref="F207:G207"/>
    <mergeCell ref="H207:I207"/>
    <mergeCell ref="J207:K207"/>
    <mergeCell ref="B208:E208"/>
    <mergeCell ref="F208:G208"/>
    <mergeCell ref="H208:I208"/>
    <mergeCell ref="J208:K208"/>
    <mergeCell ref="B209:E209"/>
    <mergeCell ref="F209:G209"/>
    <mergeCell ref="H209:I209"/>
    <mergeCell ref="J209:K209"/>
    <mergeCell ref="B210:E210"/>
    <mergeCell ref="F210:G210"/>
    <mergeCell ref="H210:I210"/>
    <mergeCell ref="J210:K210"/>
    <mergeCell ref="B211:E211"/>
    <mergeCell ref="F211:G211"/>
    <mergeCell ref="H211:I211"/>
    <mergeCell ref="J211:K211"/>
    <mergeCell ref="B212:E212"/>
    <mergeCell ref="F212:G212"/>
    <mergeCell ref="H212:I212"/>
    <mergeCell ref="J212:K212"/>
    <mergeCell ref="B215:E215"/>
    <mergeCell ref="F215:K215"/>
    <mergeCell ref="B216:E216"/>
    <mergeCell ref="F216:H216"/>
    <mergeCell ref="I216:K216"/>
    <mergeCell ref="B217:E217"/>
    <mergeCell ref="F217:H217"/>
    <mergeCell ref="I217:K217"/>
    <mergeCell ref="B218:E218"/>
    <mergeCell ref="F218:H218"/>
    <mergeCell ref="I218:K218"/>
    <mergeCell ref="B219:E219"/>
    <mergeCell ref="F219:H219"/>
    <mergeCell ref="I219:K219"/>
    <mergeCell ref="B220:E220"/>
    <mergeCell ref="F220:H220"/>
    <mergeCell ref="I220:K220"/>
    <mergeCell ref="B221:E221"/>
    <mergeCell ref="F221:H221"/>
    <mergeCell ref="I221:K221"/>
    <mergeCell ref="B222:E222"/>
    <mergeCell ref="F222:H222"/>
    <mergeCell ref="I222:K222"/>
    <mergeCell ref="B223:E223"/>
    <mergeCell ref="F223:H223"/>
    <mergeCell ref="I223:K223"/>
    <mergeCell ref="B224:E224"/>
    <mergeCell ref="F224:H224"/>
    <mergeCell ref="I224:K224"/>
    <mergeCell ref="B225:E225"/>
    <mergeCell ref="F225:H225"/>
    <mergeCell ref="I225:K225"/>
    <mergeCell ref="B226:E226"/>
    <mergeCell ref="F226:H226"/>
    <mergeCell ref="I226:K226"/>
    <mergeCell ref="B227:E227"/>
    <mergeCell ref="F227:H227"/>
    <mergeCell ref="I227:K227"/>
    <mergeCell ref="B228:E228"/>
    <mergeCell ref="F228:H228"/>
    <mergeCell ref="I228:K228"/>
    <mergeCell ref="B229:E229"/>
    <mergeCell ref="F229:H229"/>
    <mergeCell ref="I229:K229"/>
    <mergeCell ref="B230:E230"/>
    <mergeCell ref="F230:H230"/>
    <mergeCell ref="I230:K230"/>
    <mergeCell ref="B231:E231"/>
    <mergeCell ref="F231:H231"/>
    <mergeCell ref="I231:K231"/>
    <mergeCell ref="B232:E232"/>
    <mergeCell ref="F232:H232"/>
    <mergeCell ref="I232:K232"/>
    <mergeCell ref="B233:E233"/>
    <mergeCell ref="J234:K234"/>
    <mergeCell ref="C235:E235"/>
    <mergeCell ref="F235:G235"/>
    <mergeCell ref="H235:I235"/>
    <mergeCell ref="J235:K235"/>
    <mergeCell ref="C236:E236"/>
    <mergeCell ref="F236:G236"/>
    <mergeCell ref="H236:I236"/>
    <mergeCell ref="J236:K236"/>
    <mergeCell ref="C237:E237"/>
    <mergeCell ref="F237:G237"/>
    <mergeCell ref="H237:I237"/>
    <mergeCell ref="J237:K237"/>
    <mergeCell ref="C238:E238"/>
    <mergeCell ref="F238:G238"/>
    <mergeCell ref="H238:I238"/>
    <mergeCell ref="J238:K238"/>
    <mergeCell ref="C239:E239"/>
    <mergeCell ref="F239:G239"/>
    <mergeCell ref="H239:I239"/>
    <mergeCell ref="J239:K239"/>
    <mergeCell ref="C240:E240"/>
    <mergeCell ref="F240:G240"/>
    <mergeCell ref="H240:I240"/>
    <mergeCell ref="J240:K240"/>
    <mergeCell ref="C241:E241"/>
    <mergeCell ref="F241:G241"/>
    <mergeCell ref="H241:I241"/>
    <mergeCell ref="J241:K241"/>
    <mergeCell ref="C242:E242"/>
    <mergeCell ref="F242:G242"/>
    <mergeCell ref="H242:I242"/>
    <mergeCell ref="J242:K242"/>
    <mergeCell ref="C243:E243"/>
    <mergeCell ref="F243:G243"/>
    <mergeCell ref="H243:I243"/>
    <mergeCell ref="J243:K243"/>
    <mergeCell ref="C244:E244"/>
    <mergeCell ref="F244:G244"/>
    <mergeCell ref="H244:I244"/>
    <mergeCell ref="J244:K244"/>
    <mergeCell ref="C245:E245"/>
    <mergeCell ref="F245:G245"/>
    <mergeCell ref="H245:I245"/>
    <mergeCell ref="J245:K245"/>
    <mergeCell ref="C246:E246"/>
    <mergeCell ref="F246:G246"/>
    <mergeCell ref="H246:I246"/>
    <mergeCell ref="J246:K246"/>
    <mergeCell ref="C247:E247"/>
    <mergeCell ref="F247:G247"/>
    <mergeCell ref="H247:I247"/>
    <mergeCell ref="J247:K247"/>
    <mergeCell ref="C248:E248"/>
    <mergeCell ref="F248:G248"/>
    <mergeCell ref="H248:I248"/>
    <mergeCell ref="J248:K248"/>
    <mergeCell ref="C249:E249"/>
    <mergeCell ref="F249:G249"/>
    <mergeCell ref="H249:I249"/>
    <mergeCell ref="J249:K249"/>
    <mergeCell ref="C250:E250"/>
    <mergeCell ref="F250:G250"/>
    <mergeCell ref="H250:I250"/>
    <mergeCell ref="J250:K250"/>
    <mergeCell ref="C251:E251"/>
    <mergeCell ref="F251:G251"/>
    <mergeCell ref="H251:I251"/>
    <mergeCell ref="J251:K251"/>
    <mergeCell ref="C252:E252"/>
    <mergeCell ref="F252:G252"/>
    <mergeCell ref="H252:I252"/>
    <mergeCell ref="J252:K252"/>
    <mergeCell ref="C253:E253"/>
    <mergeCell ref="F253:G253"/>
    <mergeCell ref="H253:I253"/>
    <mergeCell ref="J253:K253"/>
    <mergeCell ref="C254:E254"/>
    <mergeCell ref="F254:G254"/>
    <mergeCell ref="H254:I254"/>
    <mergeCell ref="J254:K254"/>
    <mergeCell ref="C255:E255"/>
    <mergeCell ref="F255:G255"/>
    <mergeCell ref="H255:I255"/>
    <mergeCell ref="J255:K255"/>
    <mergeCell ref="C256:E256"/>
    <mergeCell ref="F256:G256"/>
    <mergeCell ref="H256:I256"/>
    <mergeCell ref="J256:K256"/>
    <mergeCell ref="C257:E257"/>
    <mergeCell ref="F257:G257"/>
    <mergeCell ref="H257:I257"/>
    <mergeCell ref="J257:K257"/>
    <mergeCell ref="C258:E258"/>
    <mergeCell ref="F258:G258"/>
    <mergeCell ref="H258:I258"/>
    <mergeCell ref="J258:K258"/>
    <mergeCell ref="C259:E259"/>
    <mergeCell ref="F259:G259"/>
    <mergeCell ref="H259:I259"/>
    <mergeCell ref="J259:K259"/>
    <mergeCell ref="C260:E260"/>
    <mergeCell ref="F260:G260"/>
    <mergeCell ref="H260:I260"/>
    <mergeCell ref="J260:K260"/>
    <mergeCell ref="C261:E261"/>
    <mergeCell ref="F261:G261"/>
    <mergeCell ref="H261:I261"/>
    <mergeCell ref="J261:K261"/>
    <mergeCell ref="C262:E262"/>
    <mergeCell ref="F262:G262"/>
    <mergeCell ref="H262:I262"/>
    <mergeCell ref="J262:K262"/>
    <mergeCell ref="C263:E263"/>
    <mergeCell ref="F263:G263"/>
    <mergeCell ref="H263:I263"/>
    <mergeCell ref="J263:K263"/>
    <mergeCell ref="C264:E264"/>
    <mergeCell ref="F264:G264"/>
    <mergeCell ref="H264:I264"/>
    <mergeCell ref="J264:K264"/>
    <mergeCell ref="C265:E265"/>
    <mergeCell ref="F265:G265"/>
    <mergeCell ref="H265:I265"/>
    <mergeCell ref="J265:K265"/>
    <mergeCell ref="C266:E266"/>
    <mergeCell ref="F266:G266"/>
    <mergeCell ref="H266:I266"/>
    <mergeCell ref="J266:K266"/>
    <mergeCell ref="C267:E267"/>
    <mergeCell ref="F267:G267"/>
    <mergeCell ref="H267:I267"/>
    <mergeCell ref="J267:K267"/>
    <mergeCell ref="C268:E268"/>
    <mergeCell ref="F268:G268"/>
    <mergeCell ref="H268:I268"/>
    <mergeCell ref="J268:K268"/>
    <mergeCell ref="C269:E269"/>
    <mergeCell ref="F269:G269"/>
    <mergeCell ref="H269:I269"/>
    <mergeCell ref="J269:K269"/>
    <mergeCell ref="C270:E270"/>
    <mergeCell ref="F270:G270"/>
    <mergeCell ref="H270:I270"/>
    <mergeCell ref="J270:K270"/>
    <mergeCell ref="C271:E271"/>
    <mergeCell ref="F271:G271"/>
    <mergeCell ref="H271:I271"/>
    <mergeCell ref="J271:K271"/>
    <mergeCell ref="C272:E272"/>
    <mergeCell ref="F272:G272"/>
    <mergeCell ref="H272:I272"/>
    <mergeCell ref="J272:K272"/>
    <mergeCell ref="C273:E273"/>
    <mergeCell ref="F273:G273"/>
    <mergeCell ref="H273:I273"/>
    <mergeCell ref="J273:K273"/>
    <mergeCell ref="C274:E274"/>
    <mergeCell ref="F274:G274"/>
    <mergeCell ref="H274:I274"/>
    <mergeCell ref="J274:K274"/>
    <mergeCell ref="C275:E275"/>
    <mergeCell ref="F275:G275"/>
    <mergeCell ref="H275:I275"/>
    <mergeCell ref="J275:K275"/>
    <mergeCell ref="C276:E276"/>
    <mergeCell ref="F276:G276"/>
    <mergeCell ref="H276:I276"/>
    <mergeCell ref="J276:K276"/>
    <mergeCell ref="C277:E277"/>
    <mergeCell ref="F277:G277"/>
    <mergeCell ref="H277:I277"/>
    <mergeCell ref="J277:K277"/>
    <mergeCell ref="C278:E278"/>
    <mergeCell ref="F278:G278"/>
    <mergeCell ref="H278:I278"/>
    <mergeCell ref="J278:K278"/>
    <mergeCell ref="B280:E280"/>
    <mergeCell ref="J281:K281"/>
    <mergeCell ref="C282:E282"/>
    <mergeCell ref="F282:G282"/>
    <mergeCell ref="H282:I282"/>
    <mergeCell ref="J282:K282"/>
    <mergeCell ref="F283:G283"/>
    <mergeCell ref="H283:I283"/>
    <mergeCell ref="C284:E284"/>
    <mergeCell ref="F284:G284"/>
    <mergeCell ref="H284:I284"/>
    <mergeCell ref="J284:K284"/>
    <mergeCell ref="C285:E285"/>
    <mergeCell ref="F285:G285"/>
    <mergeCell ref="H285:I285"/>
    <mergeCell ref="J285:K285"/>
    <mergeCell ref="C286:E286"/>
    <mergeCell ref="F286:G286"/>
    <mergeCell ref="H286:I286"/>
    <mergeCell ref="J286:K286"/>
    <mergeCell ref="C287:E287"/>
    <mergeCell ref="F287:G287"/>
    <mergeCell ref="H287:I287"/>
    <mergeCell ref="J287:K287"/>
    <mergeCell ref="C288:E288"/>
    <mergeCell ref="F288:G288"/>
    <mergeCell ref="H288:I288"/>
    <mergeCell ref="J288:K288"/>
    <mergeCell ref="C289:E289"/>
    <mergeCell ref="F289:G289"/>
    <mergeCell ref="H289:I289"/>
    <mergeCell ref="J289:K289"/>
    <mergeCell ref="C290:E290"/>
    <mergeCell ref="F290:G290"/>
    <mergeCell ref="H290:I290"/>
    <mergeCell ref="J290:K290"/>
    <mergeCell ref="C291:E291"/>
    <mergeCell ref="F291:G291"/>
    <mergeCell ref="H291:I291"/>
    <mergeCell ref="J291:K291"/>
    <mergeCell ref="C292:E292"/>
    <mergeCell ref="F292:G292"/>
    <mergeCell ref="H292:I292"/>
    <mergeCell ref="J292:K292"/>
    <mergeCell ref="C293:E293"/>
    <mergeCell ref="F293:G293"/>
    <mergeCell ref="H293:I293"/>
    <mergeCell ref="J293:K293"/>
    <mergeCell ref="C294:E294"/>
    <mergeCell ref="F294:G294"/>
    <mergeCell ref="H294:I294"/>
    <mergeCell ref="J294:K294"/>
    <mergeCell ref="C295:E295"/>
    <mergeCell ref="F295:G295"/>
    <mergeCell ref="H295:I295"/>
    <mergeCell ref="J295:K295"/>
    <mergeCell ref="C296:E296"/>
    <mergeCell ref="F296:G296"/>
    <mergeCell ref="H296:I296"/>
    <mergeCell ref="J296:K296"/>
    <mergeCell ref="C297:E297"/>
    <mergeCell ref="F297:G297"/>
    <mergeCell ref="H297:I297"/>
    <mergeCell ref="J297:K297"/>
    <mergeCell ref="C298:E298"/>
    <mergeCell ref="F298:G298"/>
    <mergeCell ref="H298:I298"/>
    <mergeCell ref="J298:K298"/>
    <mergeCell ref="C299:E299"/>
    <mergeCell ref="F299:G299"/>
    <mergeCell ref="H299:I299"/>
    <mergeCell ref="J299:K299"/>
    <mergeCell ref="C300:E300"/>
    <mergeCell ref="F300:G300"/>
    <mergeCell ref="H300:I300"/>
    <mergeCell ref="J300:K300"/>
    <mergeCell ref="C301:E301"/>
    <mergeCell ref="F301:G301"/>
    <mergeCell ref="H301:I301"/>
    <mergeCell ref="J301:K301"/>
    <mergeCell ref="C302:E302"/>
    <mergeCell ref="F302:G302"/>
    <mergeCell ref="H302:I302"/>
    <mergeCell ref="J302:K302"/>
    <mergeCell ref="C303:E303"/>
    <mergeCell ref="F303:G303"/>
    <mergeCell ref="H303:I303"/>
    <mergeCell ref="J303:K303"/>
    <mergeCell ref="C304:E304"/>
    <mergeCell ref="F304:G304"/>
    <mergeCell ref="H304:I304"/>
    <mergeCell ref="J304:K304"/>
    <mergeCell ref="C305:E305"/>
    <mergeCell ref="F305:G305"/>
    <mergeCell ref="H305:I305"/>
    <mergeCell ref="J305:K305"/>
    <mergeCell ref="C306:E306"/>
    <mergeCell ref="F306:G306"/>
    <mergeCell ref="H306:I306"/>
    <mergeCell ref="J306:K306"/>
    <mergeCell ref="C307:E307"/>
    <mergeCell ref="F307:G307"/>
    <mergeCell ref="H307:I307"/>
    <mergeCell ref="J307:K307"/>
    <mergeCell ref="F308:G308"/>
    <mergeCell ref="H308:I308"/>
    <mergeCell ref="J308:K308"/>
    <mergeCell ref="B312:E312"/>
    <mergeCell ref="G312:K313"/>
    <mergeCell ref="B313:E313"/>
    <mergeCell ref="B314:E314"/>
    <mergeCell ref="G314:K314"/>
    <mergeCell ref="B317:E317"/>
    <mergeCell ref="G317:K318"/>
    <mergeCell ref="B318:E318"/>
    <mergeCell ref="B321:E321"/>
    <mergeCell ref="G321:K321"/>
    <mergeCell ref="B322:E322"/>
    <mergeCell ref="B327:H327"/>
    <mergeCell ref="B328:K337"/>
    <mergeCell ref="B340:E340"/>
    <mergeCell ref="G340:K340"/>
    <mergeCell ref="G341:K341"/>
    <mergeCell ref="B344:E344"/>
    <mergeCell ref="G344:K344"/>
    <mergeCell ref="G345:K345"/>
    <mergeCell ref="G346:H346"/>
    <mergeCell ref="B347:E347"/>
    <mergeCell ref="B349:E349"/>
    <mergeCell ref="B350:E350"/>
    <mergeCell ref="B352:E352"/>
    <mergeCell ref="B355:E355"/>
    <mergeCell ref="G355:H355"/>
    <mergeCell ref="B356:E356"/>
    <mergeCell ref="B359:E359"/>
    <mergeCell ref="F359:K359"/>
    <mergeCell ref="F360:K360"/>
    <mergeCell ref="B363:E363"/>
    <mergeCell ref="B365:E365"/>
    <mergeCell ref="F365:K368"/>
    <mergeCell ref="B366:E366"/>
    <mergeCell ref="B374:E374"/>
    <mergeCell ref="F374:K376"/>
    <mergeCell ref="B378:E378"/>
    <mergeCell ref="B379:E379"/>
    <mergeCell ref="F379:K379"/>
    <mergeCell ref="B380:E380"/>
    <mergeCell ref="F380:K381"/>
    <mergeCell ref="B382:E382"/>
    <mergeCell ref="F382:K382"/>
    <mergeCell ref="B383:E383"/>
    <mergeCell ref="F383:K385"/>
    <mergeCell ref="B384:E384"/>
    <mergeCell ref="B385:E385"/>
    <mergeCell ref="B387:E387"/>
    <mergeCell ref="F387:K391"/>
    <mergeCell ref="B388:E388"/>
    <mergeCell ref="B393:E393"/>
    <mergeCell ref="B394:K394"/>
    <mergeCell ref="B395:K403"/>
    <mergeCell ref="B405:K405"/>
    <mergeCell ref="B407:K409"/>
    <mergeCell ref="C414:D414"/>
    <mergeCell ref="G414:K414"/>
    <mergeCell ref="C415:D415"/>
    <mergeCell ref="G415:K415"/>
  </mergeCells>
  <printOptions headings="false" gridLines="false" gridLinesSet="true" horizontalCentered="false" verticalCentered="false"/>
  <pageMargins left="0.5" right="0.25" top="1" bottom="1" header="0.511811023622047" footer="0.511811023622047"/>
  <pageSetup paperSize="9" scale="80" fitToWidth="1" fitToHeight="1" pageOrder="downThenOver" orientation="portrait" blackAndWhite="false" draft="false" cellComments="none" horizontalDpi="300" verticalDpi="300" copies="1"/>
  <headerFooter differentFirst="false" differentOddEven="false">
    <oddHeader/>
    <oddFooter/>
  </headerFooter>
  <rowBreaks count="8" manualBreakCount="8">
    <brk id="55" man="true" max="16383" min="0"/>
    <brk id="104" man="true" max="16383" min="0"/>
    <brk id="158" man="true" max="16383" min="0"/>
    <brk id="186" man="true" max="16383" min="0"/>
    <brk id="232" man="true" max="16383" min="0"/>
    <brk id="279" man="true" max="16383" min="0"/>
    <brk id="326" man="true" max="16383" min="0"/>
    <brk id="373" man="true" max="16383" min="0"/>
  </rowBreaks>
  <colBreaks count="1" manualBreakCount="1">
    <brk id="11" man="true" max="65535" min="0"/>
  </col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30" zoomScaleNormal="130" zoomScalePageLayoutView="100" workbookViewId="0">
      <selection pane="topLeft" activeCell="I6" activeCellId="0" sqref="I6"/>
    </sheetView>
  </sheetViews>
  <sheetFormatPr defaultColWidth="11.53515625" defaultRowHeight="12.75" customHeight="false" zeroHeight="true" outlineLevelRow="0" outlineLevelCol="0"/>
  <cols>
    <col collapsed="false" customWidth="true" hidden="false" outlineLevel="0" max="8" min="1" style="0" width="9.14"/>
    <col collapsed="false" customWidth="true" hidden="false" outlineLevel="0" max="9" min="9" style="0" width="6.99"/>
    <col collapsed="false" customWidth="false" hidden="true" outlineLevel="0" max="16384" min="10" style="0" width="11.53"/>
  </cols>
  <sheetData>
    <row r="1" customFormat="false" ht="21" hidden="false" customHeight="true" outlineLevel="0" collapsed="false">
      <c r="B1" s="688" t="s">
        <v>561</v>
      </c>
      <c r="C1" s="688"/>
      <c r="D1" s="688"/>
      <c r="E1" s="688"/>
      <c r="F1" s="688"/>
      <c r="G1" s="688"/>
      <c r="H1" s="688"/>
      <c r="I1" s="689"/>
    </row>
    <row r="2" customFormat="false" ht="42.75" hidden="false" customHeight="true" outlineLevel="0" collapsed="false">
      <c r="A2" s="690"/>
      <c r="B2" s="691" t="str">
        <f aca="false">UPPER(Application_form!B55)</f>
        <v/>
      </c>
      <c r="C2" s="691"/>
      <c r="D2" s="691"/>
      <c r="E2" s="691"/>
      <c r="F2" s="691"/>
      <c r="G2" s="691"/>
      <c r="H2" s="691"/>
      <c r="I2" s="692"/>
    </row>
    <row r="3" customFormat="false" ht="15" hidden="false" customHeight="true" outlineLevel="0" collapsed="false"/>
    <row r="4" customFormat="false" ht="15" hidden="false" customHeight="true" outlineLevel="0" collapsed="false"/>
    <row r="5" customFormat="false" ht="15" hidden="false" customHeight="true" outlineLevel="0" collapsed="false"/>
    <row r="6" customFormat="false" ht="15" hidden="false" customHeight="true" outlineLevel="0" collapsed="false"/>
    <row r="7" customFormat="false" ht="15" hidden="false" customHeight="true" outlineLevel="0" collapsed="false"/>
    <row r="8" customFormat="false" ht="15" hidden="false" customHeight="true" outlineLevel="0" collapsed="false"/>
    <row r="9" customFormat="false" ht="15" hidden="false" customHeight="true" outlineLevel="0" collapsed="false"/>
    <row r="10" customFormat="false" ht="15" hidden="false" customHeight="true" outlineLevel="0" collapsed="false"/>
    <row r="11" customFormat="false" ht="15" hidden="false" customHeight="true" outlineLevel="0" collapsed="false"/>
    <row r="12" customFormat="false" ht="15" hidden="false" customHeight="true" outlineLevel="0" collapsed="false"/>
    <row r="13" customFormat="false" ht="15" hidden="false" customHeight="true" outlineLevel="0" collapsed="false"/>
    <row r="14" customFormat="false" ht="15" hidden="false" customHeight="true" outlineLevel="0" collapsed="false"/>
    <row r="15" customFormat="false" ht="15" hidden="false" customHeight="true" outlineLevel="0" collapsed="false"/>
    <row r="16" customFormat="false" ht="15" hidden="false" customHeight="true" outlineLevel="0" collapsed="false"/>
    <row r="17" customFormat="false" ht="15" hidden="false" customHeight="true" outlineLevel="0" collapsed="false"/>
    <row r="18" customFormat="false" ht="15" hidden="false" customHeight="true" outlineLevel="0" collapsed="false"/>
    <row r="19" customFormat="false" ht="15" hidden="false" customHeight="true" outlineLevel="0" collapsed="false"/>
    <row r="20" customFormat="false" ht="15" hidden="false" customHeight="true" outlineLevel="0" collapsed="false"/>
    <row r="21" customFormat="false" ht="15" hidden="false" customHeight="true" outlineLevel="0" collapsed="false"/>
    <row r="22" customFormat="false" ht="15" hidden="false" customHeight="true" outlineLevel="0" collapsed="false"/>
    <row r="23" customFormat="false" ht="15" hidden="false" customHeight="true" outlineLevel="0" collapsed="false"/>
    <row r="24" customFormat="false" ht="15" hidden="false" customHeight="true" outlineLevel="0" collapsed="false"/>
    <row r="25" customFormat="false" ht="15" hidden="false" customHeight="true" outlineLevel="0" collapsed="false"/>
    <row r="26" customFormat="false" ht="15" hidden="false" customHeight="true" outlineLevel="0" collapsed="false"/>
    <row r="27" customFormat="false" ht="15" hidden="false" customHeight="true" outlineLevel="0" collapsed="false"/>
    <row r="28" customFormat="false" ht="15" hidden="false" customHeight="true" outlineLevel="0" collapsed="false"/>
    <row r="29" customFormat="false" ht="15" hidden="false" customHeight="true" outlineLevel="0" collapsed="false"/>
    <row r="30" customFormat="false" ht="15" hidden="false" customHeight="true" outlineLevel="0" collapsed="false"/>
    <row r="31" customFormat="false" ht="15" hidden="false" customHeight="true" outlineLevel="0" collapsed="false"/>
    <row r="32" customFormat="false" ht="18.75" hidden="false" customHeight="false" outlineLevel="0" collapsed="false">
      <c r="B32" s="693" t="s">
        <v>562</v>
      </c>
      <c r="C32" s="693"/>
      <c r="D32" s="693"/>
      <c r="E32" s="693"/>
      <c r="F32" s="693"/>
      <c r="G32" s="693"/>
      <c r="H32" s="693"/>
    </row>
    <row r="33" customFormat="false" ht="18" hidden="false" customHeight="false" outlineLevel="0" collapsed="false">
      <c r="B33" s="694" t="e">
        <f aca="false">#REF!</f>
        <v>#REF!</v>
      </c>
      <c r="C33" s="694"/>
      <c r="D33" s="694"/>
      <c r="E33" s="694"/>
      <c r="F33" s="694"/>
      <c r="G33" s="694"/>
      <c r="H33" s="694"/>
    </row>
    <row r="34" customFormat="false" ht="18" hidden="false" customHeight="false" outlineLevel="0" collapsed="false">
      <c r="B34" s="695" t="str">
        <f aca="false">INDEX(Application_form!T21:T24,DataSheet!M59)</f>
        <v>Khadi &amp; V.I. Commission</v>
      </c>
      <c r="C34" s="695"/>
      <c r="D34" s="695"/>
      <c r="E34" s="695"/>
      <c r="F34" s="695"/>
      <c r="G34" s="695"/>
      <c r="H34" s="695"/>
    </row>
    <row r="35" customFormat="false" ht="18" hidden="false" customHeight="false" outlineLevel="0" collapsed="false">
      <c r="B35" s="695" t="e">
        <f aca="false">#REF!</f>
        <v>#REF!</v>
      </c>
      <c r="C35" s="695"/>
      <c r="D35" s="695"/>
      <c r="E35" s="695"/>
      <c r="F35" s="695"/>
      <c r="G35" s="695"/>
      <c r="H35" s="695"/>
    </row>
    <row r="36" customFormat="false" ht="18" hidden="false" customHeight="false" outlineLevel="0" collapsed="false">
      <c r="B36" s="695" t="e">
        <f aca="false">#REF!</f>
        <v>#REF!</v>
      </c>
      <c r="C36" s="695"/>
      <c r="D36" s="695"/>
      <c r="E36" s="695"/>
      <c r="F36" s="695"/>
      <c r="G36" s="695"/>
      <c r="H36" s="695"/>
    </row>
    <row r="37" customFormat="false" ht="18.75" hidden="false" customHeight="false" outlineLevel="0" collapsed="false">
      <c r="B37" s="696" t="e">
        <f aca="false">#REF!</f>
        <v>#REF!</v>
      </c>
      <c r="C37" s="696"/>
      <c r="D37" s="696"/>
      <c r="E37" s="697" t="s">
        <v>48</v>
      </c>
      <c r="F37" s="698" t="e">
        <f aca="false">#REF!</f>
        <v>#REF!</v>
      </c>
      <c r="G37" s="698"/>
      <c r="H37" s="698"/>
    </row>
    <row r="38" customFormat="false" ht="18" hidden="false" customHeight="false" outlineLevel="0" collapsed="false">
      <c r="B38" s="699" t="s">
        <v>563</v>
      </c>
      <c r="C38" s="700"/>
      <c r="D38" s="700"/>
      <c r="E38" s="700"/>
      <c r="F38" s="700"/>
      <c r="G38" s="700"/>
      <c r="H38" s="700"/>
    </row>
    <row r="39" customFormat="false" ht="18.75" hidden="false" customHeight="false" outlineLevel="0" collapsed="false">
      <c r="B39" s="701" t="s">
        <v>564</v>
      </c>
      <c r="C39" s="702"/>
      <c r="D39" s="702"/>
      <c r="E39" s="702"/>
      <c r="F39" s="703" t="s">
        <v>565</v>
      </c>
      <c r="G39" s="704"/>
      <c r="H39" s="704"/>
    </row>
    <row r="40" customFormat="false" ht="15" hidden="true" customHeight="true" outlineLevel="0" collapsed="false">
      <c r="B40" s="705"/>
      <c r="C40" s="705"/>
      <c r="D40" s="705"/>
      <c r="E40" s="705"/>
      <c r="F40" s="705"/>
      <c r="G40" s="705"/>
      <c r="H40" s="705"/>
    </row>
    <row r="41" customFormat="false" ht="15" hidden="true" customHeight="true" outlineLevel="0" collapsed="false"/>
    <row r="42" customFormat="false" ht="15" hidden="true" customHeight="true" outlineLevel="0" collapsed="false"/>
    <row r="43" customFormat="false" ht="12.75" hidden="false" customHeight="false" outlineLevel="0" collapsed="false"/>
    <row r="44" customFormat="false" ht="12.75" hidden="false" customHeight="false" outlineLevel="0" collapsed="false"/>
  </sheetData>
  <mergeCells count="12">
    <mergeCell ref="B1:H1"/>
    <mergeCell ref="B2:H2"/>
    <mergeCell ref="B32:H32"/>
    <mergeCell ref="B33:H33"/>
    <mergeCell ref="B34:H34"/>
    <mergeCell ref="B35:H35"/>
    <mergeCell ref="B36:H36"/>
    <mergeCell ref="B37:D37"/>
    <mergeCell ref="F37:H37"/>
    <mergeCell ref="C38:H38"/>
    <mergeCell ref="C39:E39"/>
    <mergeCell ref="G39:H39"/>
  </mergeCells>
  <printOptions headings="false" gridLines="false" gridLinesSet="true" horizontalCentered="true" verticalCentered="true"/>
  <pageMargins left="0.75" right="0.75" top="0.861111111111111" bottom="1" header="0.5" footer="0.511811023622047"/>
  <pageSetup paperSize="1" scale="84"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2004-03-22T12:16:42Z</dcterms:created>
  <dc:creator>kvic</dc:creator>
  <dc:description/>
  <dc:language>en-IN</dc:language>
  <cp:lastModifiedBy>R Priyanka</cp:lastModifiedBy>
  <cp:lastPrinted>2022-09-30T15:02:42Z</cp:lastPrinted>
  <dcterms:modified xsi:type="dcterms:W3CDTF">2022-11-16T14:44:00Z</dcterms:modified>
  <cp:revision>0</cp:revision>
  <dc:subject/>
  <dc:title/>
</cp:coreProperties>
</file>