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Study\2КУРС2СЕМЕСТР\Специальные математические методы и функции\laba6\"/>
    </mc:Choice>
  </mc:AlternateContent>
  <xr:revisionPtr revIDLastSave="0" documentId="13_ncr:1_{53AFC82D-ABBF-4C6F-93EB-1410096CCC1A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5" i="1" l="1"/>
  <c r="X31" i="1"/>
  <c r="X44" i="1"/>
  <c r="T45" i="1"/>
  <c r="T46" i="1"/>
  <c r="T47" i="1"/>
  <c r="T48" i="1"/>
  <c r="T49" i="1"/>
  <c r="T50" i="1"/>
  <c r="T51" i="1"/>
  <c r="T52" i="1"/>
  <c r="T53" i="1"/>
  <c r="T54" i="1"/>
  <c r="T44" i="1"/>
  <c r="U31" i="1"/>
  <c r="U32" i="1"/>
  <c r="U33" i="1"/>
  <c r="U34" i="1"/>
  <c r="U35" i="1"/>
  <c r="U36" i="1"/>
  <c r="U37" i="1"/>
  <c r="U38" i="1"/>
  <c r="U39" i="1"/>
  <c r="U40" i="1"/>
  <c r="U41" i="1"/>
  <c r="V31" i="1" a="1"/>
  <c r="V31" i="1" s="1"/>
  <c r="A50" i="1"/>
  <c r="D51" i="1"/>
  <c r="D50" i="1"/>
  <c r="D49" i="1"/>
  <c r="C48" i="1"/>
  <c r="B47" i="1"/>
  <c r="A47" i="1"/>
  <c r="C51" i="1"/>
  <c r="B51" i="1"/>
  <c r="A51" i="1"/>
  <c r="C50" i="1"/>
  <c r="B50" i="1"/>
  <c r="C49" i="1"/>
  <c r="B49" i="1"/>
  <c r="A49" i="1"/>
  <c r="B48" i="1"/>
  <c r="A48" i="1"/>
  <c r="T35" i="1"/>
  <c r="T32" i="1"/>
  <c r="L13" i="1"/>
  <c r="K13" i="1"/>
  <c r="I44" i="1" a="1"/>
  <c r="I44" i="1" s="1"/>
  <c r="T41" i="1"/>
  <c r="T38" i="1"/>
  <c r="N37" i="1"/>
  <c r="O38" i="1"/>
  <c r="L32" i="1"/>
  <c r="L33" i="1"/>
  <c r="M34" i="1"/>
  <c r="N33" i="1"/>
  <c r="O34" i="1"/>
  <c r="P35" i="1"/>
  <c r="O36" i="1"/>
  <c r="P37" i="1"/>
  <c r="Q36" i="1"/>
  <c r="R37" i="1"/>
  <c r="R39" i="1"/>
  <c r="S38" i="1"/>
  <c r="S40" i="1"/>
  <c r="R41" i="1"/>
  <c r="Q40" i="1"/>
  <c r="O40" i="1"/>
  <c r="N39" i="1"/>
  <c r="M38" i="1"/>
  <c r="L37" i="1"/>
  <c r="L35" i="1"/>
  <c r="K34" i="1"/>
  <c r="K36" i="1"/>
  <c r="J34" i="1"/>
  <c r="I33" i="1"/>
  <c r="I32" i="1"/>
  <c r="K31" i="1"/>
  <c r="J31" i="1"/>
  <c r="T34" i="1"/>
  <c r="T33" i="1"/>
  <c r="L31" i="1"/>
  <c r="M31" i="1"/>
  <c r="N31" i="1"/>
  <c r="O31" i="1"/>
  <c r="P31" i="1"/>
  <c r="Q31" i="1"/>
  <c r="R31" i="1"/>
  <c r="S31" i="1"/>
  <c r="K32" i="1"/>
  <c r="M32" i="1"/>
  <c r="N32" i="1"/>
  <c r="O32" i="1"/>
  <c r="P32" i="1"/>
  <c r="Q32" i="1"/>
  <c r="R32" i="1"/>
  <c r="S32" i="1"/>
  <c r="J33" i="1"/>
  <c r="M33" i="1"/>
  <c r="O33" i="1"/>
  <c r="P33" i="1"/>
  <c r="Q33" i="1"/>
  <c r="R33" i="1"/>
  <c r="S33" i="1"/>
  <c r="N34" i="1"/>
  <c r="P34" i="1"/>
  <c r="Q34" i="1"/>
  <c r="R34" i="1"/>
  <c r="S34" i="1"/>
  <c r="J35" i="1"/>
  <c r="K35" i="1"/>
  <c r="N35" i="1"/>
  <c r="O35" i="1"/>
  <c r="Q35" i="1"/>
  <c r="R35" i="1"/>
  <c r="S35" i="1"/>
  <c r="J36" i="1"/>
  <c r="L36" i="1"/>
  <c r="M36" i="1"/>
  <c r="P36" i="1"/>
  <c r="R36" i="1"/>
  <c r="S36" i="1"/>
  <c r="J37" i="1"/>
  <c r="K37" i="1"/>
  <c r="M37" i="1"/>
  <c r="Q37" i="1"/>
  <c r="S37" i="1"/>
  <c r="J38" i="1"/>
  <c r="K38" i="1"/>
  <c r="L38" i="1"/>
  <c r="N38" i="1"/>
  <c r="Q38" i="1"/>
  <c r="R38" i="1"/>
  <c r="J39" i="1"/>
  <c r="K39" i="1"/>
  <c r="L39" i="1"/>
  <c r="M39" i="1"/>
  <c r="O39" i="1"/>
  <c r="P39" i="1"/>
  <c r="S39" i="1"/>
  <c r="J40" i="1"/>
  <c r="K40" i="1"/>
  <c r="L40" i="1"/>
  <c r="M40" i="1"/>
  <c r="N40" i="1"/>
  <c r="P40" i="1"/>
  <c r="J41" i="1"/>
  <c r="K41" i="1"/>
  <c r="L41" i="1"/>
  <c r="M41" i="1"/>
  <c r="N41" i="1"/>
  <c r="O41" i="1"/>
  <c r="P41" i="1"/>
  <c r="Q41" i="1"/>
  <c r="I34" i="1"/>
  <c r="I35" i="1"/>
  <c r="I36" i="1"/>
  <c r="I37" i="1"/>
  <c r="I38" i="1"/>
  <c r="I39" i="1"/>
  <c r="I40" i="1"/>
  <c r="I41" i="1"/>
  <c r="K11" i="1"/>
  <c r="K12" i="1" s="1"/>
  <c r="U16" i="1" s="1"/>
  <c r="L11" i="1"/>
  <c r="L12" i="1" s="1"/>
  <c r="V16" i="1" s="1"/>
  <c r="M11" i="1"/>
  <c r="M12" i="1" s="1"/>
  <c r="W16" i="1" s="1"/>
  <c r="N11" i="1"/>
  <c r="N12" i="1" s="1"/>
  <c r="X16" i="1" s="1"/>
  <c r="O11" i="1"/>
  <c r="O12" i="1" s="1"/>
  <c r="Y16" i="1" s="1"/>
  <c r="J11" i="1"/>
  <c r="J12" i="1" s="1"/>
  <c r="T16" i="1" s="1"/>
  <c r="J54" i="1" l="1"/>
  <c r="K51" i="1"/>
  <c r="J51" i="1"/>
  <c r="P46" i="1"/>
  <c r="P52" i="1"/>
  <c r="L45" i="1"/>
  <c r="I51" i="1"/>
  <c r="J45" i="1"/>
  <c r="M49" i="1"/>
  <c r="S44" i="1"/>
  <c r="P47" i="1"/>
  <c r="Q49" i="1"/>
  <c r="P49" i="1"/>
  <c r="S53" i="1"/>
  <c r="K45" i="1"/>
  <c r="N49" i="1"/>
  <c r="Q53" i="1"/>
  <c r="I45" i="1"/>
  <c r="K52" i="1"/>
  <c r="M46" i="1"/>
  <c r="J52" i="1"/>
  <c r="Q47" i="1"/>
  <c r="N53" i="1"/>
  <c r="J49" i="1"/>
  <c r="I46" i="1"/>
  <c r="L48" i="1"/>
  <c r="O52" i="1"/>
  <c r="Q46" i="1"/>
  <c r="O49" i="1"/>
  <c r="M52" i="1"/>
  <c r="O46" i="1"/>
  <c r="R50" i="1"/>
  <c r="S47" i="1"/>
  <c r="Q50" i="1"/>
  <c r="R47" i="1"/>
  <c r="P50" i="1"/>
  <c r="R44" i="1"/>
  <c r="O50" i="1"/>
  <c r="K46" i="1"/>
  <c r="M53" i="1"/>
  <c r="J46" i="1"/>
  <c r="L53" i="1"/>
  <c r="M45" i="1"/>
  <c r="S50" i="1"/>
  <c r="R46" i="1"/>
  <c r="I54" i="1"/>
  <c r="K48" i="1"/>
  <c r="N52" i="1"/>
  <c r="J48" i="1"/>
  <c r="R53" i="1"/>
  <c r="I48" i="1"/>
  <c r="L52" i="1"/>
  <c r="N46" i="1"/>
  <c r="P53" i="1"/>
  <c r="L49" i="1"/>
  <c r="O53" i="1"/>
  <c r="K49" i="1"/>
  <c r="L46" i="1"/>
  <c r="S54" i="1"/>
  <c r="I52" i="1"/>
  <c r="Q44" i="1"/>
  <c r="R54" i="1"/>
  <c r="S51" i="1"/>
  <c r="N50" i="1"/>
  <c r="I49" i="1"/>
  <c r="O47" i="1"/>
  <c r="P44" i="1"/>
  <c r="Q54" i="1"/>
  <c r="R51" i="1"/>
  <c r="M50" i="1"/>
  <c r="S48" i="1"/>
  <c r="N47" i="1"/>
  <c r="O44" i="1"/>
  <c r="P54" i="1"/>
  <c r="K53" i="1"/>
  <c r="Q51" i="1"/>
  <c r="L50" i="1"/>
  <c r="R48" i="1"/>
  <c r="M47" i="1"/>
  <c r="S45" i="1"/>
  <c r="N44" i="1"/>
  <c r="O54" i="1"/>
  <c r="J53" i="1"/>
  <c r="P51" i="1"/>
  <c r="K50" i="1"/>
  <c r="Q48" i="1"/>
  <c r="L47" i="1"/>
  <c r="R45" i="1"/>
  <c r="M44" i="1"/>
  <c r="N54" i="1"/>
  <c r="I53" i="1"/>
  <c r="O51" i="1"/>
  <c r="J50" i="1"/>
  <c r="P48" i="1"/>
  <c r="K47" i="1"/>
  <c r="Q45" i="1"/>
  <c r="L44" i="1"/>
  <c r="M54" i="1"/>
  <c r="S52" i="1"/>
  <c r="N51" i="1"/>
  <c r="I50" i="1"/>
  <c r="O48" i="1"/>
  <c r="J47" i="1"/>
  <c r="P45" i="1"/>
  <c r="K44" i="1"/>
  <c r="L54" i="1"/>
  <c r="R52" i="1"/>
  <c r="M51" i="1"/>
  <c r="S49" i="1"/>
  <c r="N48" i="1"/>
  <c r="I47" i="1"/>
  <c r="O45" i="1"/>
  <c r="J44" i="1"/>
  <c r="K54" i="1"/>
  <c r="Q52" i="1"/>
  <c r="L51" i="1"/>
  <c r="R49" i="1"/>
  <c r="M48" i="1"/>
  <c r="S46" i="1"/>
  <c r="N45" i="1"/>
  <c r="V44" i="1" a="1"/>
  <c r="V45" i="1" s="1"/>
  <c r="V44" i="1" l="1"/>
  <c r="V48" i="1"/>
  <c r="V52" i="1"/>
  <c r="V50" i="1"/>
  <c r="V54" i="1"/>
  <c r="V51" i="1"/>
  <c r="V46" i="1"/>
  <c r="V53" i="1"/>
  <c r="V47" i="1"/>
  <c r="V49" i="1"/>
</calcChain>
</file>

<file path=xl/sharedStrings.xml><?xml version="1.0" encoding="utf-8"?>
<sst xmlns="http://schemas.openxmlformats.org/spreadsheetml/2006/main" count="90" uniqueCount="39">
  <si>
    <t>точки</t>
  </si>
  <si>
    <t>y</t>
  </si>
  <si>
    <t>x</t>
  </si>
  <si>
    <t>U(x,y)|г</t>
  </si>
  <si>
    <t>A</t>
  </si>
  <si>
    <t>B</t>
  </si>
  <si>
    <t>C</t>
  </si>
  <si>
    <t>D</t>
  </si>
  <si>
    <t>F</t>
  </si>
  <si>
    <t>E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</si>
  <si>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</si>
  <si>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</si>
  <si>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</si>
  <si>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</si>
  <si>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</si>
  <si>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</si>
  <si>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</si>
  <si>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</si>
  <si>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</si>
  <si>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</si>
  <si>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</si>
  <si>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 xml:space="preserve"> св члены</t>
  </si>
  <si>
    <t xml:space="preserve">X= </t>
  </si>
  <si>
    <t xml:space="preserve">2u2 + 2 + u3 </t>
  </si>
  <si>
    <t>U1+2U4+u6</t>
  </si>
  <si>
    <t>3 +  2 + 5+7</t>
  </si>
  <si>
    <t>2u7+3+9</t>
  </si>
  <si>
    <t>4+6+8+10</t>
  </si>
  <si>
    <t>2u6+2u10</t>
  </si>
  <si>
    <t>2u7+9+11</t>
  </si>
  <si>
    <t>9.37633+ u1 +u4</t>
  </si>
  <si>
    <t>4+11.67218+8</t>
  </si>
  <si>
    <t>5+7+6.311973+11</t>
  </si>
  <si>
    <t>10+2u8+6.00000</t>
  </si>
  <si>
    <t>0.5 = -0.5 2 -0.25 3</t>
  </si>
  <si>
    <t>суммы</t>
  </si>
  <si>
    <t xml:space="preserve">суммы </t>
  </si>
  <si>
    <t>Обусловленность линейного ограниченного оператора</t>
  </si>
  <si>
    <t xml:space="preserve">норма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</si>
</sst>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rgb="FF40315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207056</xdr:colOff>
      <xdr:row>5</xdr:row>
      <xdr:rowOff>76226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EDE7616-8796-47DB-9464-9530D1D1F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97913" cy="10015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152400</xdr:rowOff>
    </xdr:from>
    <xdr:to>
      <xdr:col>5</xdr:col>
      <xdr:colOff>179705</xdr:colOff>
      <xdr:row>26</xdr:row>
      <xdr:rowOff>130730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4ACB56C-79B6-402D-B95C-9C910717B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77686"/>
          <a:ext cx="3445419" cy="38645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119269</xdr:rowOff>
    </xdr:from>
    <xdr:to>
      <xdr:col>6</xdr:col>
      <xdr:colOff>92634</xdr:colOff>
      <xdr:row>29</xdr:row>
      <xdr:rowOff>75842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226AE0F-4ED1-41FC-AA60-85C4FC8FB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42188"/>
          <a:ext cx="4011491" cy="43865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119269</xdr:rowOff>
    </xdr:from>
    <xdr:to>
      <xdr:col>6</xdr:col>
      <xdr:colOff>54533</xdr:colOff>
      <xdr:row>29</xdr:row>
      <xdr:rowOff>65429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AA7F805-589F-4F90-9A98-01CFD4AD6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42188"/>
          <a:ext cx="3973390" cy="43761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AZ54"/>
  <sheetViews>
    <sheetView tabSelected="1" zoomScale="81" zoomScaleNormal="85" workbookViewId="0">
      <selection activeCell="AP29" sqref="AP29"/>
    </sheetView>
  </sheetViews>
  <sheetFormatPr defaultRowHeight="14.6" x14ac:dyDescent="0.4"/>
  <sheetData>
    <row r="9" spans="9:49" x14ac:dyDescent="0.4">
      <c r="I9" t="s">
        <v>0</v>
      </c>
      <c r="J9" t="s">
        <v>4</v>
      </c>
      <c r="K9" t="s">
        <v>5</v>
      </c>
      <c r="L9" t="s">
        <v>6</v>
      </c>
      <c r="M9" t="s">
        <v>7</v>
      </c>
      <c r="N9" t="s">
        <v>9</v>
      </c>
      <c r="O9" t="s">
        <v>8</v>
      </c>
    </row>
    <row r="10" spans="9:49" x14ac:dyDescent="0.4">
      <c r="I10" t="s">
        <v>2</v>
      </c>
      <c r="J10">
        <v>0</v>
      </c>
      <c r="K10">
        <v>1</v>
      </c>
      <c r="L10">
        <v>2</v>
      </c>
      <c r="M10">
        <v>2.581</v>
      </c>
      <c r="N10">
        <v>2.9001999999999999</v>
      </c>
      <c r="O10">
        <v>3</v>
      </c>
    </row>
    <row r="11" spans="9:49" x14ac:dyDescent="0.4">
      <c r="I11" t="s">
        <v>1</v>
      </c>
      <c r="J11">
        <f>4*SQRT(1-J10*J10/9)</f>
        <v>4</v>
      </c>
      <c r="K11">
        <f t="shared" ref="K11:O11" si="0">4*SQRT(1-K10*K10/9)</f>
        <v>3.7712361663282534</v>
      </c>
      <c r="L11">
        <f t="shared" si="0"/>
        <v>2.9814239699997196</v>
      </c>
      <c r="M11">
        <f t="shared" si="0"/>
        <v>2.03892738686028</v>
      </c>
      <c r="N11">
        <f t="shared" si="0"/>
        <v>1.0231454420342976</v>
      </c>
      <c r="O11">
        <f t="shared" si="0"/>
        <v>0</v>
      </c>
    </row>
    <row r="12" spans="9:49" x14ac:dyDescent="0.4">
      <c r="I12" t="s">
        <v>3</v>
      </c>
      <c r="J12">
        <f>2*ABS(J10)+ABS(J11)/2</f>
        <v>2</v>
      </c>
      <c r="K12">
        <f t="shared" ref="K12:O12" si="1">2*ABS(K10)+ABS(K11)/2</f>
        <v>3.8856180831641267</v>
      </c>
      <c r="L12">
        <f t="shared" si="1"/>
        <v>5.4907119849998596</v>
      </c>
      <c r="M12">
        <f t="shared" si="1"/>
        <v>6.1814636934301399</v>
      </c>
      <c r="N12">
        <f t="shared" si="1"/>
        <v>6.311972721017149</v>
      </c>
      <c r="O12">
        <f t="shared" si="1"/>
        <v>6</v>
      </c>
    </row>
    <row r="13" spans="9:49" x14ac:dyDescent="0.4">
      <c r="K13">
        <f>K12+L12</f>
        <v>9.3763300681639858</v>
      </c>
      <c r="L13">
        <f>L12+M12</f>
        <v>11.672175678429999</v>
      </c>
    </row>
    <row r="16" spans="9:49" x14ac:dyDescent="0.4">
      <c r="T16">
        <f t="shared" ref="T16:Y16" si="2">J12</f>
        <v>2</v>
      </c>
      <c r="U16">
        <f t="shared" si="2"/>
        <v>3.8856180831641267</v>
      </c>
      <c r="V16">
        <f t="shared" si="2"/>
        <v>5.4907119849998596</v>
      </c>
      <c r="W16">
        <f t="shared" si="2"/>
        <v>6.1814636934301399</v>
      </c>
      <c r="X16">
        <f t="shared" si="2"/>
        <v>6.311972721017149</v>
      </c>
      <c r="Y16">
        <f t="shared" si="2"/>
        <v>6</v>
      </c>
      <c r="AS16" s="7"/>
      <c r="AT16" s="7"/>
      <c r="AU16" s="7"/>
      <c r="AV16" s="7"/>
      <c r="AW16" s="7"/>
    </row>
    <row r="17" spans="8:49" x14ac:dyDescent="0.4"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20</v>
      </c>
      <c r="T17" t="s">
        <v>4</v>
      </c>
      <c r="U17" t="s">
        <v>5</v>
      </c>
      <c r="V17" t="s">
        <v>6</v>
      </c>
      <c r="W17" t="s">
        <v>7</v>
      </c>
      <c r="X17" t="s">
        <v>9</v>
      </c>
      <c r="Y17" t="s">
        <v>8</v>
      </c>
      <c r="AS17" s="7"/>
      <c r="AT17" s="7"/>
      <c r="AU17" s="7"/>
      <c r="AV17" s="7"/>
      <c r="AW17" s="7"/>
    </row>
    <row r="18" spans="8:49" x14ac:dyDescent="0.4">
      <c r="H18" t="s">
        <v>10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AS18" s="7"/>
      <c r="AT18" s="7"/>
      <c r="AU18" s="7"/>
      <c r="AV18" s="7"/>
      <c r="AW18" s="7"/>
    </row>
    <row r="19" spans="8:49" x14ac:dyDescent="0.4">
      <c r="H19" t="s">
        <v>11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AS19" s="7"/>
      <c r="AT19" s="7"/>
      <c r="AU19" s="7"/>
      <c r="AV19" s="7"/>
      <c r="AW19" s="7"/>
    </row>
    <row r="20" spans="8:49" x14ac:dyDescent="0.4">
      <c r="H20" t="s">
        <v>12</v>
      </c>
      <c r="I20">
        <v>1</v>
      </c>
      <c r="J20">
        <v>0</v>
      </c>
      <c r="K20">
        <v>0</v>
      </c>
      <c r="L20">
        <v>2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S20" s="7"/>
      <c r="AT20" s="7"/>
      <c r="AU20" s="7"/>
      <c r="AV20" s="7"/>
      <c r="AW20" s="7"/>
    </row>
    <row r="21" spans="8:49" x14ac:dyDescent="0.4">
      <c r="H21" t="s">
        <v>13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S21" s="7"/>
      <c r="AT21" s="7"/>
      <c r="AU21" s="7"/>
      <c r="AV21" s="7"/>
      <c r="AW21" s="7"/>
    </row>
    <row r="22" spans="8:49" x14ac:dyDescent="0.4">
      <c r="H22" t="s">
        <v>14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AS22" s="7"/>
      <c r="AT22" s="7"/>
      <c r="AU22" s="7"/>
      <c r="AV22" s="7"/>
      <c r="AW22" s="7"/>
    </row>
    <row r="23" spans="8:49" x14ac:dyDescent="0.4">
      <c r="H23" t="s">
        <v>15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S23" s="7"/>
      <c r="AT23" s="7"/>
      <c r="AU23" s="7"/>
      <c r="AV23" s="7"/>
      <c r="AW23" s="7"/>
    </row>
    <row r="24" spans="8:49" x14ac:dyDescent="0.4">
      <c r="H24" t="s">
        <v>16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AS24" s="7"/>
      <c r="AT24" s="7"/>
      <c r="AU24" s="7"/>
      <c r="AV24" s="7"/>
      <c r="AW24" s="7"/>
    </row>
    <row r="25" spans="8:49" x14ac:dyDescent="0.4">
      <c r="H25" t="s">
        <v>17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S25" s="7"/>
      <c r="AT25" s="7"/>
      <c r="AU25" s="7"/>
      <c r="AV25" s="7"/>
      <c r="AW25" s="7"/>
    </row>
    <row r="26" spans="8:49" x14ac:dyDescent="0.4">
      <c r="H26" t="s">
        <v>18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S26" s="7"/>
      <c r="AT26" s="7"/>
      <c r="AU26" s="7"/>
      <c r="AV26" s="7"/>
      <c r="AW26" s="7"/>
    </row>
    <row r="27" spans="8:49" x14ac:dyDescent="0.4">
      <c r="H27" t="s">
        <v>19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S27" s="7"/>
      <c r="AT27" s="7"/>
      <c r="AU27" s="7"/>
      <c r="AV27" s="7"/>
      <c r="AW27" s="7"/>
    </row>
    <row r="28" spans="8:49" x14ac:dyDescent="0.4">
      <c r="H28" t="s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AS28" s="7"/>
      <c r="AT28" s="7"/>
      <c r="AU28" s="7"/>
      <c r="AV28" s="7"/>
      <c r="AW28" s="7"/>
    </row>
    <row r="29" spans="8:49" x14ac:dyDescent="0.4">
      <c r="AS29" s="7"/>
      <c r="AT29" s="7"/>
      <c r="AU29" s="7"/>
      <c r="AV29" s="7"/>
      <c r="AW29" s="7"/>
    </row>
    <row r="30" spans="8:49" x14ac:dyDescent="0.4">
      <c r="I30" t="s">
        <v>10</v>
      </c>
      <c r="J30" t="s">
        <v>11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35</v>
      </c>
      <c r="X30" t="s">
        <v>38</v>
      </c>
      <c r="AS30" s="7"/>
      <c r="AT30" s="7"/>
      <c r="AU30" s="7"/>
      <c r="AV30" s="7"/>
      <c r="AW30" s="7"/>
    </row>
    <row r="31" spans="8:49" x14ac:dyDescent="0.4">
      <c r="H31">
        <v>1</v>
      </c>
      <c r="I31" s="1">
        <v>1</v>
      </c>
      <c r="J31" s="1">
        <f>-J18/4</f>
        <v>-0.5</v>
      </c>
      <c r="K31" s="1">
        <f>-K18/4</f>
        <v>-0.25</v>
      </c>
      <c r="L31" s="1">
        <f t="shared" ref="L31:S31" si="3">L18/4</f>
        <v>0</v>
      </c>
      <c r="M31" s="1">
        <f t="shared" si="3"/>
        <v>0</v>
      </c>
      <c r="N31" s="1">
        <f t="shared" si="3"/>
        <v>0</v>
      </c>
      <c r="O31" s="1">
        <f t="shared" si="3"/>
        <v>0</v>
      </c>
      <c r="P31" s="1">
        <f t="shared" si="3"/>
        <v>0</v>
      </c>
      <c r="Q31" s="1">
        <f t="shared" si="3"/>
        <v>0</v>
      </c>
      <c r="R31" s="1">
        <f t="shared" si="3"/>
        <v>0</v>
      </c>
      <c r="S31" s="1">
        <f t="shared" si="3"/>
        <v>0</v>
      </c>
      <c r="T31">
        <v>0.5</v>
      </c>
      <c r="U31">
        <f>SUM(I31:S31)</f>
        <v>0.25</v>
      </c>
      <c r="V31">
        <f t="array" ref="V31">MAX(T31:T41)</f>
        <v>2.9180439196074999</v>
      </c>
      <c r="X31">
        <f>MAX(U31:U41)</f>
        <v>0.75</v>
      </c>
      <c r="AS31" s="7"/>
      <c r="AT31" s="7"/>
      <c r="AU31" s="7"/>
      <c r="AV31" s="7"/>
      <c r="AW31" s="7"/>
    </row>
    <row r="32" spans="8:49" x14ac:dyDescent="0.4">
      <c r="H32">
        <v>2</v>
      </c>
      <c r="I32" s="1">
        <f>-I19/4</f>
        <v>-0.25</v>
      </c>
      <c r="J32" s="1">
        <v>1</v>
      </c>
      <c r="K32" s="1">
        <f t="shared" ref="I32:S41" si="4">K19/4</f>
        <v>0</v>
      </c>
      <c r="L32" s="1">
        <f>-L19/4</f>
        <v>-0.25</v>
      </c>
      <c r="M32" s="1">
        <f t="shared" si="4"/>
        <v>0</v>
      </c>
      <c r="N32" s="1">
        <f t="shared" si="4"/>
        <v>0</v>
      </c>
      <c r="O32" s="1">
        <f t="shared" si="4"/>
        <v>0</v>
      </c>
      <c r="P32" s="1">
        <f t="shared" si="4"/>
        <v>0</v>
      </c>
      <c r="Q32" s="1">
        <f t="shared" si="4"/>
        <v>0</v>
      </c>
      <c r="R32" s="1">
        <f t="shared" si="4"/>
        <v>0</v>
      </c>
      <c r="S32" s="1">
        <f t="shared" si="4"/>
        <v>0</v>
      </c>
      <c r="T32">
        <f>(U19*U16+V19*V16)/4</f>
        <v>2.3440825170409965</v>
      </c>
      <c r="U32">
        <f t="shared" ref="U32:U41" si="5">SUM(I32:S32)</f>
        <v>0.5</v>
      </c>
      <c r="AS32" s="7"/>
      <c r="AT32" s="7"/>
      <c r="AU32" s="7"/>
      <c r="AV32" s="7"/>
      <c r="AW32" s="7"/>
    </row>
    <row r="33" spans="1:52" x14ac:dyDescent="0.4">
      <c r="A33" t="s">
        <v>10</v>
      </c>
      <c r="B33" t="s">
        <v>23</v>
      </c>
      <c r="D33" t="s">
        <v>34</v>
      </c>
      <c r="H33">
        <v>3</v>
      </c>
      <c r="I33" s="1">
        <f>-I20/4</f>
        <v>-0.25</v>
      </c>
      <c r="J33" s="1">
        <f t="shared" si="4"/>
        <v>0</v>
      </c>
      <c r="K33" s="1">
        <v>1</v>
      </c>
      <c r="L33" s="1">
        <f>-L20/4</f>
        <v>-0.5</v>
      </c>
      <c r="M33" s="1">
        <f t="shared" si="4"/>
        <v>0</v>
      </c>
      <c r="N33" s="1">
        <f>-N20/4</f>
        <v>-0.25</v>
      </c>
      <c r="O33" s="1">
        <f t="shared" si="4"/>
        <v>0</v>
      </c>
      <c r="P33" s="1">
        <f t="shared" si="4"/>
        <v>0</v>
      </c>
      <c r="Q33" s="1">
        <f t="shared" si="4"/>
        <v>0</v>
      </c>
      <c r="R33" s="1">
        <f t="shared" si="4"/>
        <v>0</v>
      </c>
      <c r="S33" s="1">
        <f t="shared" si="4"/>
        <v>0</v>
      </c>
      <c r="T33">
        <f>0</f>
        <v>0</v>
      </c>
      <c r="U33">
        <f t="shared" si="5"/>
        <v>0</v>
      </c>
      <c r="AP33" s="6"/>
      <c r="AQ33" s="6"/>
      <c r="AR33" s="6"/>
      <c r="AS33" s="7"/>
      <c r="AT33" s="7"/>
      <c r="AU33" s="7"/>
      <c r="AV33" s="7"/>
      <c r="AW33" s="7"/>
      <c r="AX33" s="6"/>
      <c r="AY33" s="6"/>
      <c r="AZ33" s="6"/>
    </row>
    <row r="34" spans="1:52" x14ac:dyDescent="0.4">
      <c r="A34" t="s">
        <v>11</v>
      </c>
      <c r="B34" t="s">
        <v>30</v>
      </c>
      <c r="H34">
        <v>4</v>
      </c>
      <c r="I34" s="1">
        <f t="shared" si="4"/>
        <v>0</v>
      </c>
      <c r="J34" s="1">
        <f>-J21/4</f>
        <v>-0.25</v>
      </c>
      <c r="K34" s="1">
        <f>-K21/4</f>
        <v>-0.25</v>
      </c>
      <c r="L34" s="1">
        <v>1</v>
      </c>
      <c r="M34" s="1">
        <f>-M21/4</f>
        <v>-0.25</v>
      </c>
      <c r="N34" s="1">
        <f t="shared" si="4"/>
        <v>0</v>
      </c>
      <c r="O34" s="1">
        <f>-O21/4</f>
        <v>-0.25</v>
      </c>
      <c r="P34" s="1">
        <f t="shared" si="4"/>
        <v>0</v>
      </c>
      <c r="Q34" s="1">
        <f t="shared" si="4"/>
        <v>0</v>
      </c>
      <c r="R34" s="1">
        <f t="shared" si="4"/>
        <v>0</v>
      </c>
      <c r="S34" s="1">
        <f t="shared" si="4"/>
        <v>0</v>
      </c>
      <c r="T34">
        <f>0</f>
        <v>0</v>
      </c>
      <c r="U34">
        <f t="shared" si="5"/>
        <v>0</v>
      </c>
      <c r="AP34" s="6"/>
      <c r="AQ34" s="6"/>
      <c r="AR34" s="6"/>
      <c r="AS34" s="7"/>
      <c r="AT34" s="7"/>
      <c r="AU34" s="7"/>
      <c r="AV34" s="7"/>
      <c r="AW34" s="7"/>
      <c r="AX34" s="6"/>
      <c r="AY34" s="6"/>
      <c r="AZ34" s="6"/>
    </row>
    <row r="35" spans="1:52" x14ac:dyDescent="0.4">
      <c r="A35" t="s">
        <v>12</v>
      </c>
      <c r="B35" t="s">
        <v>24</v>
      </c>
      <c r="H35">
        <v>5</v>
      </c>
      <c r="I35" s="1">
        <f t="shared" si="4"/>
        <v>0</v>
      </c>
      <c r="J35" s="1">
        <f t="shared" si="4"/>
        <v>0</v>
      </c>
      <c r="K35" s="1">
        <f t="shared" si="4"/>
        <v>0</v>
      </c>
      <c r="L35" s="1">
        <f>-L22/4</f>
        <v>-0.25</v>
      </c>
      <c r="M35" s="1">
        <v>1</v>
      </c>
      <c r="N35" s="1">
        <f t="shared" si="4"/>
        <v>0</v>
      </c>
      <c r="O35" s="1">
        <f t="shared" si="4"/>
        <v>0</v>
      </c>
      <c r="P35" s="1">
        <f>-P22/4</f>
        <v>-0.25</v>
      </c>
      <c r="Q35" s="1">
        <f t="shared" si="4"/>
        <v>0</v>
      </c>
      <c r="R35" s="1">
        <f t="shared" si="4"/>
        <v>0</v>
      </c>
      <c r="S35" s="1">
        <f t="shared" si="4"/>
        <v>0</v>
      </c>
      <c r="T35">
        <f>(V22*V16+W22*W16)/4</f>
        <v>2.9180439196074999</v>
      </c>
      <c r="U35">
        <f t="shared" si="5"/>
        <v>0.5</v>
      </c>
      <c r="AP35" s="6"/>
      <c r="AQ35" s="6"/>
      <c r="AR35" s="6"/>
      <c r="AS35" s="7"/>
      <c r="AT35" s="7"/>
      <c r="AU35" s="7"/>
      <c r="AV35" s="7"/>
      <c r="AW35" s="7"/>
      <c r="AX35" s="6"/>
      <c r="AY35" s="6"/>
      <c r="AZ35" s="6"/>
    </row>
    <row r="36" spans="1:52" x14ac:dyDescent="0.4">
      <c r="A36" t="s">
        <v>13</v>
      </c>
      <c r="B36" t="s">
        <v>25</v>
      </c>
      <c r="H36">
        <v>6</v>
      </c>
      <c r="I36" s="1">
        <f t="shared" si="4"/>
        <v>0</v>
      </c>
      <c r="J36" s="1">
        <f t="shared" si="4"/>
        <v>0</v>
      </c>
      <c r="K36" s="1">
        <f>-K23/4</f>
        <v>-0.25</v>
      </c>
      <c r="L36" s="1">
        <f t="shared" si="4"/>
        <v>0</v>
      </c>
      <c r="M36" s="1">
        <f t="shared" si="4"/>
        <v>0</v>
      </c>
      <c r="N36" s="1">
        <v>1</v>
      </c>
      <c r="O36" s="1">
        <f>-O23/4</f>
        <v>-0.5</v>
      </c>
      <c r="P36" s="1">
        <f t="shared" si="4"/>
        <v>0</v>
      </c>
      <c r="Q36" s="1">
        <f>-Q23/4</f>
        <v>-0.25</v>
      </c>
      <c r="R36" s="1">
        <f t="shared" si="4"/>
        <v>0</v>
      </c>
      <c r="S36" s="1">
        <f t="shared" si="4"/>
        <v>0</v>
      </c>
      <c r="T36">
        <v>0</v>
      </c>
      <c r="U36">
        <f t="shared" si="5"/>
        <v>0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</row>
    <row r="37" spans="1:52" x14ac:dyDescent="0.4">
      <c r="A37" t="s">
        <v>14</v>
      </c>
      <c r="B37" t="s">
        <v>31</v>
      </c>
      <c r="H37">
        <v>7</v>
      </c>
      <c r="I37" s="1">
        <f t="shared" si="4"/>
        <v>0</v>
      </c>
      <c r="J37" s="1">
        <f t="shared" si="4"/>
        <v>0</v>
      </c>
      <c r="K37" s="1">
        <f t="shared" si="4"/>
        <v>0</v>
      </c>
      <c r="L37" s="1">
        <f>-L24/4</f>
        <v>-0.25</v>
      </c>
      <c r="M37" s="1">
        <f t="shared" si="4"/>
        <v>0</v>
      </c>
      <c r="N37" s="1">
        <f>-N24/4</f>
        <v>-0.25</v>
      </c>
      <c r="O37" s="1">
        <v>1</v>
      </c>
      <c r="P37" s="1">
        <f>-P24/4</f>
        <v>-0.25</v>
      </c>
      <c r="Q37" s="1">
        <f t="shared" si="4"/>
        <v>0</v>
      </c>
      <c r="R37" s="1">
        <f>-R24/4</f>
        <v>-0.25</v>
      </c>
      <c r="S37" s="1">
        <f t="shared" si="4"/>
        <v>0</v>
      </c>
      <c r="T37">
        <v>0</v>
      </c>
      <c r="U37">
        <f t="shared" si="5"/>
        <v>0</v>
      </c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</row>
    <row r="38" spans="1:52" x14ac:dyDescent="0.4">
      <c r="A38" t="s">
        <v>15</v>
      </c>
      <c r="B38" t="s">
        <v>26</v>
      </c>
      <c r="H38">
        <v>8</v>
      </c>
      <c r="I38" s="1">
        <f t="shared" si="4"/>
        <v>0</v>
      </c>
      <c r="J38" s="1">
        <f t="shared" si="4"/>
        <v>0</v>
      </c>
      <c r="K38" s="1">
        <f t="shared" si="4"/>
        <v>0</v>
      </c>
      <c r="L38" s="1">
        <f t="shared" si="4"/>
        <v>0</v>
      </c>
      <c r="M38" s="1">
        <f>-M25/4</f>
        <v>-0.25</v>
      </c>
      <c r="N38" s="1">
        <f t="shared" si="4"/>
        <v>0</v>
      </c>
      <c r="O38" s="1">
        <f>-O25/4</f>
        <v>-0.25</v>
      </c>
      <c r="P38" s="1">
        <v>1</v>
      </c>
      <c r="Q38" s="1">
        <f t="shared" si="4"/>
        <v>0</v>
      </c>
      <c r="R38" s="1">
        <f t="shared" si="4"/>
        <v>0</v>
      </c>
      <c r="S38" s="1">
        <f>-S25/4</f>
        <v>-0.25</v>
      </c>
      <c r="T38">
        <f>X25*X16/4</f>
        <v>1.5779931802542873</v>
      </c>
      <c r="U38">
        <f t="shared" si="5"/>
        <v>0.25</v>
      </c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</row>
    <row r="39" spans="1:52" x14ac:dyDescent="0.4">
      <c r="A39" t="s">
        <v>16</v>
      </c>
      <c r="B39" t="s">
        <v>27</v>
      </c>
      <c r="H39">
        <v>9</v>
      </c>
      <c r="I39" s="1">
        <f t="shared" si="4"/>
        <v>0</v>
      </c>
      <c r="J39" s="1">
        <f t="shared" si="4"/>
        <v>0</v>
      </c>
      <c r="K39" s="1">
        <f t="shared" si="4"/>
        <v>0</v>
      </c>
      <c r="L39" s="1">
        <f t="shared" si="4"/>
        <v>0</v>
      </c>
      <c r="M39" s="1">
        <f t="shared" si="4"/>
        <v>0</v>
      </c>
      <c r="N39" s="1">
        <f>-N26/4</f>
        <v>-0.5</v>
      </c>
      <c r="O39" s="1">
        <f t="shared" si="4"/>
        <v>0</v>
      </c>
      <c r="P39" s="1">
        <f t="shared" si="4"/>
        <v>0</v>
      </c>
      <c r="Q39" s="1">
        <v>1</v>
      </c>
      <c r="R39" s="1">
        <f>-R26/4</f>
        <v>-0.5</v>
      </c>
      <c r="S39" s="1">
        <f t="shared" si="4"/>
        <v>0</v>
      </c>
      <c r="T39">
        <v>0</v>
      </c>
      <c r="U39">
        <f t="shared" si="5"/>
        <v>0</v>
      </c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</row>
    <row r="40" spans="1:52" x14ac:dyDescent="0.4">
      <c r="A40" t="s">
        <v>17</v>
      </c>
      <c r="B40" t="s">
        <v>32</v>
      </c>
      <c r="H40">
        <v>10</v>
      </c>
      <c r="I40" s="1">
        <f t="shared" si="4"/>
        <v>0</v>
      </c>
      <c r="J40" s="1">
        <f t="shared" si="4"/>
        <v>0</v>
      </c>
      <c r="K40" s="1">
        <f t="shared" si="4"/>
        <v>0</v>
      </c>
      <c r="L40" s="1">
        <f t="shared" si="4"/>
        <v>0</v>
      </c>
      <c r="M40" s="1">
        <f t="shared" si="4"/>
        <v>0</v>
      </c>
      <c r="N40" s="1">
        <f t="shared" si="4"/>
        <v>0</v>
      </c>
      <c r="O40" s="1">
        <f>-O27/4</f>
        <v>-0.5</v>
      </c>
      <c r="P40" s="1">
        <f t="shared" si="4"/>
        <v>0</v>
      </c>
      <c r="Q40" s="1">
        <f>-Q27/4</f>
        <v>-0.25</v>
      </c>
      <c r="R40" s="1">
        <v>1</v>
      </c>
      <c r="S40" s="1">
        <f>-S27/4</f>
        <v>-0.25</v>
      </c>
      <c r="T40">
        <v>0</v>
      </c>
      <c r="U40">
        <f t="shared" si="5"/>
        <v>0</v>
      </c>
    </row>
    <row r="41" spans="1:52" x14ac:dyDescent="0.4">
      <c r="A41" t="s">
        <v>18</v>
      </c>
      <c r="B41" t="s">
        <v>28</v>
      </c>
      <c r="H41">
        <v>11</v>
      </c>
      <c r="I41" s="1">
        <f t="shared" si="4"/>
        <v>0</v>
      </c>
      <c r="J41" s="1">
        <f t="shared" si="4"/>
        <v>0</v>
      </c>
      <c r="K41" s="1">
        <f t="shared" si="4"/>
        <v>0</v>
      </c>
      <c r="L41" s="1">
        <f t="shared" si="4"/>
        <v>0</v>
      </c>
      <c r="M41" s="1">
        <f t="shared" si="4"/>
        <v>0</v>
      </c>
      <c r="N41" s="1">
        <f t="shared" si="4"/>
        <v>0</v>
      </c>
      <c r="O41" s="1">
        <f t="shared" si="4"/>
        <v>0</v>
      </c>
      <c r="P41" s="1">
        <f t="shared" si="4"/>
        <v>0</v>
      </c>
      <c r="Q41" s="1">
        <f t="shared" si="4"/>
        <v>0</v>
      </c>
      <c r="R41" s="1">
        <f>-R28/4</f>
        <v>-0.25</v>
      </c>
      <c r="S41" s="1">
        <v>1</v>
      </c>
      <c r="T41">
        <f>Y28*Y16/4</f>
        <v>1.5</v>
      </c>
      <c r="U41">
        <f t="shared" si="5"/>
        <v>0.75</v>
      </c>
    </row>
    <row r="42" spans="1:52" x14ac:dyDescent="0.4">
      <c r="A42" t="s">
        <v>19</v>
      </c>
      <c r="B42" t="s">
        <v>29</v>
      </c>
    </row>
    <row r="43" spans="1:52" x14ac:dyDescent="0.4">
      <c r="A43" t="s">
        <v>20</v>
      </c>
      <c r="B43" t="s">
        <v>33</v>
      </c>
      <c r="T43" t="s">
        <v>36</v>
      </c>
      <c r="X43" t="s">
        <v>38</v>
      </c>
    </row>
    <row r="44" spans="1:52" ht="17.600000000000001" x14ac:dyDescent="0.4">
      <c r="I44">
        <f t="array" ref="I44:S54">MINVERSE(I31:S41)</f>
        <v>1.3646649260226285</v>
      </c>
      <c r="J44">
        <v>0.85639686684073091</v>
      </c>
      <c r="K44">
        <v>0.60226283724978236</v>
      </c>
      <c r="L44">
        <v>0.69625761531766761</v>
      </c>
      <c r="M44">
        <v>0.21932114882506532</v>
      </c>
      <c r="N44">
        <v>0.34812880765883369</v>
      </c>
      <c r="O44">
        <v>0.50478677110530878</v>
      </c>
      <c r="P44">
        <v>0.18102697998259354</v>
      </c>
      <c r="Q44">
        <v>0.14273281114012182</v>
      </c>
      <c r="R44">
        <v>0.22280243690165358</v>
      </c>
      <c r="S44">
        <v>0.10095735422106179</v>
      </c>
      <c r="T44">
        <f>SUM(H44:R44)</f>
        <v>5.1383812010443863</v>
      </c>
      <c r="V44">
        <f t="array" ref="V44:V54">MMULT(I44:S54,T31:T41)</f>
        <v>3.7668815021778261</v>
      </c>
      <c r="W44" t="s">
        <v>10</v>
      </c>
      <c r="X44">
        <f>MAX(T44:T54)</f>
        <v>10.077624435326785</v>
      </c>
      <c r="Z44" s="5" t="s">
        <v>37</v>
      </c>
    </row>
    <row r="45" spans="1:52" x14ac:dyDescent="0.4">
      <c r="I45">
        <v>0.42836420904306022</v>
      </c>
      <c r="J45">
        <v>1.3805793858013178</v>
      </c>
      <c r="K45">
        <v>0.33287745037092292</v>
      </c>
      <c r="L45">
        <v>0.66558912511915125</v>
      </c>
      <c r="M45">
        <v>0.20489866965062789</v>
      </c>
      <c r="N45">
        <v>0.23755646732148031</v>
      </c>
      <c r="O45">
        <v>0.41112354428281306</v>
      </c>
      <c r="P45">
        <v>0.15400555348336026</v>
      </c>
      <c r="Q45">
        <v>0.10311243731609265</v>
      </c>
      <c r="R45">
        <v>0.17489328194289031</v>
      </c>
      <c r="S45">
        <v>8.2224708856562648E-2</v>
      </c>
      <c r="T45">
        <f t="shared" ref="T45:T54" si="6">SUM(H45:R45)</f>
        <v>4.0930001243317164</v>
      </c>
      <c r="U45" t="s">
        <v>22</v>
      </c>
      <c r="V45">
        <v>4.41463419967815</v>
      </c>
      <c r="W45" t="s">
        <v>11</v>
      </c>
      <c r="Z45">
        <f>X44*X31</f>
        <v>7.5582183264950888</v>
      </c>
    </row>
    <row r="46" spans="1:52" x14ac:dyDescent="0.4">
      <c r="I46">
        <v>0.60193128600439294</v>
      </c>
      <c r="J46">
        <v>0.66442869576028829</v>
      </c>
      <c r="K46">
        <v>1.7432964482572837</v>
      </c>
      <c r="L46">
        <v>1.4538522110323677</v>
      </c>
      <c r="M46">
        <v>0.46748725599900542</v>
      </c>
      <c r="N46">
        <v>0.91740229599237411</v>
      </c>
      <c r="O46">
        <v>1.196899995855609</v>
      </c>
      <c r="P46">
        <v>0.41609681296365369</v>
      </c>
      <c r="Q46">
        <v>0.36470636992830197</v>
      </c>
      <c r="R46">
        <v>0.54142318372083376</v>
      </c>
      <c r="S46">
        <v>0.23937999917112188</v>
      </c>
      <c r="T46">
        <f t="shared" si="6"/>
        <v>8.3675245555141089</v>
      </c>
      <c r="V46">
        <v>4.2382576093550046</v>
      </c>
      <c r="W46" t="s">
        <v>12</v>
      </c>
    </row>
    <row r="47" spans="1:52" x14ac:dyDescent="0.4">
      <c r="A47" s="4">
        <f>J12</f>
        <v>2</v>
      </c>
      <c r="B47" s="4">
        <f>K12</f>
        <v>3.8856180831641267</v>
      </c>
      <c r="I47">
        <v>0.34879191014961242</v>
      </c>
      <c r="J47">
        <v>0.66592067636454044</v>
      </c>
      <c r="K47">
        <v>0.72924696423390933</v>
      </c>
      <c r="L47">
        <v>1.9660988851589376</v>
      </c>
      <c r="M47">
        <v>0.6002735297774463</v>
      </c>
      <c r="N47">
        <v>0.60209706162708754</v>
      </c>
      <c r="O47">
        <v>1.1397074060259436</v>
      </c>
      <c r="P47">
        <v>0.43499523395084755</v>
      </c>
      <c r="Q47">
        <v>0.2697169381242488</v>
      </c>
      <c r="R47">
        <v>0.47677069086990759</v>
      </c>
      <c r="S47">
        <v>0.22794148120518878</v>
      </c>
      <c r="T47">
        <f t="shared" si="6"/>
        <v>7.2336192962824803</v>
      </c>
      <c r="V47">
        <v>4.5153252283707888</v>
      </c>
      <c r="W47" t="s">
        <v>13</v>
      </c>
    </row>
    <row r="48" spans="1:52" x14ac:dyDescent="0.4">
      <c r="A48" s="2">
        <f>V44</f>
        <v>3.7668815021778261</v>
      </c>
      <c r="B48" s="2">
        <f>V45</f>
        <v>4.41463419967815</v>
      </c>
      <c r="C48" s="4">
        <f>L12</f>
        <v>5.4907119849998596</v>
      </c>
      <c r="I48">
        <v>0.11325237957091742</v>
      </c>
      <c r="J48">
        <v>0.21020348957685769</v>
      </c>
      <c r="K48">
        <v>0.24280602870681198</v>
      </c>
      <c r="L48">
        <v>0.61430919916559612</v>
      </c>
      <c r="M48">
        <v>1.2636661278958932</v>
      </c>
      <c r="N48">
        <v>0.24366253609073452</v>
      </c>
      <c r="O48">
        <v>0.49775512177600945</v>
      </c>
      <c r="P48">
        <v>0.44035531241797565</v>
      </c>
      <c r="Q48">
        <v>0.11704449694005829</v>
      </c>
      <c r="R48">
        <v>0.22451545166949866</v>
      </c>
      <c r="S48">
        <v>0.16621769102186859</v>
      </c>
      <c r="T48">
        <f t="shared" si="6"/>
        <v>3.9675701438103528</v>
      </c>
      <c r="V48">
        <v>5.1809979920612586</v>
      </c>
      <c r="W48" t="s">
        <v>14</v>
      </c>
    </row>
    <row r="49" spans="1:23" x14ac:dyDescent="0.4">
      <c r="A49" s="2">
        <f>V46</f>
        <v>4.2382576093550046</v>
      </c>
      <c r="B49" s="2">
        <f>V47</f>
        <v>4.5153252283707888</v>
      </c>
      <c r="C49" s="2">
        <f>V48</f>
        <v>5.1809979920612586</v>
      </c>
      <c r="D49" s="4">
        <f>M12</f>
        <v>6.1814636934301399</v>
      </c>
      <c r="I49">
        <v>0.34547639769571875</v>
      </c>
      <c r="J49">
        <v>0.46947656347134148</v>
      </c>
      <c r="K49">
        <v>0.91242902731153352</v>
      </c>
      <c r="L49">
        <v>1.1869534584939283</v>
      </c>
      <c r="M49">
        <v>0.45008081561606372</v>
      </c>
      <c r="N49">
        <v>2.1172862530564878</v>
      </c>
      <c r="O49">
        <v>2.0033984002652403</v>
      </c>
      <c r="P49">
        <v>0.61336980397032614</v>
      </c>
      <c r="Q49">
        <v>0.77665879232458856</v>
      </c>
      <c r="R49">
        <v>0.9893489162418666</v>
      </c>
      <c r="S49">
        <v>0.40067968005304816</v>
      </c>
      <c r="T49">
        <f t="shared" si="6"/>
        <v>9.8644784284470948</v>
      </c>
      <c r="V49">
        <v>4.1554984785006139</v>
      </c>
      <c r="W49" t="s">
        <v>15</v>
      </c>
    </row>
    <row r="50" spans="1:23" x14ac:dyDescent="0.4">
      <c r="A50" s="2">
        <f>V49</f>
        <v>4.1554984785006139</v>
      </c>
      <c r="B50" s="2">
        <f>V50</f>
        <v>4.2274111123887419</v>
      </c>
      <c r="C50" s="2">
        <f>V51</f>
        <v>4.536491061444246</v>
      </c>
      <c r="D50" s="4">
        <f>N12</f>
        <v>6.311972721017149</v>
      </c>
      <c r="I50">
        <v>0.25161976598007924</v>
      </c>
      <c r="J50">
        <v>0.40847113431969828</v>
      </c>
      <c r="K50">
        <v>0.59800792960061866</v>
      </c>
      <c r="L50">
        <v>1.1306450053186345</v>
      </c>
      <c r="M50">
        <v>0.46504206556425887</v>
      </c>
      <c r="N50">
        <v>1.0097669471037614</v>
      </c>
      <c r="O50">
        <v>2.453050962189343</v>
      </c>
      <c r="P50">
        <v>0.72952325693840059</v>
      </c>
      <c r="Q50">
        <v>0.49400444831254225</v>
      </c>
      <c r="R50">
        <v>0.96625084614640744</v>
      </c>
      <c r="S50">
        <v>0.42394352577120203</v>
      </c>
      <c r="T50">
        <f t="shared" si="6"/>
        <v>8.5063823614737437</v>
      </c>
      <c r="V50">
        <v>4.2274111123887419</v>
      </c>
      <c r="W50" t="s">
        <v>16</v>
      </c>
    </row>
    <row r="51" spans="1:23" x14ac:dyDescent="0.4">
      <c r="A51" s="2">
        <f>V52</f>
        <v>3.9289140798699673</v>
      </c>
      <c r="B51" s="2">
        <f>V53</f>
        <v>3.7023296812393207</v>
      </c>
      <c r="C51" s="2">
        <f>V54</f>
        <v>2.42558242030983</v>
      </c>
      <c r="D51" s="4">
        <f>O12</f>
        <v>6</v>
      </c>
      <c r="I51">
        <v>0.10421760813405721</v>
      </c>
      <c r="J51">
        <v>0.17489328194289033</v>
      </c>
      <c r="K51">
        <v>0.2419771505933386</v>
      </c>
      <c r="L51">
        <v>0.49113791150344688</v>
      </c>
      <c r="M51">
        <v>0.45439098180612558</v>
      </c>
      <c r="N51">
        <v>0.37255308273585036</v>
      </c>
      <c r="O51">
        <v>0.85131308107809411</v>
      </c>
      <c r="P51">
        <v>1.326426015721055</v>
      </c>
      <c r="Q51">
        <v>0.19846104963598438</v>
      </c>
      <c r="R51">
        <v>0.42129111580808715</v>
      </c>
      <c r="S51">
        <v>0.43692928288228555</v>
      </c>
      <c r="T51">
        <f t="shared" si="6"/>
        <v>4.636661278958929</v>
      </c>
      <c r="V51">
        <v>4.536491061444246</v>
      </c>
      <c r="W51" t="s">
        <v>17</v>
      </c>
    </row>
    <row r="52" spans="1:23" x14ac:dyDescent="0.4">
      <c r="A52" s="3"/>
      <c r="B52" s="3"/>
      <c r="C52" s="3"/>
      <c r="I52">
        <v>0.27673477281832365</v>
      </c>
      <c r="J52">
        <v>0.39653528948568112</v>
      </c>
      <c r="K52">
        <v>0.71040380178761364</v>
      </c>
      <c r="L52">
        <v>1.0326716123060771</v>
      </c>
      <c r="M52">
        <v>0.40275187533673179</v>
      </c>
      <c r="N52">
        <v>1.5322088220260544</v>
      </c>
      <c r="O52">
        <v>1.9105916808266672</v>
      </c>
      <c r="P52">
        <v>0.57833588904084998</v>
      </c>
      <c r="Q52">
        <v>1.7539199027449681</v>
      </c>
      <c r="R52">
        <v>1.4834707889538179</v>
      </c>
      <c r="S52">
        <v>0.51545166949866683</v>
      </c>
      <c r="T52">
        <f t="shared" si="6"/>
        <v>10.077624435326785</v>
      </c>
      <c r="V52">
        <v>3.9289140798699673</v>
      </c>
      <c r="W52" t="s">
        <v>18</v>
      </c>
    </row>
    <row r="53" spans="1:23" x14ac:dyDescent="0.4">
      <c r="I53">
        <v>0.20799314794092855</v>
      </c>
      <c r="J53">
        <v>0.3235940155000207</v>
      </c>
      <c r="K53">
        <v>0.50837857626369365</v>
      </c>
      <c r="L53">
        <v>0.87838976611822561</v>
      </c>
      <c r="M53">
        <v>0.35542293505739991</v>
      </c>
      <c r="N53">
        <v>0.9471313909956206</v>
      </c>
      <c r="O53">
        <v>1.8177849613880941</v>
      </c>
      <c r="P53">
        <v>0.54330197411137371</v>
      </c>
      <c r="Q53">
        <v>0.73118101316534734</v>
      </c>
      <c r="R53">
        <v>1.9775926616657689</v>
      </c>
      <c r="S53">
        <v>0.63022365894428556</v>
      </c>
      <c r="T53">
        <f t="shared" si="6"/>
        <v>8.2907704422064725</v>
      </c>
      <c r="V53">
        <v>3.7023296812393207</v>
      </c>
      <c r="W53" t="s">
        <v>19</v>
      </c>
    </row>
    <row r="54" spans="1:23" x14ac:dyDescent="0.4">
      <c r="I54">
        <v>5.1998286985232137E-2</v>
      </c>
      <c r="J54">
        <v>8.0898503875005162E-2</v>
      </c>
      <c r="K54">
        <v>0.12709464406592338</v>
      </c>
      <c r="L54">
        <v>0.21959744152955643</v>
      </c>
      <c r="M54">
        <v>8.8855733764349965E-2</v>
      </c>
      <c r="N54">
        <v>0.23678284774890518</v>
      </c>
      <c r="O54">
        <v>0.45444624034702352</v>
      </c>
      <c r="P54">
        <v>0.1358254935278434</v>
      </c>
      <c r="Q54">
        <v>0.18279525329133683</v>
      </c>
      <c r="R54">
        <v>0.49439816541644216</v>
      </c>
      <c r="S54">
        <v>1.1575559147360714</v>
      </c>
      <c r="T54">
        <f t="shared" si="6"/>
        <v>2.0726926105516181</v>
      </c>
      <c r="V54">
        <v>2.42558242030983</v>
      </c>
      <c r="W54" t="s">
        <v>20</v>
      </c>
    </row>
  </sheetData>
  <phoneticPr fontId="1" type="noConversion"/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D</dc:creator>
  <cp:lastModifiedBy>Kirill D</cp:lastModifiedBy>
  <dcterms:created xsi:type="dcterms:W3CDTF">2015-06-05T18:17:20Z</dcterms:created>
  <dcterms:modified xsi:type="dcterms:W3CDTF">2023-05-22T17:42:11Z</dcterms:modified>
</cp:coreProperties>
</file>