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\2k2s\Skuff\Lab1\"/>
    </mc:Choice>
  </mc:AlternateContent>
  <xr:revisionPtr revIDLastSave="0" documentId="13_ncr:1_{4F3AB9A9-D969-4EE0-A080-48039DF833F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 a="1"/>
  <c r="L16" i="1" s="1"/>
  <c r="K33" i="1"/>
  <c r="K34" i="1"/>
  <c r="K35" i="1"/>
  <c r="J33" i="1"/>
  <c r="J34" i="1"/>
  <c r="J35" i="1"/>
  <c r="I33" i="1"/>
  <c r="I34" i="1"/>
  <c r="I35" i="1"/>
  <c r="H33" i="1"/>
  <c r="H34" i="1"/>
  <c r="H35" i="1"/>
  <c r="I32" i="1"/>
  <c r="J32" i="1"/>
  <c r="K32" i="1"/>
  <c r="H32" i="1"/>
  <c r="H27" i="1"/>
  <c r="B22" i="1"/>
  <c r="F2" i="1"/>
  <c r="B21" i="1"/>
  <c r="B23" i="1"/>
  <c r="B20" i="1"/>
  <c r="N26" i="1" l="1"/>
  <c r="H29" i="1"/>
  <c r="H25" i="1"/>
  <c r="C26" i="1"/>
  <c r="B26" i="1"/>
  <c r="G8" i="1" a="1"/>
  <c r="H8" i="1" s="1"/>
  <c r="H23" i="1"/>
  <c r="I23" i="1"/>
  <c r="J23" i="1"/>
  <c r="K23" i="1"/>
  <c r="H24" i="1"/>
  <c r="I24" i="1"/>
  <c r="J24" i="1"/>
  <c r="K24" i="1"/>
  <c r="H26" i="1"/>
  <c r="B28" i="1" s="1"/>
  <c r="I26" i="1"/>
  <c r="J26" i="1"/>
  <c r="K26" i="1"/>
  <c r="H28" i="1"/>
  <c r="I28" i="1"/>
  <c r="J28" i="1"/>
  <c r="K28" i="1"/>
  <c r="G11" i="1" l="1"/>
  <c r="I10" i="1"/>
  <c r="J8" i="1"/>
  <c r="G10" i="1"/>
  <c r="I8" i="1"/>
  <c r="J11" i="1"/>
  <c r="G8" i="1"/>
  <c r="I11" i="1"/>
  <c r="H11" i="1"/>
  <c r="J10" i="1"/>
  <c r="H10" i="1"/>
  <c r="J9" i="1"/>
  <c r="I9" i="1"/>
  <c r="H9" i="1"/>
  <c r="G9" i="1"/>
  <c r="E20" i="1"/>
  <c r="D20" i="1"/>
  <c r="C20" i="1"/>
  <c r="B29" i="1"/>
  <c r="B27" i="1"/>
  <c r="R32" i="1" l="1"/>
  <c r="E13" i="1"/>
  <c r="J25" i="1"/>
  <c r="I25" i="1"/>
  <c r="A9" i="1" a="1"/>
  <c r="A11" i="1" s="1"/>
  <c r="E14" i="1"/>
  <c r="K25" i="1" l="1"/>
  <c r="N24" i="1" s="1"/>
  <c r="E16" i="1"/>
  <c r="A10" i="1"/>
  <c r="A12" i="1"/>
  <c r="A9" i="1"/>
  <c r="D21" i="1" l="1"/>
  <c r="C21" i="1" l="1"/>
  <c r="E21" i="1"/>
  <c r="R33" i="1" l="1"/>
  <c r="P32" i="1"/>
  <c r="E15" i="1"/>
  <c r="E17" i="1"/>
  <c r="M33" i="1" l="1"/>
  <c r="I27" i="1"/>
  <c r="J27" i="1"/>
  <c r="K27" i="1"/>
  <c r="N25" i="1" l="1"/>
  <c r="E22" i="1" s="1"/>
  <c r="C22" i="1" l="1"/>
  <c r="D22" i="1"/>
  <c r="R34" i="1" l="1"/>
  <c r="E18" i="1"/>
  <c r="K29" i="1" s="1"/>
  <c r="P33" i="1"/>
  <c r="M34" i="1" l="1"/>
  <c r="J29" i="1"/>
  <c r="I29" i="1"/>
  <c r="E23" i="1" l="1"/>
  <c r="C23" i="1"/>
  <c r="D23" i="1"/>
  <c r="H36" i="1" l="1"/>
  <c r="Q16" i="1" a="1"/>
  <c r="G16" i="1" a="1"/>
  <c r="G16" i="1" s="1"/>
  <c r="R35" i="1"/>
  <c r="P34" i="1"/>
  <c r="M35" i="1"/>
  <c r="P35" i="1"/>
  <c r="Q16" i="1" l="1"/>
  <c r="Q18" i="1"/>
  <c r="R16" i="1"/>
  <c r="R18" i="1"/>
  <c r="S16" i="1"/>
  <c r="S18" i="1"/>
  <c r="T16" i="1"/>
  <c r="T18" i="1"/>
  <c r="Q17" i="1"/>
  <c r="Q19" i="1"/>
  <c r="R17" i="1"/>
  <c r="R19" i="1"/>
  <c r="S17" i="1"/>
  <c r="S19" i="1"/>
  <c r="T17" i="1"/>
  <c r="T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<sst xmlns="http://schemas.openxmlformats.org/spreadsheetml/2006/main" count="50" uniqueCount="44">
  <si>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е1</t>
  </si>
  <si>
    <t>||е1||</t>
  </si>
  <si>
    <t>h1</t>
  </si>
  <si>
    <t>(e2,h1)</t>
  </si>
  <si>
    <t xml:space="preserve">x </t>
  </si>
  <si>
    <t>x в h</t>
  </si>
  <si>
    <t>x в e</t>
  </si>
  <si>
    <t>e2</t>
  </si>
  <si>
    <t>||e2||</t>
  </si>
  <si>
    <t>(e3,h1)</t>
  </si>
  <si>
    <t>g2=</t>
  </si>
  <si>
    <t>||g2||</t>
  </si>
  <si>
    <t>h2</t>
  </si>
  <si>
    <t>(h1,h2)</t>
  </si>
  <si>
    <t>e3</t>
  </si>
  <si>
    <t>||e3||</t>
  </si>
  <si>
    <t>(e3,h2)</t>
  </si>
  <si>
    <t>Проверка</t>
  </si>
  <si>
    <t>g3</t>
  </si>
  <si>
    <t>||g3||</t>
  </si>
  <si>
    <t>h3</t>
  </si>
  <si>
    <t>(e4,h1)</t>
  </si>
  <si>
    <t xml:space="preserve">e4 </t>
  </si>
  <si>
    <t>||e4||</t>
  </si>
  <si>
    <t>(e4,h2)</t>
  </si>
  <si>
    <t>(h2,h3)</t>
  </si>
  <si>
    <t>g4</t>
  </si>
  <si>
    <t>||g4||</t>
  </si>
  <si>
    <t>h4</t>
  </si>
  <si>
    <t>(e4,h3)</t>
  </si>
  <si>
    <t>(h3,h4)</t>
  </si>
  <si>
    <t>A</t>
  </si>
  <si>
    <t xml:space="preserve">A Обратная </t>
  </si>
  <si>
    <t>At*A</t>
  </si>
  <si>
    <t xml:space="preserve">detA </t>
  </si>
  <si>
    <t>e1</t>
  </si>
  <si>
    <t>e4</t>
  </si>
  <si>
    <t>e обрат</t>
  </si>
  <si>
    <t>(h1,h4)</t>
  </si>
  <si>
    <t>Ортоганализация</t>
  </si>
  <si>
    <t>Задание 2</t>
  </si>
  <si>
    <t>Определитель</t>
  </si>
  <si>
    <t>||h||</t>
  </si>
  <si>
    <t>Транспонированная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</si>
</sst>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vertical="center"/>
    </xf>
    <xf numFmtId="0" fontId="0" fillId="6" borderId="0" xfId="0" applyFill="1"/>
    <xf numFmtId="0" fontId="3" fillId="2" borderId="0" xfId="0" applyFont="1" applyFill="1"/>
    <xf numFmtId="0" fontId="0" fillId="7" borderId="0" xfId="0" applyFill="1"/>
    <xf numFmtId="2" fontId="0" fillId="0" borderId="0" xfId="0" applyNumberFormat="1"/>
    <xf numFmtId="1" fontId="0" fillId="0" borderId="0" xfId="0" applyNumberFormat="1"/>
    <xf numFmtId="0" fontId="0" fillId="8" borderId="0" xfId="0" applyFill="1"/>
    <xf numFmtId="0" fontId="0" fillId="0" borderId="0" xfId="0" applyAlignment="1">
      <alignment horizontal="center"/>
    </xf>
    <xf numFmtId="2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topLeftCell="C1" zoomScaleNormal="100" workbookViewId="0">
      <selection activeCell="S17" sqref="S17"/>
    </sheetView>
  </sheetViews>
  <sheetFormatPr defaultRowHeight="14.5" x14ac:dyDescent="0.35"/>
  <cols>
    <col min="1" max="1" width="16.1796875" customWidth="1"/>
    <col min="2" max="2" width="9.90625" bestFit="1" customWidth="1"/>
    <col min="3" max="3" width="9.26953125" bestFit="1" customWidth="1"/>
    <col min="4" max="5" width="9.90625" bestFit="1" customWidth="1"/>
    <col min="6" max="6" width="15.26953125" customWidth="1"/>
    <col min="7" max="7" width="9.26953125" bestFit="1" customWidth="1"/>
    <col min="8" max="8" width="8.1796875" customWidth="1"/>
    <col min="9" max="9" width="9.26953125" bestFit="1" customWidth="1"/>
    <col min="10" max="10" width="8.7265625" customWidth="1"/>
    <col min="12" max="12" width="8.81640625" bestFit="1" customWidth="1"/>
    <col min="13" max="13" width="8.81640625" customWidth="1"/>
    <col min="14" max="15" width="8.90625" bestFit="1" customWidth="1"/>
    <col min="17" max="17" width="18.08984375" bestFit="1" customWidth="1"/>
    <col min="18" max="18" width="17.453125" bestFit="1" customWidth="1"/>
    <col min="19" max="19" width="18.08984375" bestFit="1" customWidth="1"/>
    <col min="20" max="20" width="17.453125" bestFit="1" customWidth="1"/>
    <col min="22" max="22" width="11.453125" customWidth="1"/>
    <col min="23" max="23" width="17.7265625" customWidth="1"/>
    <col min="24" max="24" width="19.81640625" customWidth="1"/>
    <col min="30" max="30" width="44.7265625" customWidth="1"/>
  </cols>
  <sheetData>
    <row r="1" spans="1:24" x14ac:dyDescent="0.35">
      <c r="B1" s="16" t="s">
        <v>35</v>
      </c>
      <c r="C1" s="16" t="s">
        <v>7</v>
      </c>
      <c r="D1" s="16" t="s">
        <v>14</v>
      </c>
      <c r="E1" s="16" t="s">
        <v>36</v>
      </c>
      <c r="F1" s="16" t="s">
        <v>41</v>
      </c>
    </row>
    <row r="2" spans="1:24" x14ac:dyDescent="0.35">
      <c r="B2" s="15">
        <v>4</v>
      </c>
      <c r="C2" s="15">
        <v>-3</v>
      </c>
      <c r="D2" s="15">
        <v>1</v>
      </c>
      <c r="E2" s="15">
        <v>0</v>
      </c>
      <c r="F2" s="17">
        <f>MDETERM(B2:E5)</f>
        <v>11</v>
      </c>
    </row>
    <row r="3" spans="1:24" x14ac:dyDescent="0.35">
      <c r="B3" s="15">
        <v>3</v>
      </c>
      <c r="C3" s="15">
        <v>0</v>
      </c>
      <c r="D3" s="15">
        <v>-1</v>
      </c>
      <c r="E3" s="15">
        <v>0</v>
      </c>
    </row>
    <row r="4" spans="1:24" x14ac:dyDescent="0.35">
      <c r="B4" s="15">
        <v>3</v>
      </c>
      <c r="C4" s="15">
        <v>-3</v>
      </c>
      <c r="D4" s="15">
        <v>2</v>
      </c>
      <c r="E4" s="15">
        <v>1</v>
      </c>
    </row>
    <row r="5" spans="1:24" x14ac:dyDescent="0.35">
      <c r="B5" s="15">
        <v>0</v>
      </c>
      <c r="C5" s="15">
        <v>1</v>
      </c>
      <c r="D5" s="15">
        <v>-2</v>
      </c>
      <c r="E5" s="15">
        <v>0</v>
      </c>
    </row>
    <row r="7" spans="1:24" x14ac:dyDescent="0.35">
      <c r="A7" s="20" t="s">
        <v>40</v>
      </c>
      <c r="B7" s="14"/>
      <c r="G7" s="14" t="s">
        <v>37</v>
      </c>
      <c r="H7" s="14"/>
      <c r="I7" s="14"/>
      <c r="J7" s="14"/>
    </row>
    <row r="8" spans="1:24" ht="17.5" x14ac:dyDescent="0.35">
      <c r="A8" s="18" t="s">
        <v>6</v>
      </c>
      <c r="B8" s="14" t="s">
        <v>4</v>
      </c>
      <c r="G8">
        <f t="array" ref="G8:J11">MINVERSE(B2:E5)</f>
        <v>-9.0909090909090884E-2</v>
      </c>
      <c r="H8">
        <v>0.45454545454545453</v>
      </c>
      <c r="I8">
        <v>0</v>
      </c>
      <c r="J8">
        <v>-0.27272727272727265</v>
      </c>
      <c r="X8" s="13"/>
    </row>
    <row r="9" spans="1:24" ht="17.5" x14ac:dyDescent="0.35">
      <c r="A9" s="19">
        <f t="array" ref="A9:A12">MMULT(G8:J11,B9:B12)</f>
        <v>-0.27272727272727249</v>
      </c>
      <c r="B9" s="19">
        <v>1</v>
      </c>
      <c r="G9">
        <v>-0.54545454545454541</v>
      </c>
      <c r="H9">
        <v>0.72727272727272718</v>
      </c>
      <c r="I9">
        <v>0</v>
      </c>
      <c r="J9">
        <v>-0.63636363636363624</v>
      </c>
      <c r="X9" s="12"/>
    </row>
    <row r="10" spans="1:24" x14ac:dyDescent="0.35">
      <c r="A10" s="19">
        <v>-1.636363636363636</v>
      </c>
      <c r="B10" s="19">
        <v>2</v>
      </c>
      <c r="G10">
        <v>-0.27272727272727271</v>
      </c>
      <c r="H10">
        <v>0.36363636363636359</v>
      </c>
      <c r="I10">
        <v>0</v>
      </c>
      <c r="J10">
        <v>-0.81818181818181812</v>
      </c>
      <c r="X10" s="13"/>
    </row>
    <row r="11" spans="1:24" ht="17.5" x14ac:dyDescent="0.35">
      <c r="A11" s="19">
        <v>-2.8181818181818179</v>
      </c>
      <c r="B11" s="19">
        <v>3</v>
      </c>
      <c r="G11">
        <v>-0.81818181818181812</v>
      </c>
      <c r="H11">
        <v>9.0909090909090884E-2</v>
      </c>
      <c r="I11">
        <v>1</v>
      </c>
      <c r="J11">
        <v>0.54545454545454553</v>
      </c>
      <c r="X11" s="12"/>
    </row>
    <row r="12" spans="1:24" x14ac:dyDescent="0.35">
      <c r="A12" s="19">
        <v>4.5454545454545459</v>
      </c>
      <c r="B12" s="19">
        <v>4</v>
      </c>
    </row>
    <row r="13" spans="1:24" x14ac:dyDescent="0.35">
      <c r="D13" s="14" t="s">
        <v>3</v>
      </c>
      <c r="E13" s="21">
        <f>H24*$B$20+I24*$C$20+J24*$D$20+$E$20*K24</f>
        <v>-3.6014702879926852</v>
      </c>
    </row>
    <row r="14" spans="1:24" x14ac:dyDescent="0.35">
      <c r="D14" s="14" t="s">
        <v>9</v>
      </c>
      <c r="E14" s="21">
        <f>H26*$B$20+I26*$C$20+J26*$D$20+$E$20*K26</f>
        <v>1.2004900959975617</v>
      </c>
    </row>
    <row r="15" spans="1:24" x14ac:dyDescent="0.35">
      <c r="D15" s="14" t="s">
        <v>16</v>
      </c>
      <c r="E15" s="21">
        <f>H26*$B$21+I26*$C$21+J26*$D$21+$E$21*K26</f>
        <v>-2.7190016312748289</v>
      </c>
      <c r="G15" s="14" t="s">
        <v>32</v>
      </c>
      <c r="H15" s="14"/>
      <c r="I15" s="14"/>
      <c r="J15" s="14"/>
      <c r="L15" s="14" t="s">
        <v>43</v>
      </c>
      <c r="M15" s="14"/>
      <c r="N15" s="14"/>
      <c r="O15" s="14"/>
      <c r="Q15" s="14" t="s">
        <v>33</v>
      </c>
      <c r="R15" s="14"/>
      <c r="S15" s="14"/>
      <c r="T15" s="14"/>
    </row>
    <row r="16" spans="1:24" x14ac:dyDescent="0.35">
      <c r="D16" s="14" t="s">
        <v>21</v>
      </c>
      <c r="E16" s="21">
        <f>H28*$B$20+I28*$C$20+J28*$D$20+$E$20*K28</f>
        <v>0.51449575542752646</v>
      </c>
      <c r="G16" s="22" cm="1">
        <f t="array" ref="G16:J19">MINVERSE(H32:K35)</f>
        <v>0.68599434057003528</v>
      </c>
      <c r="H16" s="22">
        <v>-0.21560365358126371</v>
      </c>
      <c r="I16" s="22">
        <v>-0.37949268158566496</v>
      </c>
      <c r="J16" s="22">
        <v>-0.58216160461783595</v>
      </c>
      <c r="L16" s="27" cm="1">
        <f t="array" ref="L16:O19">TRANSPOSE(H32:K35)</f>
        <v>0.68599434057003528</v>
      </c>
      <c r="M16" s="27">
        <v>-0.2156036535812641</v>
      </c>
      <c r="N16" s="27">
        <v>-0.37949268158566574</v>
      </c>
      <c r="O16" s="27">
        <v>-0.58216160461783606</v>
      </c>
      <c r="Q16" s="28">
        <f t="array" ref="Q16:T19">MMULT(H32:K35,L16:O19)</f>
        <v>0.99999999999999978</v>
      </c>
      <c r="R16" s="28">
        <v>-2.2204460492503131E-16</v>
      </c>
      <c r="S16" s="28">
        <v>-4.3715031594615539E-16</v>
      </c>
      <c r="T16" s="28">
        <v>5.5511151231257827E-17</v>
      </c>
    </row>
    <row r="17" spans="1:20" x14ac:dyDescent="0.35">
      <c r="D17" s="14" t="s">
        <v>24</v>
      </c>
      <c r="E17" s="21">
        <f>H28*$B$21+I28*$C$21+J28*$D$21+$E$21*K28</f>
        <v>-0.46714124942607205</v>
      </c>
      <c r="G17" s="22">
        <v>0.5144957554275269</v>
      </c>
      <c r="H17" s="22">
        <v>0.75461278753442362</v>
      </c>
      <c r="I17" s="22">
        <v>0.40208153168005023</v>
      </c>
      <c r="J17" s="22">
        <v>6.4684622735315181E-2</v>
      </c>
      <c r="L17" s="27">
        <v>0.51449575542752646</v>
      </c>
      <c r="M17" s="27">
        <v>0.75461278753442373</v>
      </c>
      <c r="N17" s="27">
        <v>0.40208153168005029</v>
      </c>
      <c r="O17" s="27">
        <v>6.4684622735315569E-2</v>
      </c>
      <c r="Q17" s="28">
        <v>-2.2204460492503131E-16</v>
      </c>
      <c r="R17" s="28">
        <v>1</v>
      </c>
      <c r="S17" s="28">
        <v>2.7755575615628914E-16</v>
      </c>
      <c r="T17" s="28">
        <v>1.6653345369377348E-16</v>
      </c>
    </row>
    <row r="18" spans="1:20" x14ac:dyDescent="0.35">
      <c r="D18" s="14" t="s">
        <v>29</v>
      </c>
      <c r="E18" s="21">
        <f>H28*$B$22+I28*$C$22+J28*$D$22+$E$22*K28</f>
        <v>0.10390871043416978</v>
      </c>
      <c r="G18" s="22">
        <v>0.51449575542752646</v>
      </c>
      <c r="H18" s="22">
        <v>-0.46714124942607205</v>
      </c>
      <c r="I18" s="22">
        <v>0.10390871043416974</v>
      </c>
      <c r="J18" s="26">
        <v>0.71153085008846606</v>
      </c>
      <c r="K18" s="13"/>
      <c r="L18" s="27">
        <v>0.51449575542752646</v>
      </c>
      <c r="M18" s="27">
        <v>-0.46714124942607205</v>
      </c>
      <c r="N18" s="27">
        <v>0.10390871043416978</v>
      </c>
      <c r="O18" s="27">
        <v>0.71153085008846595</v>
      </c>
      <c r="Q18" s="28">
        <v>-4.3715031594615539E-16</v>
      </c>
      <c r="R18" s="28">
        <v>2.7755575615628914E-16</v>
      </c>
      <c r="S18" s="28">
        <v>1</v>
      </c>
      <c r="T18" s="28">
        <v>4.9960036108132044E-16</v>
      </c>
    </row>
    <row r="19" spans="1:20" x14ac:dyDescent="0.35">
      <c r="G19" s="22">
        <v>-3.6715160398802997E-16</v>
      </c>
      <c r="H19" s="22">
        <v>0.40725134565349869</v>
      </c>
      <c r="I19" s="22">
        <v>-0.82675191345448584</v>
      </c>
      <c r="J19" s="26">
        <v>0.38810773641189039</v>
      </c>
      <c r="K19" s="13"/>
      <c r="L19" s="27">
        <v>0</v>
      </c>
      <c r="M19" s="27">
        <v>0.40725134565349858</v>
      </c>
      <c r="N19" s="27">
        <v>-0.82675191345448551</v>
      </c>
      <c r="O19" s="27">
        <v>0.38810773641188995</v>
      </c>
      <c r="Q19" s="28">
        <v>5.5511151231257827E-17</v>
      </c>
      <c r="R19" s="28">
        <v>1.6653345369377348E-16</v>
      </c>
      <c r="S19" s="28">
        <v>4.9960036108132044E-16</v>
      </c>
      <c r="T19" s="28">
        <v>0.99999999999999978</v>
      </c>
    </row>
    <row r="20" spans="1:20" x14ac:dyDescent="0.35">
      <c r="A20" s="14" t="s">
        <v>2</v>
      </c>
      <c r="B20" s="29">
        <f>H23/B26</f>
        <v>0.68599434057003528</v>
      </c>
      <c r="C20" s="29">
        <f>I23/$B$26</f>
        <v>0.51449575542752646</v>
      </c>
      <c r="D20" s="29">
        <f>J23/$B$26</f>
        <v>0.51449575542752646</v>
      </c>
      <c r="E20" s="29">
        <f>K23/$B$26</f>
        <v>0</v>
      </c>
    </row>
    <row r="21" spans="1:20" x14ac:dyDescent="0.35">
      <c r="A21" s="14" t="s">
        <v>12</v>
      </c>
      <c r="B21" s="29">
        <f>H25/N24</f>
        <v>-0.2156036535812641</v>
      </c>
      <c r="C21" s="29">
        <f>I25/$N24</f>
        <v>0.75461278753442373</v>
      </c>
      <c r="D21" s="29">
        <f>J25/$N24</f>
        <v>-0.46714124942607205</v>
      </c>
      <c r="E21" s="29">
        <f>K25/$N24</f>
        <v>0.40725134565349858</v>
      </c>
    </row>
    <row r="22" spans="1:20" x14ac:dyDescent="0.35">
      <c r="A22" s="14" t="s">
        <v>20</v>
      </c>
      <c r="B22" s="29">
        <f>H27/N25</f>
        <v>-0.37949268158566574</v>
      </c>
      <c r="C22" s="29">
        <f>I27/$N25</f>
        <v>0.40208153168005029</v>
      </c>
      <c r="D22" s="29">
        <f>J27/$N25</f>
        <v>0.10390871043416978</v>
      </c>
      <c r="E22" s="29">
        <f>K27/$N25</f>
        <v>-0.82675191345448551</v>
      </c>
    </row>
    <row r="23" spans="1:20" x14ac:dyDescent="0.35">
      <c r="A23" s="14" t="s">
        <v>28</v>
      </c>
      <c r="B23" s="29">
        <f>H29/N26</f>
        <v>-0.58216160461783606</v>
      </c>
      <c r="C23" s="29">
        <f>I29/$N$26</f>
        <v>6.4684622735315569E-2</v>
      </c>
      <c r="D23" s="29">
        <f>J29/$N$26</f>
        <v>0.71153085008846595</v>
      </c>
      <c r="E23" s="29">
        <f>K29/$N$26</f>
        <v>0.38810773641188995</v>
      </c>
      <c r="G23" t="s">
        <v>0</v>
      </c>
      <c r="H23">
        <f>B2</f>
        <v>4</v>
      </c>
      <c r="I23">
        <f>B3</f>
        <v>3</v>
      </c>
      <c r="J23">
        <f>B4</f>
        <v>3</v>
      </c>
      <c r="K23">
        <f>B5</f>
        <v>0</v>
      </c>
    </row>
    <row r="24" spans="1:20" x14ac:dyDescent="0.35">
      <c r="G24" t="s">
        <v>7</v>
      </c>
      <c r="H24">
        <f>C2</f>
        <v>-3</v>
      </c>
      <c r="I24">
        <f>C3</f>
        <v>0</v>
      </c>
      <c r="J24">
        <f>C4</f>
        <v>-3</v>
      </c>
      <c r="K24">
        <f>C5</f>
        <v>1</v>
      </c>
      <c r="M24" s="16" t="s">
        <v>11</v>
      </c>
      <c r="N24" s="21">
        <f>SQRT(H25*H25+I25*I25+J25*J25+K25*K25)</f>
        <v>2.455486054675506</v>
      </c>
    </row>
    <row r="25" spans="1:20" x14ac:dyDescent="0.35">
      <c r="A25" s="14" t="s">
        <v>39</v>
      </c>
      <c r="B25" s="14"/>
      <c r="G25" s="24" t="s">
        <v>10</v>
      </c>
      <c r="H25">
        <f>H24-$E$13*B20</f>
        <v>-0.52941176470588269</v>
      </c>
      <c r="I25">
        <f>I24-$E$13*C20</f>
        <v>1.8529411764705879</v>
      </c>
      <c r="J25">
        <f>J24-$E$13*D20</f>
        <v>-1.1470588235294121</v>
      </c>
      <c r="K25">
        <f>K24-$E$13*E20</f>
        <v>1</v>
      </c>
      <c r="M25" s="16" t="s">
        <v>19</v>
      </c>
      <c r="N25" s="21">
        <f>SQRT(H27*H27+I27*I27+J27*J27+K27*K27)</f>
        <v>1.0797470345115958</v>
      </c>
    </row>
    <row r="26" spans="1:20" x14ac:dyDescent="0.35">
      <c r="A26" s="14" t="s">
        <v>1</v>
      </c>
      <c r="B26" s="15">
        <f>SQRT(H23*H23+I23*I23+J23*J23+K23*K23)</f>
        <v>5.8309518948453007</v>
      </c>
      <c r="C26">
        <f>SQRT(SUMSQ(H23:J23))</f>
        <v>5.8309518948453007</v>
      </c>
      <c r="G26" t="s">
        <v>14</v>
      </c>
      <c r="H26">
        <f>D2</f>
        <v>1</v>
      </c>
      <c r="I26">
        <f>D3</f>
        <v>-1</v>
      </c>
      <c r="J26">
        <f>D4</f>
        <v>2</v>
      </c>
      <c r="K26">
        <f>D5</f>
        <v>-2</v>
      </c>
      <c r="M26" s="16" t="s">
        <v>27</v>
      </c>
      <c r="N26" s="21">
        <f>SQRT(H29*H29+I29*I29+J29*J29+K29*K29)</f>
        <v>0.71153085008846606</v>
      </c>
    </row>
    <row r="27" spans="1:20" x14ac:dyDescent="0.35">
      <c r="A27" s="14" t="s">
        <v>8</v>
      </c>
      <c r="B27" s="15">
        <f>SQRT(H24*H24+I24*I24+J24*J24+K24*K24)</f>
        <v>4.358898943540674</v>
      </c>
      <c r="G27" s="24" t="s">
        <v>18</v>
      </c>
      <c r="H27">
        <f>H26-$E$14*B20-$E$15*B21</f>
        <v>-0.40975609756097586</v>
      </c>
      <c r="I27">
        <f>I26-$E$14*C20-$E$15*C21</f>
        <v>0.43414634146341458</v>
      </c>
      <c r="J27">
        <f>J26-$E$14*D20-$E$15*D21</f>
        <v>0.11219512195121895</v>
      </c>
      <c r="K27">
        <f>K26-$E$14*E20-$E$15*E21</f>
        <v>-0.8926829268292682</v>
      </c>
    </row>
    <row r="28" spans="1:20" x14ac:dyDescent="0.35">
      <c r="A28" s="14" t="s">
        <v>15</v>
      </c>
      <c r="B28" s="15">
        <f>SQRT(H26*H26+I26*I26+J26*J26+K26*K26)</f>
        <v>3.1622776601683795</v>
      </c>
      <c r="G28" t="s">
        <v>22</v>
      </c>
      <c r="H28">
        <f>E2</f>
        <v>0</v>
      </c>
      <c r="I28">
        <f>E3</f>
        <v>0</v>
      </c>
      <c r="J28">
        <f>E4</f>
        <v>1</v>
      </c>
      <c r="K28">
        <f>E5</f>
        <v>0</v>
      </c>
    </row>
    <row r="29" spans="1:20" x14ac:dyDescent="0.35">
      <c r="A29" s="14" t="s">
        <v>23</v>
      </c>
      <c r="B29" s="15">
        <f>SQRT(H28*H28+I28*I28+J28*J28+K28*K28)</f>
        <v>1</v>
      </c>
      <c r="G29" s="24" t="s">
        <v>26</v>
      </c>
      <c r="H29">
        <f>H28-E$16*B20-B21*E17-B22*E18</f>
        <v>-0.41422594142259433</v>
      </c>
      <c r="I29">
        <f>I28-$E$16*C20-C21*$E$17-C22*$E$18</f>
        <v>4.6025104602510809E-2</v>
      </c>
      <c r="J29">
        <f>J28-$E$16*D20-D21*$E$17-D22*$E$18</f>
        <v>0.50627615062761511</v>
      </c>
      <c r="K29">
        <f>K28-$E$16*E20-E21*$E$17-E22*$E$18</f>
        <v>0.27615062761506237</v>
      </c>
    </row>
    <row r="31" spans="1:20" x14ac:dyDescent="0.35">
      <c r="G31" s="14" t="s">
        <v>31</v>
      </c>
      <c r="H31" s="14"/>
      <c r="I31" s="14"/>
      <c r="J31" s="14"/>
      <c r="K31" s="14"/>
      <c r="M31" s="25" t="s">
        <v>42</v>
      </c>
      <c r="O31" t="s">
        <v>17</v>
      </c>
      <c r="R31" t="s">
        <v>5</v>
      </c>
    </row>
    <row r="32" spans="1:20" x14ac:dyDescent="0.35">
      <c r="G32" s="14" t="s">
        <v>2</v>
      </c>
      <c r="H32" s="29">
        <f>B20</f>
        <v>0.68599434057003528</v>
      </c>
      <c r="I32" s="29">
        <f t="shared" ref="I32:K35" si="0">C20</f>
        <v>0.51449575542752646</v>
      </c>
      <c r="J32" s="29">
        <f t="shared" si="0"/>
        <v>0.51449575542752646</v>
      </c>
      <c r="K32" s="29">
        <f t="shared" si="0"/>
        <v>0</v>
      </c>
      <c r="M32">
        <v>1</v>
      </c>
      <c r="O32" t="s">
        <v>13</v>
      </c>
      <c r="P32" s="23">
        <f>B20*B21+C20*C21+D20*D21+E20*E21</f>
        <v>-2.2204460492503131E-16</v>
      </c>
      <c r="R32">
        <f>B9*B20+B10*C20+B11*D20+B12*E20</f>
        <v>3.2584731177076676</v>
      </c>
    </row>
    <row r="33" spans="1:18" x14ac:dyDescent="0.35">
      <c r="A33" s="9"/>
      <c r="G33" s="14" t="s">
        <v>12</v>
      </c>
      <c r="H33" s="29">
        <f t="shared" ref="H33:H35" si="1">B21</f>
        <v>-0.2156036535812641</v>
      </c>
      <c r="I33" s="29">
        <f t="shared" si="0"/>
        <v>0.75461278753442373</v>
      </c>
      <c r="J33" s="29">
        <f t="shared" si="0"/>
        <v>-0.46714124942607205</v>
      </c>
      <c r="K33" s="29">
        <f t="shared" si="0"/>
        <v>0.40725134565349858</v>
      </c>
      <c r="M33">
        <f>SQRT(H33*H33+I33*I33+J33*J33+K33*K33)</f>
        <v>1</v>
      </c>
      <c r="O33" s="13" t="s">
        <v>25</v>
      </c>
      <c r="P33">
        <f>B21*B22+C21*C22+D21*D22+E21*E22</f>
        <v>0</v>
      </c>
      <c r="R33">
        <f>B9*B21+B10*C21+B11*D21+B12*E21</f>
        <v>1.5212035558233616</v>
      </c>
    </row>
    <row r="34" spans="1:18" x14ac:dyDescent="0.35">
      <c r="A34" s="10"/>
      <c r="G34" s="14" t="s">
        <v>20</v>
      </c>
      <c r="H34" s="29">
        <f t="shared" si="1"/>
        <v>-0.37949268158566574</v>
      </c>
      <c r="I34" s="29">
        <f t="shared" si="0"/>
        <v>0.40208153168005029</v>
      </c>
      <c r="J34" s="29">
        <f t="shared" si="0"/>
        <v>0.10390871043416978</v>
      </c>
      <c r="K34" s="29">
        <f t="shared" si="0"/>
        <v>-0.82675191345448551</v>
      </c>
      <c r="M34">
        <f t="shared" ref="M34:M35" si="2">SQRT(H34*H34+I34*I34+J34*J34+K34*K34)</f>
        <v>1</v>
      </c>
      <c r="O34" s="13" t="s">
        <v>30</v>
      </c>
      <c r="P34">
        <f>MROUND(B22*B23+C22*C23+D22*D23+E22*E23,7)</f>
        <v>0</v>
      </c>
      <c r="R34">
        <f>B9*B22+B10*C22+B11*D22+B12*E22</f>
        <v>-2.5706111407409979</v>
      </c>
    </row>
    <row r="35" spans="1:18" x14ac:dyDescent="0.35">
      <c r="A35" s="10"/>
      <c r="G35" s="14" t="s">
        <v>28</v>
      </c>
      <c r="H35" s="29">
        <f t="shared" si="1"/>
        <v>-0.58216160461783606</v>
      </c>
      <c r="I35" s="29">
        <f t="shared" si="0"/>
        <v>6.4684622735315569E-2</v>
      </c>
      <c r="J35" s="29">
        <f t="shared" si="0"/>
        <v>0.71153085008846595</v>
      </c>
      <c r="K35" s="29">
        <f t="shared" si="0"/>
        <v>0.38810773641188995</v>
      </c>
      <c r="M35">
        <f t="shared" si="2"/>
        <v>0.99999999999999989</v>
      </c>
      <c r="O35" s="13" t="s">
        <v>38</v>
      </c>
      <c r="P35" s="23">
        <f>SUMPRODUCT(B20:E20,B23:E23)</f>
        <v>5.5511151231257827E-17</v>
      </c>
      <c r="R35">
        <f>B9*B23+B10*C23+B11*D23+B12*E23</f>
        <v>3.2342311367657528</v>
      </c>
    </row>
    <row r="36" spans="1:18" x14ac:dyDescent="0.35">
      <c r="A36" s="11"/>
      <c r="G36" s="14" t="s">
        <v>34</v>
      </c>
      <c r="H36" s="17">
        <f>MDETERM(H32:K35)</f>
        <v>1</v>
      </c>
    </row>
    <row r="38" spans="1:18" x14ac:dyDescent="0.35">
      <c r="A38" s="1"/>
      <c r="B38" s="2"/>
      <c r="C38" s="2"/>
      <c r="D38" s="3"/>
    </row>
    <row r="39" spans="1:18" x14ac:dyDescent="0.35">
      <c r="A39" s="4"/>
      <c r="D39" s="5"/>
    </row>
    <row r="40" spans="1:18" x14ac:dyDescent="0.35">
      <c r="A40" s="4"/>
      <c r="D40" s="5"/>
    </row>
    <row r="41" spans="1:18" x14ac:dyDescent="0.35">
      <c r="A41" s="6"/>
      <c r="B41" s="7"/>
      <c r="C41" s="7"/>
      <c r="D41" s="8"/>
    </row>
    <row r="43" spans="1:18" x14ac:dyDescent="0.35">
      <c r="A43" s="9"/>
    </row>
    <row r="44" spans="1:18" x14ac:dyDescent="0.35">
      <c r="A44" s="10"/>
    </row>
    <row r="45" spans="1:18" x14ac:dyDescent="0.35">
      <c r="A45" s="10"/>
    </row>
    <row r="46" spans="1:18" x14ac:dyDescent="0.35">
      <c r="A46" s="11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Драч</dc:creator>
  <cp:keywords/>
  <dc:description/>
  <cp:lastModifiedBy>pavel</cp:lastModifiedBy>
  <cp:revision/>
  <dcterms:created xsi:type="dcterms:W3CDTF">2015-06-05T18:19:34Z</dcterms:created>
  <dcterms:modified xsi:type="dcterms:W3CDTF">2024-03-18T15:29:40Z</dcterms:modified>
  <cp:category/>
  <cp:contentStatus/>
</cp:coreProperties>
</file>