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\2k2s\Skuff\Lab2\"/>
    </mc:Choice>
  </mc:AlternateContent>
  <xr:revisionPtr revIDLastSave="0" documentId="13_ncr:1_{7685823D-185B-437D-8BAE-66E89CC32B49}" xr6:coauthVersionLast="47" xr6:coauthVersionMax="47" xr10:uidLastSave="{00000000-0000-0000-0000-000000000000}"/>
  <bookViews>
    <workbookView xWindow="-7640" yWindow="6130" windowWidth="12760" windowHeight="103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U7" i="1"/>
  <c r="U5" i="1"/>
  <c r="J10" i="1"/>
  <c r="K9" i="1"/>
  <c r="B9" i="1"/>
  <c r="C10" i="1"/>
  <c r="C9" i="1"/>
  <c r="U12" i="1"/>
  <c r="U13" i="1"/>
  <c r="Q12" i="1"/>
  <c r="Q13" i="1" s="1"/>
  <c r="R12" i="1"/>
  <c r="S12" i="1"/>
  <c r="T12" i="1"/>
  <c r="R13" i="1"/>
  <c r="S13" i="1"/>
  <c r="T13" i="1"/>
  <c r="B19" i="1"/>
  <c r="C18" i="1"/>
  <c r="U11" i="1"/>
  <c r="Q11" i="1"/>
  <c r="R11" i="1"/>
  <c r="S11" i="1"/>
  <c r="T11" i="1"/>
  <c r="Q10" i="1"/>
  <c r="R10" i="1"/>
  <c r="S10" i="1"/>
  <c r="T10" i="1"/>
  <c r="Q9" i="1"/>
  <c r="Q8" i="1"/>
  <c r="U8" i="1" s="1"/>
  <c r="U6" i="1"/>
  <c r="Q5" i="1" l="1"/>
  <c r="F10" i="1"/>
  <c r="J9" i="1"/>
  <c r="I9" i="1"/>
  <c r="D18" i="1"/>
  <c r="S4" i="1"/>
  <c r="R4" i="1"/>
  <c r="D9" i="1"/>
  <c r="F9" i="1"/>
  <c r="A10" i="1"/>
  <c r="D10" i="1"/>
  <c r="A11" i="1"/>
  <c r="B11" i="1"/>
  <c r="D11" i="1"/>
  <c r="F11" i="1"/>
  <c r="A12" i="1"/>
  <c r="I10" i="1" s="1"/>
  <c r="B12" i="1"/>
  <c r="C12" i="1"/>
  <c r="F12" i="1"/>
  <c r="T4" i="1" s="1"/>
  <c r="E18" i="1" l="1"/>
  <c r="Q4" i="1" l="1"/>
  <c r="K10" i="1"/>
  <c r="B18" i="1" l="1"/>
  <c r="S5" i="1"/>
  <c r="L10" i="1"/>
  <c r="L9" i="1"/>
  <c r="M9" i="1"/>
  <c r="M17" i="1" s="1"/>
  <c r="M10" i="1"/>
  <c r="M18" i="1" s="1"/>
  <c r="T5" i="1"/>
  <c r="R5" i="1"/>
  <c r="D19" i="1" l="1"/>
  <c r="E19" i="1" s="1"/>
  <c r="F19" i="1" s="1"/>
  <c r="S6" i="1"/>
  <c r="R6" i="1"/>
  <c r="T6" i="1"/>
  <c r="Q6" i="1"/>
  <c r="R7" i="1" l="1"/>
  <c r="B20" i="1"/>
  <c r="Q7" i="1"/>
  <c r="S7" i="1"/>
  <c r="T7" i="1"/>
  <c r="C20" i="1" l="1"/>
  <c r="D20" i="1" s="1"/>
  <c r="R8" i="1"/>
  <c r="S8" i="1"/>
  <c r="T8" i="1"/>
  <c r="E20" i="1" l="1"/>
  <c r="B21" i="1" s="1"/>
  <c r="S9" i="1"/>
  <c r="R9" i="1"/>
  <c r="T9" i="1"/>
  <c r="C21" i="1" l="1"/>
  <c r="D21" i="1"/>
  <c r="E21" i="1"/>
  <c r="F20" i="1"/>
  <c r="U10" i="1"/>
  <c r="U9" i="1"/>
  <c r="F21" i="1"/>
</calcChain>
</file>

<file path=xl/sharedStrings.xml><?xml version="1.0" encoding="utf-8"?>
<sst xmlns="http://schemas.openxmlformats.org/spreadsheetml/2006/main" count="43" uniqueCount="32">
  <si>
    <t>Исходные данные</t>
  </si>
  <si>
    <t>=</t>
  </si>
  <si>
    <t>C</t>
  </si>
  <si>
    <t>D</t>
  </si>
  <si>
    <t>a^c</t>
  </si>
  <si>
    <t>a^1</t>
  </si>
  <si>
    <t>k</t>
  </si>
  <si>
    <t>x1(k)</t>
  </si>
  <si>
    <t>x2(k)</t>
  </si>
  <si>
    <t>x3(k)</t>
  </si>
  <si>
    <t>x4(k)</t>
  </si>
  <si>
    <t>Pc(X*,X(k))</t>
  </si>
  <si>
    <t>-</t>
  </si>
  <si>
    <t>P1(X*,X(k))</t>
  </si>
  <si>
    <t>||x(k) - x(k-1)||</t>
  </si>
  <si>
    <t xml:space="preserve"> </t>
  </si>
  <si>
    <t>x1</t>
  </si>
  <si>
    <t>x2</t>
  </si>
  <si>
    <t>x3</t>
  </si>
  <si>
    <t>x4</t>
  </si>
  <si>
    <t>res</t>
  </si>
  <si>
    <t>Метод простых итераций</t>
  </si>
  <si>
    <t>X</t>
  </si>
  <si>
    <t xml:space="preserve">Метод Зейделя </t>
  </si>
  <si>
    <t>e = 0,001</t>
  </si>
  <si>
    <t>e = 0,01</t>
  </si>
  <si>
    <t>тк расчитанные максимумы &lt; 1 , то условие сходимости выполнено.</t>
  </si>
  <si>
    <t>Вариант 13</t>
  </si>
  <si>
    <t>X=  D + CX</t>
  </si>
  <si>
    <t>Привести систему AX =  b к виду</t>
  </si>
  <si>
    <t>Минковского</t>
  </si>
  <si>
    <t>Равномерная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</si>
</sst>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/>
    <xf numFmtId="0" fontId="0" fillId="4" borderId="0" xfId="0" quotePrefix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quotePrefix="1" applyFont="1" applyFill="1" applyBorder="1" applyAlignment="1">
      <alignment horizontal="center" vertical="center"/>
    </xf>
    <xf numFmtId="0" fontId="0" fillId="0" borderId="0" xfId="0" applyAlignment="1"/>
    <xf numFmtId="4" fontId="6" fillId="6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A5" zoomScaleNormal="100" workbookViewId="0">
      <selection activeCell="E28" sqref="E28"/>
    </sheetView>
  </sheetViews>
  <sheetFormatPr defaultRowHeight="14.5" x14ac:dyDescent="0.35"/>
  <cols>
    <col min="7" max="7" width="11.1796875" customWidth="1"/>
    <col min="8" max="8" width="10.54296875" customWidth="1"/>
  </cols>
  <sheetData>
    <row r="1" spans="1:24" x14ac:dyDescent="0.35">
      <c r="A1" s="3" t="s">
        <v>0</v>
      </c>
      <c r="B1" s="3"/>
      <c r="C1" s="3"/>
      <c r="D1" s="3"/>
      <c r="E1" s="3"/>
      <c r="F1" s="3"/>
      <c r="G1" s="6" t="s">
        <v>27</v>
      </c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</row>
    <row r="2" spans="1:24" x14ac:dyDescent="0.35">
      <c r="A2" s="9" t="s">
        <v>16</v>
      </c>
      <c r="B2" s="9" t="s">
        <v>17</v>
      </c>
      <c r="C2" s="9" t="s">
        <v>18</v>
      </c>
      <c r="D2" s="9" t="s">
        <v>19</v>
      </c>
      <c r="E2" s="9"/>
      <c r="F2" s="9" t="s">
        <v>20</v>
      </c>
      <c r="G2" s="1"/>
      <c r="H2" s="1"/>
      <c r="I2" s="1"/>
      <c r="J2" s="1"/>
      <c r="K2" s="1"/>
      <c r="L2" s="1"/>
      <c r="M2" s="1"/>
      <c r="N2" s="1"/>
      <c r="O2" s="1"/>
      <c r="P2" s="6" t="s">
        <v>21</v>
      </c>
      <c r="Q2" s="3"/>
      <c r="R2" s="3"/>
      <c r="S2" s="3"/>
      <c r="T2" s="3"/>
      <c r="U2" s="3"/>
      <c r="V2" s="3" t="s">
        <v>25</v>
      </c>
    </row>
    <row r="3" spans="1:24" x14ac:dyDescent="0.35">
      <c r="A3" s="12">
        <v>3.82</v>
      </c>
      <c r="B3" s="12">
        <v>1.02</v>
      </c>
      <c r="C3" s="12">
        <v>0.75</v>
      </c>
      <c r="D3" s="12">
        <v>0.8</v>
      </c>
      <c r="E3" s="13" t="s">
        <v>1</v>
      </c>
      <c r="F3" s="12">
        <v>8.57</v>
      </c>
      <c r="G3" s="1"/>
      <c r="H3" s="4">
        <v>0.88</v>
      </c>
      <c r="I3" s="4">
        <v>0.81</v>
      </c>
      <c r="J3" s="4">
        <v>1.28</v>
      </c>
      <c r="K3" s="4">
        <v>3.5</v>
      </c>
      <c r="L3" s="4">
        <v>-4.7</v>
      </c>
      <c r="N3" s="1"/>
      <c r="O3" s="1"/>
      <c r="P3" s="11" t="s">
        <v>6</v>
      </c>
      <c r="Q3" s="11" t="s">
        <v>7</v>
      </c>
      <c r="R3" s="11" t="s">
        <v>8</v>
      </c>
      <c r="S3" s="11" t="s">
        <v>9</v>
      </c>
      <c r="T3" s="11" t="s">
        <v>10</v>
      </c>
      <c r="U3" s="15" t="s">
        <v>31</v>
      </c>
      <c r="V3" s="15"/>
      <c r="W3" s="21" t="s">
        <v>30</v>
      </c>
      <c r="X3" s="21"/>
    </row>
    <row r="4" spans="1:24" x14ac:dyDescent="0.35">
      <c r="A4" s="12">
        <v>1.05</v>
      </c>
      <c r="B4" s="12">
        <v>4.5199999999999996</v>
      </c>
      <c r="C4" s="12">
        <v>0.98</v>
      </c>
      <c r="D4" s="12">
        <v>1.52</v>
      </c>
      <c r="E4" s="13" t="s">
        <v>1</v>
      </c>
      <c r="F4" s="12">
        <v>-7.95</v>
      </c>
      <c r="G4" s="1"/>
      <c r="H4" s="4">
        <v>1.05</v>
      </c>
      <c r="I4" s="4">
        <v>4.5199999999999996</v>
      </c>
      <c r="J4" s="4">
        <v>0.98</v>
      </c>
      <c r="K4" s="4">
        <v>1.52</v>
      </c>
      <c r="L4" s="4">
        <v>-7.95</v>
      </c>
      <c r="M4" s="1"/>
      <c r="N4" s="1"/>
      <c r="O4" s="1"/>
      <c r="P4" s="14">
        <v>0</v>
      </c>
      <c r="Q4" s="14">
        <f>F9</f>
        <v>2.243455497382199</v>
      </c>
      <c r="R4" s="14">
        <f>F10</f>
        <v>-1.7588495575221241</v>
      </c>
      <c r="S4" s="14">
        <f>F11</f>
        <v>0.76008492569002128</v>
      </c>
      <c r="T4" s="14">
        <f>F12</f>
        <v>-1.342857142857143</v>
      </c>
      <c r="U4" s="16" t="s">
        <v>12</v>
      </c>
      <c r="V4" s="16"/>
      <c r="W4" s="22" t="s">
        <v>12</v>
      </c>
      <c r="X4" s="22"/>
    </row>
    <row r="5" spans="1:24" x14ac:dyDescent="0.35">
      <c r="A5" s="12">
        <v>0.73</v>
      </c>
      <c r="B5" s="12">
        <v>0.85</v>
      </c>
      <c r="C5" s="12">
        <v>4.71</v>
      </c>
      <c r="D5" s="12">
        <v>0.81</v>
      </c>
      <c r="E5" s="13" t="s">
        <v>1</v>
      </c>
      <c r="F5" s="12">
        <v>3.58</v>
      </c>
      <c r="G5" s="2"/>
      <c r="H5" s="4">
        <v>0.73</v>
      </c>
      <c r="I5" s="4">
        <v>0.85</v>
      </c>
      <c r="J5" s="4">
        <v>4.71</v>
      </c>
      <c r="K5" s="4">
        <v>0.81</v>
      </c>
      <c r="L5" s="4">
        <v>3.58</v>
      </c>
      <c r="M5" s="20"/>
      <c r="N5" s="20"/>
      <c r="O5" s="1"/>
      <c r="P5" s="14">
        <v>1</v>
      </c>
      <c r="Q5" s="14">
        <f>SUMPRODUCT($A$9:$D$9,Q4:T4)+$F$9</f>
        <v>2.8450912483483677</v>
      </c>
      <c r="R5" s="14">
        <f>SUMPRODUCT($A$10:$D$10,Q4:T4)+$F$10</f>
        <v>-1.9932231509479368</v>
      </c>
      <c r="S5" s="14">
        <f>SUMPRODUCT($A$11:$D$11,Q4:T4)+$F$11</f>
        <v>0.96072481879386129</v>
      </c>
      <c r="T5" s="14">
        <f>SUMPRODUCT($A$12:$D$12,Q4:T4)+$F$12</f>
        <v>-1.7778518288533263</v>
      </c>
      <c r="U5" s="16">
        <f>SUM(ABS(Q4-Q5),ABS(R4-R5),ABS(S4-S5),ABS(T4-T5))</f>
        <v>1.4716439234920047</v>
      </c>
      <c r="V5" s="16"/>
      <c r="W5" s="22">
        <v>0.601635751</v>
      </c>
      <c r="X5" s="22"/>
    </row>
    <row r="6" spans="1:24" x14ac:dyDescent="0.35">
      <c r="A6" s="12">
        <v>0.88</v>
      </c>
      <c r="B6" s="12">
        <v>0.81</v>
      </c>
      <c r="C6" s="12">
        <v>1.28</v>
      </c>
      <c r="D6" s="12">
        <v>3.5</v>
      </c>
      <c r="E6" s="13" t="s">
        <v>1</v>
      </c>
      <c r="F6" s="12">
        <v>-4.7</v>
      </c>
      <c r="G6" s="1"/>
      <c r="H6" s="4">
        <v>3.82</v>
      </c>
      <c r="I6" s="4">
        <v>1.02</v>
      </c>
      <c r="J6" s="4">
        <v>0.75</v>
      </c>
      <c r="K6" s="4">
        <v>0.8</v>
      </c>
      <c r="L6" s="4">
        <v>8.57</v>
      </c>
      <c r="M6" s="20"/>
      <c r="N6" s="20"/>
      <c r="O6" s="1"/>
      <c r="P6" s="14">
        <v>2</v>
      </c>
      <c r="Q6" s="14">
        <f>SUMPRODUCT($A$9:$D$9,Q5:T5)+$F$9</f>
        <v>2.9593783934434974</v>
      </c>
      <c r="R6" s="14">
        <f>SUMPRODUCT($A$10:$D$10,Q5:T5)+$F$10</f>
        <v>-2.0302038392315742</v>
      </c>
      <c r="S6" s="14">
        <f>SUMPRODUCT($A$11:$D$11,Q5:T5)+$F$11</f>
        <v>0.98458238819164179</v>
      </c>
      <c r="T6" s="14">
        <f>SUMPRODUCT($A$12:$D$12,Q5:T5)+$F$12</f>
        <v>-1.9482563755242508</v>
      </c>
      <c r="U6" s="16">
        <f t="shared" ref="U6:U9" si="0">SUM(ABS(Q5-Q6),ABS(R5-R6),ABS(S5-S6),ABS(T5-T6))</f>
        <v>0.34552994944747217</v>
      </c>
      <c r="V6" s="16"/>
      <c r="W6" s="22">
        <v>0.17040454699999999</v>
      </c>
      <c r="X6" s="22"/>
    </row>
    <row r="7" spans="1:24" x14ac:dyDescent="0.35">
      <c r="A7" s="18" t="s">
        <v>22</v>
      </c>
      <c r="B7" s="19" t="s">
        <v>1</v>
      </c>
      <c r="C7" s="18">
        <v>3</v>
      </c>
      <c r="D7" s="18">
        <v>-2</v>
      </c>
      <c r="E7" s="18">
        <v>1</v>
      </c>
      <c r="F7" s="18">
        <v>2</v>
      </c>
      <c r="G7" s="2"/>
      <c r="H7" s="2"/>
      <c r="I7" s="2"/>
      <c r="J7" s="2"/>
      <c r="L7" s="2"/>
      <c r="M7" s="20"/>
      <c r="N7" s="20"/>
      <c r="O7" s="1"/>
      <c r="P7" s="14">
        <v>3</v>
      </c>
      <c r="Q7" s="14">
        <f>SUMPRODUCT($A$9:$D$9,Q6:T6)+$F$9</f>
        <v>3.0002555563591295</v>
      </c>
      <c r="R7" s="14">
        <f>SUMPRODUCT($A$10:$D$10,Q6:T6)+$F$10</f>
        <v>-2.0046213191917301</v>
      </c>
      <c r="S7" s="14">
        <f>SUMPRODUCT($A$11:$D$11,Q6:T6)+$F$11</f>
        <v>1.0028481317001547</v>
      </c>
      <c r="T7" s="14">
        <f>SUMPRODUCT($A$12:$D$12,Q6:T6)+$F$12</f>
        <v>-1.9771580952394299</v>
      </c>
      <c r="U7" s="16">
        <f>SUM(ABS(Q6-Q7),ABS(R6-R7),ABS(S6-S7),ABS(T6-T7))</f>
        <v>0.11362714617916825</v>
      </c>
      <c r="V7" s="16"/>
      <c r="W7" s="22">
        <v>4.0877163000000001E-2</v>
      </c>
      <c r="X7" s="22"/>
    </row>
    <row r="8" spans="1:24" x14ac:dyDescent="0.35">
      <c r="A8" s="10" t="s">
        <v>2</v>
      </c>
      <c r="B8" s="10"/>
      <c r="C8" s="10"/>
      <c r="D8" s="10"/>
      <c r="E8" s="1"/>
      <c r="F8" s="11" t="s">
        <v>3</v>
      </c>
      <c r="G8" s="2" t="s">
        <v>29</v>
      </c>
      <c r="H8" s="5"/>
      <c r="I8" s="5" t="s">
        <v>28</v>
      </c>
      <c r="J8" s="5"/>
      <c r="K8" s="5"/>
      <c r="L8" s="5"/>
      <c r="M8" s="7"/>
      <c r="N8" s="1"/>
      <c r="O8" s="1"/>
      <c r="P8" s="14">
        <v>4</v>
      </c>
      <c r="Q8" s="14">
        <f>SUMPRODUCT($A$9:$D$9,Q7:T7)+$F$9</f>
        <v>2.9958911316732966</v>
      </c>
      <c r="R8" s="14">
        <f>SUMPRODUCT($A$10:$D$10,Q7:T7)+$F$10</f>
        <v>-2.0083582297520586</v>
      </c>
      <c r="S8" s="14">
        <f>SUMPRODUCT($A$11:$D$11,Q7:T7)+$F$11</f>
        <v>0.99686616185026433</v>
      </c>
      <c r="T8" s="14">
        <f>SUMPRODUCT($A$12:$D$12,Q7:T7)+$F$12</f>
        <v>-2.0000363513219801</v>
      </c>
      <c r="U8" s="16">
        <f t="shared" si="0"/>
        <v>3.6961561178602054E-2</v>
      </c>
      <c r="V8" s="16"/>
      <c r="W8" s="22">
        <v>2.2878256E-2</v>
      </c>
      <c r="X8" s="22"/>
    </row>
    <row r="9" spans="1:24" x14ac:dyDescent="0.35">
      <c r="A9" s="14">
        <v>0</v>
      </c>
      <c r="B9" s="14">
        <f>-B3/$A$3</f>
        <v>-0.26701570680628273</v>
      </c>
      <c r="C9" s="14">
        <f>-C3/$A$3</f>
        <v>-0.19633507853403143</v>
      </c>
      <c r="D9" s="14">
        <f>-D3/$A$3</f>
        <v>-0.20942408376963353</v>
      </c>
      <c r="E9" s="1"/>
      <c r="F9" s="14">
        <f>F3/$A$3</f>
        <v>2.243455497382199</v>
      </c>
      <c r="G9" s="2"/>
      <c r="H9" s="11" t="s">
        <v>4</v>
      </c>
      <c r="I9" s="14">
        <f>SUM(ABS(A9) + ABS(B9) + ABS(C9) + ABS(D9))</f>
        <v>0.67277486910994766</v>
      </c>
      <c r="J9" s="14">
        <f>SUM(ABS(A10) + ABS(B10) + ABS(C10) + ABS(D10))</f>
        <v>0.78539823008849563</v>
      </c>
      <c r="K9" s="14">
        <f>SUM(ABS(A11) + ABS(B11) + ABS(C11) + ABS(D11))</f>
        <v>0.50743099787685775</v>
      </c>
      <c r="L9" s="14">
        <f>SUM(ABS(A12) + ABS(B12) + ABS(C12) + ABS(D12))</f>
        <v>0.84857142857142853</v>
      </c>
      <c r="M9" s="8">
        <f>MAX(I9:L9)</f>
        <v>0.84857142857142853</v>
      </c>
      <c r="N9" s="1"/>
      <c r="O9" s="1"/>
      <c r="P9" s="14">
        <v>5</v>
      </c>
      <c r="Q9" s="14">
        <f>SUMPRODUCT($A$9:$D$9,Q8:T8)+$F$9</f>
        <v>3.0028546738264361</v>
      </c>
      <c r="R9" s="14">
        <f>SUMPRODUCT($A$10:$D$10,Q8:T8)+$F$10</f>
        <v>-1.9983538214293832</v>
      </c>
      <c r="S9" s="14">
        <f>SUMPRODUCT($A$11:$D$11,Q8:T8)+$F$11</f>
        <v>1.0021514678850418</v>
      </c>
      <c r="T9" s="14">
        <f>SUMPRODUCT($A$12:$D$12,Q8:T8)+$F$12</f>
        <v>-1.9958864905547635</v>
      </c>
      <c r="U9" s="16">
        <f t="shared" si="0"/>
        <v>2.6403117277808974E-2</v>
      </c>
      <c r="V9" s="16"/>
      <c r="W9" s="22">
        <v>1.0004407999999999E-2</v>
      </c>
      <c r="X9" s="22"/>
    </row>
    <row r="10" spans="1:24" x14ac:dyDescent="0.35">
      <c r="A10" s="14">
        <f>-A4/$B$4</f>
        <v>-0.23230088495575224</v>
      </c>
      <c r="B10" s="14">
        <v>0</v>
      </c>
      <c r="C10" s="14">
        <f>-C4/$B$4</f>
        <v>-0.2168141592920354</v>
      </c>
      <c r="D10" s="14">
        <f>-D4/$B$4</f>
        <v>-0.33628318584070799</v>
      </c>
      <c r="E10" s="1"/>
      <c r="F10" s="14">
        <f>F4/$B$4</f>
        <v>-1.7588495575221241</v>
      </c>
      <c r="G10" s="2"/>
      <c r="H10" s="11" t="s">
        <v>5</v>
      </c>
      <c r="I10" s="14">
        <f>SUM(ABS(A9) + ABS(A10) + ABS(A11) + ABS(A12))</f>
        <v>0.63871884067307105</v>
      </c>
      <c r="J10" s="14">
        <f>ABS(B9) + ABS(B10) + ABS(B11) + ABS(B12)</f>
        <v>0.67891136952997089</v>
      </c>
      <c r="K10" s="14">
        <f>SUM(ABS(C9) + ABS(C10) + ABS(C11) + ABS(C12))</f>
        <v>0.77886352354035249</v>
      </c>
      <c r="L10" s="14">
        <f>SUM(ABS(D9) + ABS(D10) + ABS(D11) + ABS(D12))</f>
        <v>0.71768179190333514</v>
      </c>
      <c r="M10" s="8">
        <f>MAX(I10:L10)</f>
        <v>0.77886352354035249</v>
      </c>
      <c r="N10" s="1"/>
      <c r="O10" s="1"/>
      <c r="P10" s="14">
        <v>6</v>
      </c>
      <c r="Q10" s="14">
        <f>SUMPRODUCT($A$9:$D$9,Q9:T9)+$F$9</f>
        <v>2.998276567902618</v>
      </c>
      <c r="R10" s="14">
        <f>SUMPRODUCT($A$10:$D$10,Q9:T9)+$F$10</f>
        <v>-2.0025129160181105</v>
      </c>
      <c r="S10" s="14">
        <f>SUMPRODUCT($A$11:$D$11,Q9:T9)+$F$11</f>
        <v>0.99855305598111177</v>
      </c>
      <c r="T10" s="14">
        <f>SUMPRODUCT($A$12:$D$12,Q9:T9)+$F$12</f>
        <v>-2.001885541857805</v>
      </c>
      <c r="U10" s="16">
        <f>SUM(ABS(Q9-Q10),ABS(R9-R10),ABS(S9-S10),ABS(T9-T10))</f>
        <v>1.8334663719516975E-2</v>
      </c>
      <c r="V10" s="16"/>
      <c r="W10" s="22"/>
      <c r="X10" s="22"/>
    </row>
    <row r="11" spans="1:24" x14ac:dyDescent="0.35">
      <c r="A11" s="14">
        <f>-A5/$C$5</f>
        <v>-0.15498938428874734</v>
      </c>
      <c r="B11" s="14">
        <f>-B5/$C$5</f>
        <v>-0.18046709129511676</v>
      </c>
      <c r="C11" s="14">
        <v>0</v>
      </c>
      <c r="D11" s="14">
        <f>-D5/$C$5</f>
        <v>-0.17197452229299365</v>
      </c>
      <c r="E11" s="1"/>
      <c r="F11" s="14">
        <f>F5/$C$5</f>
        <v>0.76008492569002128</v>
      </c>
      <c r="G11" s="2"/>
      <c r="H11" s="20" t="s">
        <v>26</v>
      </c>
      <c r="I11" s="20"/>
      <c r="J11" s="20"/>
      <c r="K11" s="20"/>
      <c r="L11" s="20"/>
      <c r="M11" s="20"/>
      <c r="N11" s="1"/>
      <c r="O11" s="1"/>
      <c r="P11" s="14">
        <v>7</v>
      </c>
      <c r="Q11" s="14">
        <f>SUMPRODUCT($A$9:$D$9,Q10:T10)+$F$9</f>
        <v>3.0013499517902833</v>
      </c>
      <c r="R11" s="14">
        <f>SUMPRODUCT($A$10:$D$10,Q10:T10)+$F$10</f>
        <v>-1.9986518512246407</v>
      </c>
      <c r="S11" s="14">
        <f>SUMPRODUCT($A$11:$D$11,Q10:T10)+$F$11</f>
        <v>1.0010448774843534</v>
      </c>
      <c r="T11" s="14">
        <f>SUMPRODUCT($A$12:$D$12,Q10:T10)+$F$12</f>
        <v>-1.9984559512672737</v>
      </c>
      <c r="U11" s="16">
        <f>SUM(ABS(Q10-Q11),ABS(R10-R11),ABS(S10-S11),ABS(T10-T11))</f>
        <v>1.2855860774908079E-2</v>
      </c>
      <c r="V11" s="16"/>
      <c r="W11" s="22"/>
      <c r="X11" s="22"/>
    </row>
    <row r="12" spans="1:24" x14ac:dyDescent="0.35">
      <c r="A12" s="14">
        <f>-A6/$D$6</f>
        <v>-0.25142857142857145</v>
      </c>
      <c r="B12" s="14">
        <f>-B6/$D$6</f>
        <v>-0.23142857142857146</v>
      </c>
      <c r="C12" s="14">
        <f>-C6/$D$6</f>
        <v>-0.36571428571428571</v>
      </c>
      <c r="D12" s="14">
        <v>0</v>
      </c>
      <c r="E12" s="1"/>
      <c r="F12" s="14">
        <f>F6/D6</f>
        <v>-1.342857142857143</v>
      </c>
      <c r="G12" s="2"/>
      <c r="H12" s="2"/>
      <c r="I12" s="2"/>
      <c r="J12" s="2"/>
      <c r="K12" s="2"/>
      <c r="L12" s="2"/>
      <c r="M12" s="2"/>
      <c r="N12" s="1"/>
      <c r="O12" s="1"/>
      <c r="P12" s="14">
        <v>8</v>
      </c>
      <c r="Q12" s="14">
        <f t="shared" ref="Q12:Q13" si="1">SUMPRODUCT($A$9:$D$9,Q11:T11)+$F$9</f>
        <v>2.9991115160077717</v>
      </c>
      <c r="R12" s="14">
        <f t="shared" ref="R12:R13" si="2">SUMPRODUCT($A$10:$D$10,Q11:T11)+$F$10</f>
        <v>-2.0010593768557987</v>
      </c>
      <c r="S12" s="14">
        <f t="shared" ref="S12:S13" si="3">SUMPRODUCT($A$11:$D$11,Q11:T11)+$F$11</f>
        <v>0.99928193827187473</v>
      </c>
      <c r="T12" s="14">
        <f t="shared" ref="T12:T13" si="4">SUMPRODUCT($A$12:$D$12,Q11:T11)+$F$12</f>
        <v>-2.0010335432181323</v>
      </c>
      <c r="U12" s="16">
        <f t="shared" ref="U12:U13" si="5">SUM(ABS(Q11-Q12),ABS(R11-R12),ABS(S11-S12),ABS(T11-T12))</f>
        <v>8.9864925770068993E-3</v>
      </c>
      <c r="V12" s="16"/>
      <c r="W12" s="22"/>
      <c r="X12" s="22"/>
    </row>
    <row r="13" spans="1:2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4">
        <v>9</v>
      </c>
      <c r="Q13" s="14">
        <f t="shared" si="1"/>
        <v>3.0006402998072028</v>
      </c>
      <c r="R13" s="14">
        <f t="shared" si="2"/>
        <v>-1.9992903552263357</v>
      </c>
      <c r="S13" s="14">
        <f t="shared" si="3"/>
        <v>1.0005066313478648</v>
      </c>
      <c r="T13" s="14">
        <f t="shared" si="4"/>
        <v>-1.9992688342347549</v>
      </c>
      <c r="U13" s="16">
        <f t="shared" si="5"/>
        <v>6.2872074882616147E-3</v>
      </c>
      <c r="V13" s="16"/>
      <c r="W13" s="22"/>
      <c r="X13" s="22"/>
    </row>
    <row r="14" spans="1:2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4" x14ac:dyDescent="0.35">
      <c r="A15" s="6" t="s">
        <v>23</v>
      </c>
      <c r="B15" s="3"/>
      <c r="C15" s="3"/>
      <c r="D15" s="3"/>
      <c r="E15" s="3"/>
      <c r="F15" s="3"/>
      <c r="G15" s="23" t="s">
        <v>24</v>
      </c>
      <c r="H15" s="3"/>
      <c r="I15" s="3"/>
      <c r="J15" s="3"/>
      <c r="K15" s="3"/>
      <c r="L15" s="3"/>
      <c r="M15" s="3"/>
      <c r="N15" s="1"/>
      <c r="O15" s="1"/>
      <c r="P15" s="1"/>
      <c r="Q15" s="1"/>
      <c r="R15" s="1"/>
      <c r="S15" s="1"/>
      <c r="T15" s="1"/>
      <c r="U15" s="1"/>
    </row>
    <row r="16" spans="1:24" x14ac:dyDescent="0.35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</row>
    <row r="17" spans="1:21" x14ac:dyDescent="0.35">
      <c r="A17" s="11" t="s">
        <v>6</v>
      </c>
      <c r="B17" s="11" t="s">
        <v>7</v>
      </c>
      <c r="C17" s="11" t="s">
        <v>8</v>
      </c>
      <c r="D17" s="11" t="s">
        <v>9</v>
      </c>
      <c r="E17" s="11" t="s">
        <v>10</v>
      </c>
      <c r="F17" s="17" t="s">
        <v>14</v>
      </c>
      <c r="G17" s="17"/>
      <c r="J17" s="2"/>
      <c r="K17" s="17" t="s">
        <v>11</v>
      </c>
      <c r="L17" s="17"/>
      <c r="M17" s="14">
        <f>(M9/(1-M9))*U11</f>
        <v>7.2041333021654677E-2</v>
      </c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14">
        <v>0</v>
      </c>
      <c r="B18" s="14">
        <f>Q4</f>
        <v>2.243455497382199</v>
      </c>
      <c r="C18" s="14">
        <f>F10</f>
        <v>-1.7588495575221241</v>
      </c>
      <c r="D18" s="14">
        <f>F11</f>
        <v>0.76008492569002128</v>
      </c>
      <c r="E18" s="14">
        <f>F12</f>
        <v>-1.342857142857143</v>
      </c>
      <c r="F18" s="16" t="s">
        <v>12</v>
      </c>
      <c r="G18" s="16"/>
      <c r="J18" s="2"/>
      <c r="K18" s="17" t="s">
        <v>13</v>
      </c>
      <c r="L18" s="17"/>
      <c r="M18" s="14">
        <f>(M10/(1-M10))*W9</f>
        <v>3.523646840433025E-2</v>
      </c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s="14">
        <v>1</v>
      </c>
      <c r="B19" s="14">
        <f>SUMPRODUCT($A$9:$D$9,B18:E18)+$F$9</f>
        <v>2.8450912483483677</v>
      </c>
      <c r="C19" s="14">
        <f>$A$10*B19 + SUMPRODUCT($B$10:$D$10,C18:E18)+$F$10</f>
        <v>-2.1329836683183965</v>
      </c>
      <c r="D19" s="14">
        <f>$A$11*B19 + $B$11*C19 + SUMPRODUCT($C$11:$D$11,D18:E18)+$F$11</f>
        <v>0.93499655891520483</v>
      </c>
      <c r="E19" s="14">
        <f>SUMPRODUCT($A$12:$C$12,B19:D19)+$F$12</f>
        <v>-1.9065026064628929</v>
      </c>
      <c r="F19" s="16">
        <f>SQRT(SUMSQ(ABS(B19-B18), ABS(C19-C18), ABS(D19-D18), ABS(E19-E18)))</f>
        <v>0.92208036405878702</v>
      </c>
      <c r="G19" s="16"/>
      <c r="J19" s="2"/>
      <c r="K19" s="2"/>
      <c r="L19" s="2"/>
      <c r="M19" s="2"/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4">
        <v>2</v>
      </c>
      <c r="B20" s="14">
        <f>SUMPRODUCT($A$9:$D$9,B19:E19)+$F$9</f>
        <v>3.028690577923737</v>
      </c>
      <c r="C20" s="14">
        <f>$A$10*B20 + SUMPRODUCT($B$10:$D$10,C19:E19)+$F$10</f>
        <v>-2.0240127815781479</v>
      </c>
      <c r="D20" s="14">
        <f>$A$11*B20 + $B$11*C20 + SUMPRODUCT($C$11:$D$11,D19:E19)+$F$11</f>
        <v>0.98380761224884106</v>
      </c>
      <c r="E20" s="14">
        <f>SUMPRODUCT($A$12:$C$12,B20:D20)+$F$12</f>
        <v>-1.9957345997637446</v>
      </c>
      <c r="F20" s="16">
        <f>SQRT(SUMSQ(ABS(B20-B19), ABS(C20-C19), ABS(D20-D19), ABS(E20-E19)))</f>
        <v>0.23649151260344092</v>
      </c>
      <c r="G20" s="16"/>
      <c r="J20" s="2"/>
      <c r="K20" s="2"/>
      <c r="L20" s="2"/>
      <c r="M20" s="2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14">
        <v>3</v>
      </c>
      <c r="B21" s="14">
        <f>SUMPRODUCT($A$9:$D$9,B20:E20)+$F$9</f>
        <v>3.0086976460298631</v>
      </c>
      <c r="C21" s="14">
        <f>$A$10*B21 + SUMPRODUCT($B$10:$D$10,C20:E20)+$F$10</f>
        <v>-1.9999441143129049</v>
      </c>
      <c r="D21" s="14">
        <f>$A$11*B21 + $B$11*C21 + SUMPRODUCT($C$11:$D$11,D20:E20)+$F$11</f>
        <v>0.99790833150165659</v>
      </c>
      <c r="E21" s="14">
        <f>SUMPRODUCT($A$12:$C$12,B21:D21)+$F$12</f>
        <v>-2.0014348172099847</v>
      </c>
      <c r="F21" s="16">
        <f>SQRT(SUMSQ(ABS(B21-B20), ABS(C21-C20), ABS(D21-D20), ABS(E21-E20)))</f>
        <v>3.4789953032724884E-2</v>
      </c>
      <c r="G21" s="16"/>
      <c r="J21" s="2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</row>
    <row r="22" spans="1:21" x14ac:dyDescent="0.35">
      <c r="J22" s="2"/>
      <c r="K22" s="2"/>
      <c r="L22" s="2"/>
      <c r="M22" s="2"/>
      <c r="N22" s="1"/>
      <c r="O22" s="1"/>
      <c r="P22" s="1"/>
      <c r="Q22" s="1"/>
      <c r="R22" s="1"/>
      <c r="S22" s="1"/>
      <c r="T22" s="1"/>
      <c r="U22" s="1"/>
    </row>
    <row r="23" spans="1:21" x14ac:dyDescent="0.35">
      <c r="J23" s="2"/>
      <c r="K23" s="2"/>
      <c r="L23" s="2"/>
      <c r="M23" s="2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5">
      <c r="H26" s="3"/>
      <c r="I26" s="3"/>
      <c r="J26" s="3"/>
      <c r="K26" s="3"/>
      <c r="L26" s="3"/>
      <c r="M26" s="3"/>
      <c r="N26" s="1"/>
      <c r="O26" s="1"/>
      <c r="P26" s="1"/>
      <c r="Q26" s="1"/>
      <c r="R26" s="1"/>
      <c r="S26" s="1"/>
      <c r="T26" s="1"/>
      <c r="U26" s="1"/>
    </row>
    <row r="27" spans="1:21" x14ac:dyDescent="0.3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5">
      <c r="H28" s="1"/>
      <c r="I28" s="1"/>
      <c r="J28" s="2"/>
      <c r="K28" s="2"/>
      <c r="L28" s="2"/>
      <c r="M28" s="2"/>
      <c r="N28" s="1"/>
      <c r="O28" s="1"/>
      <c r="P28" s="1"/>
      <c r="Q28" s="1"/>
      <c r="R28" s="1"/>
      <c r="S28" s="1"/>
      <c r="T28" s="1"/>
      <c r="U28" s="1"/>
    </row>
    <row r="29" spans="1:21" x14ac:dyDescent="0.35"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5"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5">
      <c r="H32" s="2" t="s">
        <v>15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</sheetData>
  <mergeCells count="30">
    <mergeCell ref="W9:X9"/>
    <mergeCell ref="W8:X8"/>
    <mergeCell ref="W7:X7"/>
    <mergeCell ref="W6:X6"/>
    <mergeCell ref="U10:V10"/>
    <mergeCell ref="W10:X10"/>
    <mergeCell ref="U11:V11"/>
    <mergeCell ref="W11:X11"/>
    <mergeCell ref="U12:V12"/>
    <mergeCell ref="W12:X12"/>
    <mergeCell ref="U13:V13"/>
    <mergeCell ref="W13:X13"/>
    <mergeCell ref="W4:X4"/>
    <mergeCell ref="U5:V5"/>
    <mergeCell ref="W5:X5"/>
    <mergeCell ref="A8:D8"/>
    <mergeCell ref="U3:V3"/>
    <mergeCell ref="W3:X3"/>
    <mergeCell ref="K17:L17"/>
    <mergeCell ref="U6:V6"/>
    <mergeCell ref="F20:G20"/>
    <mergeCell ref="F21:G21"/>
    <mergeCell ref="K18:L18"/>
    <mergeCell ref="F17:G17"/>
    <mergeCell ref="F18:G18"/>
    <mergeCell ref="F19:G19"/>
    <mergeCell ref="U7:V7"/>
    <mergeCell ref="U8:V8"/>
    <mergeCell ref="U9:V9"/>
    <mergeCell ref="U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буйко</dc:creator>
  <cp:lastModifiedBy>pavel</cp:lastModifiedBy>
  <dcterms:created xsi:type="dcterms:W3CDTF">2015-06-05T18:19:34Z</dcterms:created>
  <dcterms:modified xsi:type="dcterms:W3CDTF">2024-03-25T20:31:07Z</dcterms:modified>
</cp:coreProperties>
</file>