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k2s\Skuff\Lab6\"/>
    </mc:Choice>
  </mc:AlternateContent>
  <xr:revisionPtr revIDLastSave="0" documentId="13_ncr:1_{95CABA0E-65AA-480D-96CF-CB190A57670C}" xr6:coauthVersionLast="47" xr6:coauthVersionMax="47" xr10:uidLastSave="{00000000-0000-0000-0000-000000000000}"/>
  <bookViews>
    <workbookView xWindow="-110" yWindow="-110" windowWidth="25820" windowHeight="14020" activeTab="1" xr2:uid="{89F80A1E-26B3-4341-A9B1-84C7768DB83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2" l="1"/>
  <c r="AA7" i="2" a="1"/>
  <c r="AA7" i="2"/>
  <c r="AB7" i="2" a="1"/>
  <c r="AB7" i="2"/>
  <c r="S7" i="2" a="1"/>
  <c r="S7" i="2"/>
  <c r="T7" i="2" a="1"/>
  <c r="T7" i="2" s="1"/>
  <c r="U7" i="2" a="1"/>
  <c r="U7" i="2"/>
  <c r="V7" i="2" a="1"/>
  <c r="V7" i="2"/>
  <c r="W7" i="2" a="1"/>
  <c r="W7" i="2"/>
  <c r="X7" i="2" a="1"/>
  <c r="X7" i="2" s="1"/>
  <c r="Y7" i="2" a="1"/>
  <c r="Y7" i="2"/>
  <c r="Z7" i="2" a="1"/>
  <c r="Z7" i="2"/>
  <c r="R7" i="2" a="1"/>
  <c r="R7" i="2" s="1"/>
  <c r="O8" i="2"/>
  <c r="O9" i="2"/>
  <c r="O10" i="2"/>
  <c r="O11" i="2"/>
  <c r="O12" i="2"/>
  <c r="O13" i="2"/>
  <c r="O14" i="2"/>
  <c r="O15" i="2"/>
  <c r="O16" i="2"/>
  <c r="O17" i="2"/>
  <c r="O7" i="2"/>
  <c r="B42" i="1" a="1"/>
  <c r="B42" i="1" s="1"/>
  <c r="B38" i="1" a="1"/>
  <c r="B38" i="1" s="1"/>
  <c r="B34" i="1" a="1"/>
  <c r="B34" i="1" s="1"/>
  <c r="F26" i="1"/>
  <c r="F17" i="1"/>
  <c r="B27" i="1"/>
  <c r="C27" i="1"/>
  <c r="D27" i="1"/>
  <c r="B28" i="1"/>
  <c r="C28" i="1"/>
  <c r="D28" i="1"/>
  <c r="C26" i="1"/>
  <c r="D26" i="1"/>
  <c r="B26" i="1"/>
  <c r="K23" i="1"/>
  <c r="K14" i="1"/>
  <c r="I23" i="1"/>
  <c r="I24" i="1"/>
  <c r="H24" i="1"/>
  <c r="H23" i="1"/>
  <c r="F24" i="1"/>
  <c r="F23" i="1"/>
  <c r="E24" i="1"/>
  <c r="E23" i="1"/>
  <c r="B24" i="1"/>
  <c r="C24" i="1"/>
  <c r="C23" i="1"/>
  <c r="B23" i="1"/>
  <c r="B22" i="1"/>
  <c r="H15" i="1"/>
  <c r="I15" i="1"/>
  <c r="I14" i="1"/>
  <c r="H14" i="1"/>
  <c r="F15" i="1"/>
  <c r="F14" i="1"/>
  <c r="E15" i="1"/>
  <c r="B14" i="1"/>
  <c r="E14" i="1"/>
  <c r="C15" i="1"/>
  <c r="C14" i="1"/>
  <c r="B15" i="1"/>
  <c r="G36" i="2"/>
  <c r="G35" i="2"/>
  <c r="G34" i="2"/>
  <c r="F33" i="2"/>
  <c r="E32" i="2"/>
  <c r="D32" i="2"/>
  <c r="A19" i="2" a="1"/>
  <c r="A19" i="2" s="1"/>
  <c r="M19" i="2" s="1" a="1"/>
  <c r="M17" i="2"/>
  <c r="M14" i="2"/>
  <c r="M11" i="2"/>
  <c r="M8" i="2"/>
  <c r="C4" i="2"/>
  <c r="D4" i="2"/>
  <c r="E4" i="2"/>
  <c r="F4" i="2"/>
  <c r="G4" i="2"/>
  <c r="B4" i="2"/>
  <c r="G3" i="2"/>
  <c r="C3" i="2"/>
  <c r="D3" i="2"/>
  <c r="E3" i="2"/>
  <c r="F3" i="2"/>
  <c r="B3" i="2"/>
  <c r="P6" i="2" l="1"/>
  <c r="P21" i="2" s="1"/>
  <c r="M19" i="2"/>
  <c r="D33" i="2" s="1"/>
  <c r="E36" i="2"/>
  <c r="E33" i="2"/>
  <c r="F35" i="2"/>
  <c r="D36" i="2"/>
  <c r="F36" i="2"/>
  <c r="D35" i="2"/>
  <c r="D34" i="2"/>
  <c r="F34" i="2"/>
  <c r="E35" i="2"/>
  <c r="E34" i="2"/>
  <c r="A7" i="1" l="1" a="1"/>
  <c r="A7" i="1" s="1"/>
  <c r="E7" i="1" s="1" a="1"/>
  <c r="E7" i="1" s="1"/>
  <c r="E26" i="1"/>
  <c r="D23" i="1"/>
  <c r="G23" i="1"/>
  <c r="J23" i="1"/>
  <c r="C17" i="1" l="1"/>
  <c r="D19" i="1"/>
  <c r="C19" i="1"/>
  <c r="B19" i="1"/>
  <c r="D18" i="1"/>
  <c r="C18" i="1"/>
  <c r="B18" i="1"/>
  <c r="D17" i="1"/>
  <c r="B12" i="1"/>
  <c r="I2" i="1" a="1"/>
  <c r="I2" i="1" s="1"/>
  <c r="I7" i="1" s="1" a="1"/>
  <c r="I7" i="1" s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<sst xmlns="http://schemas.openxmlformats.org/spreadsheetml/2006/main" count="53" uniqueCount="37">
  <si>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U</t>
  </si>
  <si>
    <t>V</t>
  </si>
  <si>
    <t>U^-1</t>
  </si>
  <si>
    <t>А=V*U^-1</t>
  </si>
  <si>
    <t>А*U^-1</t>
  </si>
  <si>
    <t>Au</t>
  </si>
  <si>
    <t>s1=</t>
  </si>
  <si>
    <t>s2</t>
  </si>
  <si>
    <t>+</t>
  </si>
  <si>
    <t>=</t>
  </si>
  <si>
    <t>s3=</t>
  </si>
  <si>
    <t>s2=</t>
  </si>
  <si>
    <t>a</t>
  </si>
  <si>
    <t>d</t>
  </si>
  <si>
    <t>c</t>
  </si>
  <si>
    <t>b</t>
  </si>
  <si>
    <t>e</t>
  </si>
  <si>
    <t>f</t>
  </si>
  <si>
    <t>x</t>
  </si>
  <si>
    <t>y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</si>
  <si>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</si>
  <si>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</si>
  <si>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</si>
  <si>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</si>
  <si>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</si>
  <si>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</si>
  <si>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</si>
  <si>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</si>
  <si>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</si>
  <si>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</si>
  <si>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</si>
  <si>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Ac</t>
  </si>
  <si>
    <t>Погрешность</t>
  </si>
  <si>
    <t>А=</t>
  </si>
  <si>
    <t>T^-1</t>
  </si>
  <si>
    <t>T^-1*A</t>
  </si>
  <si>
    <t>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</si>
</sst>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13BC-6BDE-491E-8651-F13F8B24F337}">
  <dimension ref="A1:K44"/>
  <sheetViews>
    <sheetView zoomScale="104" workbookViewId="0">
      <selection activeCell="G44" sqref="G44"/>
    </sheetView>
  </sheetViews>
  <sheetFormatPr defaultRowHeight="14.5" x14ac:dyDescent="0.35"/>
  <sheetData>
    <row r="1" spans="1:11" x14ac:dyDescent="0.35">
      <c r="A1" t="s">
        <v>0</v>
      </c>
      <c r="E1" t="s">
        <v>1</v>
      </c>
      <c r="I1" t="s">
        <v>4</v>
      </c>
    </row>
    <row r="2" spans="1:11" x14ac:dyDescent="0.35">
      <c r="A2">
        <v>1</v>
      </c>
      <c r="B2">
        <v>-1</v>
      </c>
      <c r="C2">
        <v>0</v>
      </c>
      <c r="E2">
        <v>-16</v>
      </c>
      <c r="F2">
        <v>1</v>
      </c>
      <c r="G2">
        <v>9</v>
      </c>
      <c r="I2" cm="1">
        <f t="array" ref="I2:K4">MMULT(_xlfn.ANCHORARRAY(A7),_xlfn.ANCHORARRAY(E7))</f>
        <v>-7</v>
      </c>
      <c r="J2">
        <v>-7</v>
      </c>
      <c r="K2">
        <v>2</v>
      </c>
    </row>
    <row r="3" spans="1:11" x14ac:dyDescent="0.35">
      <c r="A3">
        <v>1</v>
      </c>
      <c r="B3">
        <v>1</v>
      </c>
      <c r="C3">
        <v>-1</v>
      </c>
      <c r="E3">
        <v>14</v>
      </c>
      <c r="F3">
        <v>-1</v>
      </c>
      <c r="G3">
        <v>-8</v>
      </c>
      <c r="I3">
        <v>0</v>
      </c>
      <c r="J3">
        <v>-1</v>
      </c>
      <c r="K3">
        <v>-1</v>
      </c>
    </row>
    <row r="4" spans="1:11" x14ac:dyDescent="0.35">
      <c r="A4">
        <v>-1</v>
      </c>
      <c r="B4">
        <v>0</v>
      </c>
      <c r="C4">
        <v>1</v>
      </c>
      <c r="E4">
        <v>-14</v>
      </c>
      <c r="F4">
        <v>0</v>
      </c>
      <c r="G4">
        <v>8</v>
      </c>
      <c r="I4">
        <v>-13</v>
      </c>
      <c r="J4">
        <v>-13</v>
      </c>
      <c r="K4">
        <v>4</v>
      </c>
    </row>
    <row r="6" spans="1:11" x14ac:dyDescent="0.35">
      <c r="A6" t="s">
        <v>2</v>
      </c>
      <c r="E6" t="s">
        <v>3</v>
      </c>
      <c r="I6" t="s">
        <v>5</v>
      </c>
    </row>
    <row r="7" spans="1:11" x14ac:dyDescent="0.35">
      <c r="A7" cm="1">
        <f t="array" ref="A7:C9">MINVERSE(A2:C4)</f>
        <v>1</v>
      </c>
      <c r="B7">
        <v>1</v>
      </c>
      <c r="C7">
        <v>1</v>
      </c>
      <c r="E7" cm="1">
        <f t="array" ref="E7:G9">MMULT(E2:G4,_xlfn.ANCHORARRAY(A7))</f>
        <v>-7</v>
      </c>
      <c r="F7">
        <v>-6</v>
      </c>
      <c r="G7">
        <v>3</v>
      </c>
      <c r="I7" cm="1">
        <f t="array" ref="I7:K9">MMULT(A2:C4,_xlfn.ANCHORARRAY(I2))</f>
        <v>-7</v>
      </c>
      <c r="J7">
        <v>-6</v>
      </c>
      <c r="K7">
        <v>3</v>
      </c>
    </row>
    <row r="8" spans="1:11" x14ac:dyDescent="0.35">
      <c r="A8">
        <v>0</v>
      </c>
      <c r="B8">
        <v>1</v>
      </c>
      <c r="C8">
        <v>1</v>
      </c>
      <c r="E8">
        <v>6</v>
      </c>
      <c r="F8">
        <v>5</v>
      </c>
      <c r="G8">
        <v>-3</v>
      </c>
      <c r="I8">
        <v>6</v>
      </c>
      <c r="J8">
        <v>5</v>
      </c>
      <c r="K8">
        <v>-3</v>
      </c>
    </row>
    <row r="9" spans="1:11" x14ac:dyDescent="0.35">
      <c r="A9">
        <v>1</v>
      </c>
      <c r="B9">
        <v>1</v>
      </c>
      <c r="C9">
        <v>2</v>
      </c>
      <c r="E9">
        <v>-6</v>
      </c>
      <c r="F9">
        <v>-6</v>
      </c>
      <c r="G9">
        <v>2</v>
      </c>
      <c r="I9">
        <v>-6</v>
      </c>
      <c r="J9">
        <v>-6</v>
      </c>
      <c r="K9">
        <v>2</v>
      </c>
    </row>
    <row r="12" spans="1:11" x14ac:dyDescent="0.35">
      <c r="A12" t="s">
        <v>6</v>
      </c>
      <c r="B12">
        <f>E7+F8+G9</f>
        <v>0</v>
      </c>
    </row>
    <row r="14" spans="1:11" x14ac:dyDescent="0.35">
      <c r="A14" t="s">
        <v>7</v>
      </c>
      <c r="B14">
        <f>E7</f>
        <v>-7</v>
      </c>
      <c r="C14">
        <f>F7</f>
        <v>-6</v>
      </c>
      <c r="D14" t="s">
        <v>8</v>
      </c>
      <c r="E14">
        <f>E7</f>
        <v>-7</v>
      </c>
      <c r="F14">
        <f>G7</f>
        <v>3</v>
      </c>
      <c r="G14" t="s">
        <v>8</v>
      </c>
      <c r="H14">
        <f>F8</f>
        <v>5</v>
      </c>
      <c r="I14">
        <f>G8</f>
        <v>-3</v>
      </c>
      <c r="J14" t="s">
        <v>9</v>
      </c>
      <c r="K14">
        <f>MDETERM(B14:C15)+MDETERM(E14:F15)+MDETERM(H14:I15)</f>
        <v>-3.0000000000000053</v>
      </c>
    </row>
    <row r="15" spans="1:11" x14ac:dyDescent="0.35">
      <c r="B15">
        <f>E8</f>
        <v>6</v>
      </c>
      <c r="C15">
        <f>F8</f>
        <v>5</v>
      </c>
      <c r="E15">
        <f>E9</f>
        <v>-6</v>
      </c>
      <c r="F15">
        <f>G9</f>
        <v>2</v>
      </c>
      <c r="H15">
        <f>F9</f>
        <v>-6</v>
      </c>
      <c r="I15">
        <f>G9</f>
        <v>2</v>
      </c>
    </row>
    <row r="17" spans="1:11" x14ac:dyDescent="0.35">
      <c r="A17" t="s">
        <v>10</v>
      </c>
      <c r="B17">
        <f>E7</f>
        <v>-7</v>
      </c>
      <c r="C17">
        <f t="shared" ref="C17:D17" si="0">F7</f>
        <v>-6</v>
      </c>
      <c r="D17">
        <f t="shared" si="0"/>
        <v>3</v>
      </c>
      <c r="E17" t="s">
        <v>9</v>
      </c>
      <c r="F17">
        <f>MDETERM(B17:D19)</f>
        <v>2.0000000000000053</v>
      </c>
    </row>
    <row r="18" spans="1:11" x14ac:dyDescent="0.35">
      <c r="B18">
        <f t="shared" ref="B18:B19" si="1">E8</f>
        <v>6</v>
      </c>
      <c r="C18">
        <f t="shared" ref="C18:C19" si="2">F8</f>
        <v>5</v>
      </c>
      <c r="D18">
        <f t="shared" ref="D18:D19" si="3">G8</f>
        <v>-3</v>
      </c>
    </row>
    <row r="19" spans="1:11" x14ac:dyDescent="0.35">
      <c r="B19">
        <f t="shared" si="1"/>
        <v>-6</v>
      </c>
      <c r="C19">
        <f t="shared" si="2"/>
        <v>-6</v>
      </c>
      <c r="D19">
        <f t="shared" si="3"/>
        <v>2</v>
      </c>
    </row>
    <row r="21" spans="1:11" x14ac:dyDescent="0.35">
      <c r="A21" t="s">
        <v>6</v>
      </c>
      <c r="B21">
        <v>0</v>
      </c>
    </row>
    <row r="22" spans="1:11" x14ac:dyDescent="0.35">
      <c r="B22">
        <f>I7+J8+K9</f>
        <v>0</v>
      </c>
    </row>
    <row r="23" spans="1:11" x14ac:dyDescent="0.35">
      <c r="A23" t="s">
        <v>11</v>
      </c>
      <c r="B23">
        <f>I7</f>
        <v>-7</v>
      </c>
      <c r="C23">
        <f>J7</f>
        <v>-6</v>
      </c>
      <c r="D23" t="str">
        <f t="shared" ref="D23:J23" si="4">D14</f>
        <v>+</v>
      </c>
      <c r="E23">
        <f>I7</f>
        <v>-7</v>
      </c>
      <c r="F23">
        <f>K7</f>
        <v>3</v>
      </c>
      <c r="G23" t="str">
        <f t="shared" si="4"/>
        <v>+</v>
      </c>
      <c r="H23">
        <f>J8</f>
        <v>5</v>
      </c>
      <c r="I23">
        <f>K8</f>
        <v>-3</v>
      </c>
      <c r="J23" t="str">
        <f t="shared" si="4"/>
        <v>=</v>
      </c>
      <c r="K23">
        <f>MDETERM(B23:C24)+MDETERM(E23:F24)+MDETERM(H23:I24)</f>
        <v>-3.0000000000000053</v>
      </c>
    </row>
    <row r="24" spans="1:11" x14ac:dyDescent="0.35">
      <c r="B24">
        <f>I8</f>
        <v>6</v>
      </c>
      <c r="C24">
        <f>J8</f>
        <v>5</v>
      </c>
      <c r="E24">
        <f>I9</f>
        <v>-6</v>
      </c>
      <c r="F24">
        <f>K9</f>
        <v>2</v>
      </c>
      <c r="H24">
        <f>J9</f>
        <v>-6</v>
      </c>
      <c r="I24">
        <f>K9</f>
        <v>2</v>
      </c>
    </row>
    <row r="26" spans="1:11" x14ac:dyDescent="0.35">
      <c r="A26" t="s">
        <v>10</v>
      </c>
      <c r="B26">
        <f>I7</f>
        <v>-7</v>
      </c>
      <c r="C26">
        <f t="shared" ref="C26:D26" si="5">J7</f>
        <v>-6</v>
      </c>
      <c r="D26">
        <f t="shared" si="5"/>
        <v>3</v>
      </c>
      <c r="E26" t="str">
        <f t="shared" ref="E26" si="6">E17</f>
        <v>=</v>
      </c>
      <c r="F26">
        <f>MDETERM(B26:D28)</f>
        <v>2.0000000000000053</v>
      </c>
    </row>
    <row r="27" spans="1:11" x14ac:dyDescent="0.35">
      <c r="B27">
        <f t="shared" ref="B27:B28" si="7">I8</f>
        <v>6</v>
      </c>
      <c r="C27">
        <f t="shared" ref="C27:C28" si="8">J8</f>
        <v>5</v>
      </c>
      <c r="D27">
        <f t="shared" ref="D27:D28" si="9">K8</f>
        <v>-3</v>
      </c>
    </row>
    <row r="28" spans="1:11" x14ac:dyDescent="0.35">
      <c r="B28">
        <f t="shared" si="7"/>
        <v>-6</v>
      </c>
      <c r="C28">
        <f t="shared" si="8"/>
        <v>-6</v>
      </c>
      <c r="D28">
        <f t="shared" si="9"/>
        <v>2</v>
      </c>
    </row>
    <row r="30" spans="1:11" x14ac:dyDescent="0.35">
      <c r="B30">
        <v>1</v>
      </c>
      <c r="C30">
        <v>0</v>
      </c>
      <c r="D30">
        <v>1</v>
      </c>
    </row>
    <row r="31" spans="1:11" x14ac:dyDescent="0.35">
      <c r="A31" t="s">
        <v>33</v>
      </c>
      <c r="B31">
        <v>0</v>
      </c>
      <c r="C31">
        <v>1</v>
      </c>
      <c r="D31">
        <v>-1</v>
      </c>
    </row>
    <row r="32" spans="1:11" x14ac:dyDescent="0.35">
      <c r="B32">
        <v>2</v>
      </c>
      <c r="C32">
        <v>2</v>
      </c>
      <c r="D32">
        <v>1</v>
      </c>
    </row>
    <row r="34" spans="1:4" x14ac:dyDescent="0.35">
      <c r="B34" cm="1">
        <f t="array" ref="B34:D36">MINVERSE(B30:D32)</f>
        <v>3</v>
      </c>
      <c r="C34">
        <v>2</v>
      </c>
      <c r="D34">
        <v>-1</v>
      </c>
    </row>
    <row r="35" spans="1:4" x14ac:dyDescent="0.35">
      <c r="A35" t="s">
        <v>34</v>
      </c>
      <c r="B35">
        <v>-2</v>
      </c>
      <c r="C35">
        <v>-1</v>
      </c>
      <c r="D35">
        <v>1</v>
      </c>
    </row>
    <row r="36" spans="1:4" x14ac:dyDescent="0.35">
      <c r="B36">
        <v>-2</v>
      </c>
      <c r="C36">
        <v>-2</v>
      </c>
      <c r="D36">
        <v>1</v>
      </c>
    </row>
    <row r="38" spans="1:4" x14ac:dyDescent="0.35">
      <c r="B38" cm="1">
        <f t="array" ref="B38:D40">MMULT(_xlfn.ANCHORARRAY(B34),_xlfn.ANCHORARRAY(E7))</f>
        <v>-3</v>
      </c>
      <c r="C38">
        <v>-2</v>
      </c>
      <c r="D38">
        <v>1</v>
      </c>
    </row>
    <row r="39" spans="1:4" x14ac:dyDescent="0.35">
      <c r="A39" t="s">
        <v>35</v>
      </c>
      <c r="B39">
        <v>2</v>
      </c>
      <c r="C39">
        <v>1</v>
      </c>
      <c r="D39">
        <v>-1</v>
      </c>
    </row>
    <row r="40" spans="1:4" x14ac:dyDescent="0.35">
      <c r="B40">
        <v>-4</v>
      </c>
      <c r="C40">
        <v>-4</v>
      </c>
      <c r="D40">
        <v>2</v>
      </c>
    </row>
    <row r="42" spans="1:4" x14ac:dyDescent="0.35">
      <c r="B42" cm="1">
        <f t="array" ref="B42:D44">MMULT(_xlfn.ANCHORARRAY(B38),B30:D32)</f>
        <v>-1</v>
      </c>
      <c r="C42">
        <v>0</v>
      </c>
      <c r="D42">
        <v>0</v>
      </c>
    </row>
    <row r="43" spans="1:4" x14ac:dyDescent="0.35">
      <c r="A43" t="s">
        <v>36</v>
      </c>
      <c r="B43">
        <v>0</v>
      </c>
      <c r="C43">
        <v>-1</v>
      </c>
      <c r="D43">
        <v>0</v>
      </c>
    </row>
    <row r="44" spans="1:4" x14ac:dyDescent="0.35">
      <c r="B44">
        <v>0</v>
      </c>
      <c r="C44">
        <v>0</v>
      </c>
      <c r="D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F1AB-F742-4499-A4D2-AA7FB6E9B730}">
  <dimension ref="A1:AB36"/>
  <sheetViews>
    <sheetView tabSelected="1" zoomScale="89" workbookViewId="0">
      <selection activeCell="J34" sqref="J34"/>
    </sheetView>
  </sheetViews>
  <sheetFormatPr defaultRowHeight="14.5" x14ac:dyDescent="0.35"/>
  <sheetData>
    <row r="1" spans="1:28" x14ac:dyDescent="0.35">
      <c r="B1" s="1" t="s">
        <v>12</v>
      </c>
      <c r="C1" s="1" t="s">
        <v>15</v>
      </c>
      <c r="D1" s="1" t="s">
        <v>14</v>
      </c>
      <c r="E1" s="1" t="s">
        <v>13</v>
      </c>
      <c r="F1" s="1" t="s">
        <v>16</v>
      </c>
      <c r="G1" s="1" t="s">
        <v>17</v>
      </c>
    </row>
    <row r="2" spans="1:28" x14ac:dyDescent="0.35">
      <c r="A2" s="1" t="s">
        <v>18</v>
      </c>
      <c r="B2">
        <v>0</v>
      </c>
      <c r="C2">
        <v>1</v>
      </c>
      <c r="D2">
        <v>2</v>
      </c>
      <c r="E2">
        <v>2.6</v>
      </c>
      <c r="F2">
        <v>2.9</v>
      </c>
      <c r="G2">
        <v>3</v>
      </c>
    </row>
    <row r="3" spans="1:28" x14ac:dyDescent="0.35">
      <c r="A3" s="1" t="s">
        <v>19</v>
      </c>
      <c r="B3">
        <f>4*SQRT(1-B2*B2/9)</f>
        <v>4</v>
      </c>
      <c r="C3">
        <f t="shared" ref="C3:F3" si="0">4*SQRT(1-C2*C2/9)</f>
        <v>3.7712361663282534</v>
      </c>
      <c r="D3">
        <f t="shared" si="0"/>
        <v>2.9814239699997196</v>
      </c>
      <c r="E3">
        <f t="shared" si="0"/>
        <v>1.9955506062794353</v>
      </c>
      <c r="F3">
        <f t="shared" si="0"/>
        <v>1.0241527663824814</v>
      </c>
      <c r="G3">
        <f>4*SQRT(1-G2*G2/9)</f>
        <v>0</v>
      </c>
    </row>
    <row r="4" spans="1:28" x14ac:dyDescent="0.35">
      <c r="A4" s="1" t="s">
        <v>0</v>
      </c>
      <c r="B4">
        <f>0.5*ABS(B2)+ABS(B3)</f>
        <v>4</v>
      </c>
      <c r="C4">
        <f t="shared" ref="C4:G4" si="1">0.5*ABS(C2)+ABS(C3)</f>
        <v>4.2712361663282534</v>
      </c>
      <c r="D4">
        <f t="shared" si="1"/>
        <v>3.9814239699997196</v>
      </c>
      <c r="E4">
        <f t="shared" si="1"/>
        <v>3.2955506062794351</v>
      </c>
      <c r="F4">
        <f t="shared" si="1"/>
        <v>2.4741527663824812</v>
      </c>
      <c r="G4">
        <f t="shared" si="1"/>
        <v>1.5</v>
      </c>
    </row>
    <row r="6" spans="1:28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O6" s="1" t="s">
        <v>31</v>
      </c>
      <c r="P6">
        <f>MAX(O7:O17)</f>
        <v>2</v>
      </c>
      <c r="S6">
        <f>MAX(R7:AB7)</f>
        <v>2.5</v>
      </c>
    </row>
    <row r="7" spans="1:28" x14ac:dyDescent="0.35">
      <c r="A7">
        <v>1</v>
      </c>
      <c r="B7">
        <v>-0.5</v>
      </c>
      <c r="C7">
        <v>-0.25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1</v>
      </c>
      <c r="O7">
        <f>ABS(A7)+ABS(B7)+ABS(C7)+ABS(D7)+ABS(E7)+ABS(F7)+ABS(G7)+ABS(H7)+ABS(I7)+ABS(J7)+ABS(K7)</f>
        <v>1.75</v>
      </c>
      <c r="R7" cm="1">
        <f t="array" ref="R7">SUM(ABS(A7:A17))</f>
        <v>1.5</v>
      </c>
      <c r="S7" cm="1">
        <f t="array" ref="S7">SUM(ABS(B7:B17))</f>
        <v>1.75</v>
      </c>
      <c r="T7" cm="1">
        <f t="array" ref="T7">SUM(ABS(C7:C17))</f>
        <v>1.75</v>
      </c>
      <c r="U7" cm="1">
        <f t="array" ref="U7">SUM(ABS(D7:D17))</f>
        <v>2.25</v>
      </c>
      <c r="V7" cm="1">
        <f t="array" ref="V7">SUM(ABS(E7:E17))</f>
        <v>1.5</v>
      </c>
      <c r="W7" cm="1">
        <f t="array" ref="W7">SUM(ABS(F7:F17))</f>
        <v>2</v>
      </c>
      <c r="X7" cm="1">
        <f t="array" ref="X7">SUM(ABS(G7:G17))</f>
        <v>2.5</v>
      </c>
      <c r="Y7" cm="1">
        <f t="array" ref="Y7">SUM(ABS(H7:H17))</f>
        <v>2</v>
      </c>
      <c r="Z7" cm="1">
        <f t="array" ref="Z7">SUM(ABS(I7:I17))</f>
        <v>1.5</v>
      </c>
      <c r="AA7" cm="1">
        <f t="array" ref="AA7">SUM(ABS(J7:J17))</f>
        <v>2.25</v>
      </c>
      <c r="AB7" cm="1">
        <f t="array" ref="AB7">SUM(ABS(K7:K17))</f>
        <v>1.5</v>
      </c>
    </row>
    <row r="8" spans="1:28" x14ac:dyDescent="0.35">
      <c r="A8">
        <v>-0.25</v>
      </c>
      <c r="B8">
        <v>1</v>
      </c>
      <c r="C8">
        <v>0</v>
      </c>
      <c r="D8">
        <v>-0.25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f>(C4+D4)/4</f>
        <v>2.0631650340819934</v>
      </c>
      <c r="O8">
        <f t="shared" ref="O8:O17" si="2">ABS(A8)+ABS(B8)+ABS(C8)+ABS(D8)+ABS(E8)+ABS(F8)+ABS(G8)+ABS(H8)+ABS(I8)+ABS(J8)+ABS(K8)</f>
        <v>1.5</v>
      </c>
    </row>
    <row r="9" spans="1:28" x14ac:dyDescent="0.35">
      <c r="A9">
        <v>-0.25</v>
      </c>
      <c r="B9">
        <v>0</v>
      </c>
      <c r="C9">
        <v>1</v>
      </c>
      <c r="D9">
        <v>-0.5</v>
      </c>
      <c r="E9">
        <v>0</v>
      </c>
      <c r="F9">
        <v>-0.25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O9">
        <f t="shared" si="2"/>
        <v>2</v>
      </c>
    </row>
    <row r="10" spans="1:28" x14ac:dyDescent="0.35">
      <c r="A10">
        <v>0</v>
      </c>
      <c r="B10">
        <v>-0.25</v>
      </c>
      <c r="C10">
        <v>-0.25</v>
      </c>
      <c r="D10">
        <v>1</v>
      </c>
      <c r="E10">
        <v>-0.25</v>
      </c>
      <c r="F10">
        <v>0</v>
      </c>
      <c r="G10">
        <v>-0.25</v>
      </c>
      <c r="H10">
        <v>0</v>
      </c>
      <c r="I10">
        <v>0</v>
      </c>
      <c r="J10">
        <v>0</v>
      </c>
      <c r="K10">
        <v>0</v>
      </c>
      <c r="M10">
        <v>0</v>
      </c>
      <c r="O10">
        <f t="shared" si="2"/>
        <v>2</v>
      </c>
    </row>
    <row r="11" spans="1:28" x14ac:dyDescent="0.35">
      <c r="A11">
        <v>0</v>
      </c>
      <c r="B11">
        <v>0</v>
      </c>
      <c r="C11">
        <v>0</v>
      </c>
      <c r="D11">
        <v>-0.25</v>
      </c>
      <c r="E11">
        <v>1</v>
      </c>
      <c r="F11">
        <v>0</v>
      </c>
      <c r="G11">
        <v>0</v>
      </c>
      <c r="H11">
        <v>-0.25</v>
      </c>
      <c r="I11">
        <v>0</v>
      </c>
      <c r="J11">
        <v>0</v>
      </c>
      <c r="K11">
        <v>-0.25</v>
      </c>
      <c r="M11">
        <f>(D4+E4)/4</f>
        <v>1.8192436440697888</v>
      </c>
      <c r="O11">
        <f t="shared" si="2"/>
        <v>1.75</v>
      </c>
    </row>
    <row r="12" spans="1:28" x14ac:dyDescent="0.35">
      <c r="A12">
        <v>0</v>
      </c>
      <c r="B12">
        <v>0</v>
      </c>
      <c r="C12">
        <v>-0.25</v>
      </c>
      <c r="D12">
        <v>0</v>
      </c>
      <c r="E12">
        <v>0</v>
      </c>
      <c r="F12">
        <v>1</v>
      </c>
      <c r="G12">
        <v>-0.5</v>
      </c>
      <c r="H12">
        <v>0</v>
      </c>
      <c r="I12">
        <v>-0.25</v>
      </c>
      <c r="J12">
        <v>0</v>
      </c>
      <c r="K12">
        <v>0</v>
      </c>
      <c r="M12">
        <v>0</v>
      </c>
      <c r="O12">
        <f t="shared" si="2"/>
        <v>2</v>
      </c>
    </row>
    <row r="13" spans="1:28" x14ac:dyDescent="0.35">
      <c r="A13">
        <v>0</v>
      </c>
      <c r="B13">
        <v>0</v>
      </c>
      <c r="C13">
        <v>0</v>
      </c>
      <c r="D13">
        <v>-0.25</v>
      </c>
      <c r="E13">
        <v>0</v>
      </c>
      <c r="F13">
        <v>-0.25</v>
      </c>
      <c r="G13">
        <v>1</v>
      </c>
      <c r="H13">
        <v>-0.25</v>
      </c>
      <c r="I13">
        <v>0</v>
      </c>
      <c r="J13">
        <v>-0.25</v>
      </c>
      <c r="K13">
        <v>0</v>
      </c>
      <c r="M13">
        <v>0</v>
      </c>
      <c r="O13">
        <f t="shared" si="2"/>
        <v>2</v>
      </c>
    </row>
    <row r="14" spans="1:28" x14ac:dyDescent="0.35">
      <c r="A14">
        <v>0</v>
      </c>
      <c r="B14">
        <v>0</v>
      </c>
      <c r="C14">
        <v>0</v>
      </c>
      <c r="D14">
        <v>0</v>
      </c>
      <c r="E14">
        <v>-0.25</v>
      </c>
      <c r="F14">
        <v>0</v>
      </c>
      <c r="G14">
        <v>-0.25</v>
      </c>
      <c r="H14">
        <v>1</v>
      </c>
      <c r="I14">
        <v>0</v>
      </c>
      <c r="J14">
        <v>-0.25</v>
      </c>
      <c r="K14">
        <v>0</v>
      </c>
      <c r="M14">
        <f>F4/4</f>
        <v>0.61853819159562029</v>
      </c>
      <c r="O14">
        <f t="shared" si="2"/>
        <v>1.75</v>
      </c>
    </row>
    <row r="15" spans="1:2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-0.5</v>
      </c>
      <c r="G15">
        <v>0</v>
      </c>
      <c r="H15">
        <v>0</v>
      </c>
      <c r="I15">
        <v>1</v>
      </c>
      <c r="J15">
        <v>-0.5</v>
      </c>
      <c r="K15">
        <v>0</v>
      </c>
      <c r="M15">
        <v>0</v>
      </c>
      <c r="O15">
        <f t="shared" si="2"/>
        <v>2</v>
      </c>
    </row>
    <row r="16" spans="1:2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-0.5</v>
      </c>
      <c r="H16">
        <v>0</v>
      </c>
      <c r="I16">
        <v>-0.25</v>
      </c>
      <c r="J16">
        <v>1</v>
      </c>
      <c r="K16">
        <v>-0.25</v>
      </c>
      <c r="M16">
        <v>0</v>
      </c>
      <c r="O16">
        <f t="shared" si="2"/>
        <v>2</v>
      </c>
    </row>
    <row r="17" spans="1:1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-0.5</v>
      </c>
      <c r="I17">
        <v>0</v>
      </c>
      <c r="J17">
        <v>-0.25</v>
      </c>
      <c r="K17">
        <v>1</v>
      </c>
      <c r="M17">
        <f>G4/4</f>
        <v>0.375</v>
      </c>
      <c r="O17">
        <f t="shared" si="2"/>
        <v>1.75</v>
      </c>
    </row>
    <row r="19" spans="1:17" x14ac:dyDescent="0.35">
      <c r="A19" cm="1">
        <f t="array" ref="A19:K29">MINVERSE(A7:K17)</f>
        <v>1.3911291119233429</v>
      </c>
      <c r="B19">
        <v>0.8987059172182158</v>
      </c>
      <c r="C19">
        <v>0.66581053047515548</v>
      </c>
      <c r="D19">
        <v>0.81256544502617789</v>
      </c>
      <c r="E19">
        <v>0.2891632915143732</v>
      </c>
      <c r="F19">
        <v>0.45954756495110138</v>
      </c>
      <c r="G19">
        <v>0.73077151042181154</v>
      </c>
      <c r="H19">
        <v>0.3440877210313148</v>
      </c>
      <c r="I19">
        <v>0.22080410945371931</v>
      </c>
      <c r="J19">
        <v>0.42366887286377553</v>
      </c>
      <c r="K19">
        <v>0.1782080410945372</v>
      </c>
      <c r="M19" cm="1">
        <f t="array" ref="M19:M29">MMULT(_xlfn.ANCHORARRAY(A19),M7:M17)</f>
        <v>4.0510256285637949</v>
      </c>
      <c r="N19" s="1" t="s">
        <v>20</v>
      </c>
    </row>
    <row r="20" spans="1:17" x14ac:dyDescent="0.35">
      <c r="A20">
        <v>0.45132865751259504</v>
      </c>
      <c r="B20">
        <v>1.417287365405512</v>
      </c>
      <c r="C20">
        <v>0.38802726464486803</v>
      </c>
      <c r="D20">
        <v>0.7664921465968586</v>
      </c>
      <c r="E20">
        <v>0.2653758767163884</v>
      </c>
      <c r="F20">
        <v>0.3342882544700187</v>
      </c>
      <c r="G20">
        <v>0.60725081497579758</v>
      </c>
      <c r="H20">
        <v>0.29501136026869507</v>
      </c>
      <c r="I20">
        <v>0.17093746912970467</v>
      </c>
      <c r="J20">
        <v>0.34946162204879977</v>
      </c>
      <c r="K20">
        <v>0.15370937469129706</v>
      </c>
      <c r="M20">
        <v>4.0983265788591741</v>
      </c>
      <c r="N20" s="1" t="s">
        <v>21</v>
      </c>
      <c r="P20" s="2" t="s">
        <v>32</v>
      </c>
      <c r="Q20" s="2"/>
    </row>
    <row r="21" spans="1:17" x14ac:dyDescent="0.35">
      <c r="A21">
        <v>0.66185913266818119</v>
      </c>
      <c r="B21">
        <v>0.76024893806183924</v>
      </c>
      <c r="C21">
        <v>1.8871875926108859</v>
      </c>
      <c r="D21">
        <v>1.7172774869109946</v>
      </c>
      <c r="E21">
        <v>0.62590141262471599</v>
      </c>
      <c r="F21">
        <v>1.169613750864368</v>
      </c>
      <c r="G21">
        <v>1.708584411735651</v>
      </c>
      <c r="H21">
        <v>0.78632816358786917</v>
      </c>
      <c r="I21">
        <v>0.54134149955546784</v>
      </c>
      <c r="J21">
        <v>0.99575224735750267</v>
      </c>
      <c r="K21">
        <v>0.40541341499555467</v>
      </c>
      <c r="M21">
        <v>4.0074493565368305</v>
      </c>
      <c r="N21" s="1" t="s">
        <v>22</v>
      </c>
      <c r="P21">
        <f>P6*S6</f>
        <v>5</v>
      </c>
    </row>
    <row r="22" spans="1:17" x14ac:dyDescent="0.35">
      <c r="A22">
        <v>0.4141855181270373</v>
      </c>
      <c r="B22">
        <v>0.77044354440383278</v>
      </c>
      <c r="C22">
        <v>0.88629852810431664</v>
      </c>
      <c r="D22">
        <v>2.2534031413612565</v>
      </c>
      <c r="E22">
        <v>0.77234021535118047</v>
      </c>
      <c r="F22">
        <v>0.87760545292897352</v>
      </c>
      <c r="G22">
        <v>1.6982317494813788</v>
      </c>
      <c r="H22">
        <v>0.83595772004346536</v>
      </c>
      <c r="I22">
        <v>0.46294576706509938</v>
      </c>
      <c r="J22">
        <v>0.97417761533142344</v>
      </c>
      <c r="K22">
        <v>0.43662945767065103</v>
      </c>
      <c r="M22">
        <v>4.089620550544927</v>
      </c>
      <c r="N22" s="1" t="s">
        <v>23</v>
      </c>
    </row>
    <row r="23" spans="1:17" x14ac:dyDescent="0.35">
      <c r="A23">
        <v>0.20268695050874244</v>
      </c>
      <c r="B23">
        <v>0.35317593598735547</v>
      </c>
      <c r="C23">
        <v>0.4575718660476143</v>
      </c>
      <c r="D23">
        <v>1.0073298429319373</v>
      </c>
      <c r="E23">
        <v>1.499496196779611</v>
      </c>
      <c r="F23">
        <v>0.62027067074977771</v>
      </c>
      <c r="G23">
        <v>1.2615035068655538</v>
      </c>
      <c r="H23">
        <v>0.99065494418650601</v>
      </c>
      <c r="I23">
        <v>0.38100365504297151</v>
      </c>
      <c r="J23">
        <v>0.90374394942210823</v>
      </c>
      <c r="K23">
        <v>0.60081003655042975</v>
      </c>
      <c r="M23">
        <v>4.4973577991939555</v>
      </c>
      <c r="N23" s="1" t="s">
        <v>24</v>
      </c>
    </row>
    <row r="24" spans="1:17" x14ac:dyDescent="0.35">
      <c r="A24">
        <v>0.42793638249530758</v>
      </c>
      <c r="B24">
        <v>0.6014027462214756</v>
      </c>
      <c r="C24">
        <v>1.1103427837597546</v>
      </c>
      <c r="D24">
        <v>1.5497382198952878</v>
      </c>
      <c r="E24">
        <v>0.66976192828212988</v>
      </c>
      <c r="F24">
        <v>2.4636965326484241</v>
      </c>
      <c r="G24">
        <v>2.7071026375580356</v>
      </c>
      <c r="H24">
        <v>1.1293094932332313</v>
      </c>
      <c r="I24">
        <v>1.0186703546379534</v>
      </c>
      <c r="J24">
        <v>1.6109848859033884</v>
      </c>
      <c r="K24">
        <v>0.57018670354637946</v>
      </c>
      <c r="M24">
        <v>3.7995306964936746</v>
      </c>
      <c r="N24" s="1" t="s">
        <v>25</v>
      </c>
    </row>
    <row r="25" spans="1:17" x14ac:dyDescent="0.35">
      <c r="A25">
        <v>0.34086733181863071</v>
      </c>
      <c r="B25">
        <v>0.55106193816062432</v>
      </c>
      <c r="C25">
        <v>0.81240738911389865</v>
      </c>
      <c r="D25">
        <v>1.5225130890052356</v>
      </c>
      <c r="E25">
        <v>0.69858737528400672</v>
      </c>
      <c r="F25">
        <v>1.3862491356317295</v>
      </c>
      <c r="G25">
        <v>3.2155882643485132</v>
      </c>
      <c r="H25">
        <v>1.2718364121307912</v>
      </c>
      <c r="I25">
        <v>0.75850044453225351</v>
      </c>
      <c r="J25">
        <v>1.6477526424972835</v>
      </c>
      <c r="K25">
        <v>0.58658500444532258</v>
      </c>
      <c r="M25">
        <v>3.7553484675897479</v>
      </c>
      <c r="N25" s="1" t="s">
        <v>26</v>
      </c>
    </row>
    <row r="26" spans="1:17" x14ac:dyDescent="0.35">
      <c r="A26">
        <v>0.2129803417959103</v>
      </c>
      <c r="B26">
        <v>0.34732786723303377</v>
      </c>
      <c r="C26">
        <v>0.50459349995060743</v>
      </c>
      <c r="D26">
        <v>0.96335078534031449</v>
      </c>
      <c r="E26">
        <v>0.71006618591326709</v>
      </c>
      <c r="F26">
        <v>0.8420428726662057</v>
      </c>
      <c r="G26">
        <v>1.7868220883137413</v>
      </c>
      <c r="H26">
        <v>1.8769139583127532</v>
      </c>
      <c r="I26">
        <v>0.53837795120023724</v>
      </c>
      <c r="J26">
        <v>1.3114689321347432</v>
      </c>
      <c r="K26">
        <v>0.50538377951200242</v>
      </c>
      <c r="M26">
        <v>3.5718203312973151</v>
      </c>
      <c r="N26" s="1" t="s">
        <v>27</v>
      </c>
    </row>
    <row r="27" spans="1:17" x14ac:dyDescent="0.35">
      <c r="A27">
        <v>0.36815173367578774</v>
      </c>
      <c r="B27">
        <v>0.54323817050281531</v>
      </c>
      <c r="C27">
        <v>0.92936876420033565</v>
      </c>
      <c r="D27">
        <v>1.4366492146596859</v>
      </c>
      <c r="E27">
        <v>0.65597154993578977</v>
      </c>
      <c r="F27">
        <v>1.9126741084658698</v>
      </c>
      <c r="G27">
        <v>2.6886496097994663</v>
      </c>
      <c r="H27">
        <v>1.1872369850834736</v>
      </c>
      <c r="I27">
        <v>2.0163390299318387</v>
      </c>
      <c r="J27">
        <v>2.1526820112614842</v>
      </c>
      <c r="K27">
        <v>0.70216339029931829</v>
      </c>
      <c r="M27">
        <v>3.6799764942583746</v>
      </c>
      <c r="N27" s="1" t="s">
        <v>28</v>
      </c>
    </row>
    <row r="28" spans="1:17" x14ac:dyDescent="0.35">
      <c r="A28">
        <v>0.30836708485626785</v>
      </c>
      <c r="B28">
        <v>0.4850735947841549</v>
      </c>
      <c r="C28">
        <v>0.74839474464091649</v>
      </c>
      <c r="D28">
        <v>1.3235602094240839</v>
      </c>
      <c r="E28">
        <v>0.64218117158944987</v>
      </c>
      <c r="F28">
        <v>1.3616516842833153</v>
      </c>
      <c r="G28">
        <v>2.670196582040897</v>
      </c>
      <c r="H28">
        <v>1.2451644769337156</v>
      </c>
      <c r="I28">
        <v>1.0140077052257237</v>
      </c>
      <c r="J28">
        <v>2.6943791366195797</v>
      </c>
      <c r="K28">
        <v>0.83414007705225723</v>
      </c>
      <c r="M28">
        <v>3.5604222920230746</v>
      </c>
      <c r="N28" s="1" t="s">
        <v>29</v>
      </c>
    </row>
    <row r="29" spans="1:17" x14ac:dyDescent="0.35">
      <c r="A29">
        <v>0.18358194211202208</v>
      </c>
      <c r="B29">
        <v>0.29493233231255556</v>
      </c>
      <c r="C29">
        <v>0.43939543613553278</v>
      </c>
      <c r="D29">
        <v>0.81256544502617811</v>
      </c>
      <c r="E29">
        <v>0.51557838585399596</v>
      </c>
      <c r="F29">
        <v>0.76143435740393173</v>
      </c>
      <c r="G29">
        <v>1.5609601896670948</v>
      </c>
      <c r="H29">
        <v>1.2497480983898055</v>
      </c>
      <c r="I29">
        <v>0.52269090190654943</v>
      </c>
      <c r="J29">
        <v>1.3293292502222662</v>
      </c>
      <c r="K29">
        <v>1.4612269090190655</v>
      </c>
      <c r="M29">
        <v>3.0510157386544257</v>
      </c>
      <c r="N29" s="1" t="s">
        <v>30</v>
      </c>
    </row>
    <row r="32" spans="1:17" x14ac:dyDescent="0.35">
      <c r="D32" s="3">
        <f>B4</f>
        <v>4</v>
      </c>
      <c r="E32" s="3">
        <f>C4</f>
        <v>4.2712361663282534</v>
      </c>
    </row>
    <row r="33" spans="4:7" x14ac:dyDescent="0.35">
      <c r="D33">
        <f>M19</f>
        <v>4.0510256285637949</v>
      </c>
      <c r="E33">
        <f>M20</f>
        <v>4.0983265788591741</v>
      </c>
      <c r="F33" s="3">
        <f>D4</f>
        <v>3.9814239699997196</v>
      </c>
    </row>
    <row r="34" spans="4:7" x14ac:dyDescent="0.35">
      <c r="D34">
        <f>M21</f>
        <v>4.0074493565368305</v>
      </c>
      <c r="E34">
        <f>M22</f>
        <v>4.089620550544927</v>
      </c>
      <c r="F34">
        <f>M23</f>
        <v>4.4973577991939555</v>
      </c>
      <c r="G34" s="3">
        <f>E4</f>
        <v>3.2955506062794351</v>
      </c>
    </row>
    <row r="35" spans="4:7" x14ac:dyDescent="0.35">
      <c r="D35">
        <f>M24</f>
        <v>3.7995306964936746</v>
      </c>
      <c r="E35">
        <f>M25</f>
        <v>3.7553484675897479</v>
      </c>
      <c r="F35">
        <f>M26</f>
        <v>3.5718203312973151</v>
      </c>
      <c r="G35" s="3">
        <f>F4</f>
        <v>2.4741527663824812</v>
      </c>
    </row>
    <row r="36" spans="4:7" x14ac:dyDescent="0.35">
      <c r="D36">
        <f>M27</f>
        <v>3.6799764942583746</v>
      </c>
      <c r="E36">
        <f>M28</f>
        <v>3.5604222920230746</v>
      </c>
      <c r="F36">
        <f>M29</f>
        <v>3.0510157386544257</v>
      </c>
      <c r="G36" s="3">
        <f>G4</f>
        <v>1.5</v>
      </c>
    </row>
  </sheetData>
  <mergeCells count="1">
    <mergeCell ref="P20:Q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user</dc:creator>
  <cp:lastModifiedBy>pavel</cp:lastModifiedBy>
  <dcterms:created xsi:type="dcterms:W3CDTF">2024-04-28T13:07:38Z</dcterms:created>
  <dcterms:modified xsi:type="dcterms:W3CDTF">2024-05-19T21:17:42Z</dcterms:modified>
</cp:coreProperties>
</file>