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2026HUNT\PLAYRIX_PRODUCER\sets\ratings\"/>
    </mc:Choice>
  </mc:AlternateContent>
  <xr:revisionPtr revIDLastSave="0" documentId="13_ncr:1_{EF9E6C52-A90B-4872-82FE-42CEAFF129BE}" xr6:coauthVersionLast="47" xr6:coauthVersionMax="47" xr10:uidLastSave="{00000000-0000-0000-0000-000000000000}"/>
  <bookViews>
    <workbookView xWindow="-108" yWindow="-108" windowWidth="23256" windowHeight="12456" activeTab="2" xr2:uid="{DE0848EE-5CDB-4C04-A169-511B92FD213A}"/>
  </bookViews>
  <sheets>
    <sheet name="How to rate" sheetId="1" r:id="rId1"/>
    <sheet name="Ratings" sheetId="2" r:id="rId2"/>
    <sheet name="Set picks" sheetId="3" r:id="rId3"/>
    <sheet name="Summary" sheetId="4" r:id="rId4"/>
    <sheet name="References" sheetId="5" r:id="rId5"/>
  </sheets>
  <definedNames>
    <definedName name="_xlnm._FilterDatabase" localSheetId="1" hidden="1">Ratings!$A$1:$K$121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4" l="1"/>
  <c r="E18" i="4"/>
  <c r="D18" i="4"/>
  <c r="C18" i="4"/>
  <c r="F17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F12" i="4"/>
  <c r="E12" i="4"/>
  <c r="D12" i="4"/>
  <c r="C12" i="4"/>
  <c r="F11" i="4"/>
  <c r="E11" i="4"/>
  <c r="D11" i="4"/>
  <c r="C11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  <c r="F4" i="4"/>
  <c r="E4" i="4"/>
  <c r="D4" i="4"/>
  <c r="C4" i="4"/>
  <c r="F3" i="4"/>
  <c r="E3" i="4"/>
  <c r="D3" i="4"/>
  <c r="C3" i="4"/>
  <c r="F2" i="4"/>
  <c r="E2" i="4"/>
  <c r="D2" i="4"/>
  <c r="C2" i="4"/>
  <c r="G2" i="4" l="1"/>
  <c r="G8" i="4"/>
  <c r="G5" i="4"/>
  <c r="G11" i="4"/>
  <c r="G7" i="4"/>
  <c r="G13" i="4"/>
  <c r="G10" i="4"/>
  <c r="G4" i="4"/>
  <c r="G3" i="4"/>
  <c r="G6" i="4"/>
  <c r="G9" i="4"/>
  <c r="G16" i="4"/>
  <c r="G14" i="4"/>
  <c r="G17" i="4"/>
  <c r="G12" i="4"/>
  <c r="G15" i="4"/>
  <c r="G18" i="4"/>
</calcChain>
</file>

<file path=xl/sharedStrings.xml><?xml version="1.0" encoding="utf-8"?>
<sst xmlns="http://schemas.openxmlformats.org/spreadsheetml/2006/main" count="999" uniqueCount="381">
  <si>
    <t>Card set ratings: Cinema collection (4 sets x 3 variants x 10 cards = 120 cards)</t>
  </si>
  <si>
    <t>What to fill</t>
  </si>
  <si>
    <t>On the Ratings sheet: column I 'Rating (1-5)' (yellow, dropdown) and column J 'Comment' (light yellow, optional). On the Set picks sheet: your pick per set and any swaps or redos.</t>
  </si>
  <si>
    <t>Scale</t>
  </si>
  <si>
    <t>5 = indistinguishable from the real cards; 4 = minor difference; 3 = noticeable difference; 2 = clearly different in places; 1 = different style.</t>
  </si>
  <si>
    <t>Judge</t>
  </si>
  <si>
    <t>Rendering (shapes, shading, materials, outlines), colour (warmth, saturation, contrast), composition (angle, size in frame, background) and whether the object fits the set.</t>
  </si>
  <si>
    <t>Full size</t>
  </si>
  <si>
    <t>Thumbnails are 200x223 px. Click 'open' in column K to see the 430x480 card.</t>
  </si>
  <si>
    <t>Codes</t>
  </si>
  <si>
    <t>LC = Love in the City, PP = Picture-Perfect Suburbia, OG = Once Upon a Garden, LI = The Lost Island. The Summary sheet averages your ratings automatically.</t>
  </si>
  <si>
    <t>Example (format only; not a real rating)</t>
  </si>
  <si>
    <t>Code</t>
  </si>
  <si>
    <t>Name</t>
  </si>
  <si>
    <t>Rating (1-5)</t>
  </si>
  <si>
    <t>Comment (optional)</t>
  </si>
  <si>
    <t>LC-A01</t>
  </si>
  <si>
    <t>Rose Bouquet</t>
  </si>
  <si>
    <t>Bow a little too glossy; otherwise matches the real cards.</t>
  </si>
  <si>
    <t>Set</t>
  </si>
  <si>
    <t>Variant</t>
  </si>
  <si>
    <t>Concept</t>
  </si>
  <si>
    <t>Card</t>
  </si>
  <si>
    <t>Category</t>
  </si>
  <si>
    <t>Image</t>
  </si>
  <si>
    <t>Love in the City</t>
  </si>
  <si>
    <t>A</t>
  </si>
  <si>
    <t>First Date: classic date props and the city spots where it happens</t>
  </si>
  <si>
    <t>A01</t>
  </si>
  <si>
    <t>LC-A02</t>
  </si>
  <si>
    <t>A02</t>
  </si>
  <si>
    <t>Rotary Phone</t>
  </si>
  <si>
    <t>LC-A03</t>
  </si>
  <si>
    <t>A03</t>
  </si>
  <si>
    <t>City Taxi</t>
  </si>
  <si>
    <t>LC-A04</t>
  </si>
  <si>
    <t>A04</t>
  </si>
  <si>
    <t>Heart Cupcake</t>
  </si>
  <si>
    <t>LC-A05</t>
  </si>
  <si>
    <t>A05</t>
  </si>
  <si>
    <t>Heart Chocolates</t>
  </si>
  <si>
    <t>LC-A06</t>
  </si>
  <si>
    <t>A06</t>
  </si>
  <si>
    <t>Park Bench</t>
  </si>
  <si>
    <t>LC-A07</t>
  </si>
  <si>
    <t>A07</t>
  </si>
  <si>
    <t>Record Player</t>
  </si>
  <si>
    <t>LC-A08</t>
  </si>
  <si>
    <t>A08</t>
  </si>
  <si>
    <t>Love Letter</t>
  </si>
  <si>
    <t>LC-A09</t>
  </si>
  <si>
    <t>A09</t>
  </si>
  <si>
    <t>Perfume</t>
  </si>
  <si>
    <t>LC-A10</t>
  </si>
  <si>
    <t>A10</t>
  </si>
  <si>
    <t>Flower Kiosk</t>
  </si>
  <si>
    <t>LC-B01</t>
  </si>
  <si>
    <t>B</t>
  </si>
  <si>
    <t>Meet-Cute: chance encounters around town</t>
  </si>
  <si>
    <t>B01</t>
  </si>
  <si>
    <t>Red Umbrella</t>
  </si>
  <si>
    <t>LC-B02</t>
  </si>
  <si>
    <t>B02</t>
  </si>
  <si>
    <t>Typewriter</t>
  </si>
  <si>
    <t>LC-B03</t>
  </si>
  <si>
    <t>B03</t>
  </si>
  <si>
    <t>Vintage Scooter</t>
  </si>
  <si>
    <t>LC-B04</t>
  </si>
  <si>
    <t>B04</t>
  </si>
  <si>
    <t>Heart Balloon</t>
  </si>
  <si>
    <t>LC-B05</t>
  </si>
  <si>
    <t>B05</t>
  </si>
  <si>
    <t>Matching Mugs</t>
  </si>
  <si>
    <t>LC-B06</t>
  </si>
  <si>
    <t>B06</t>
  </si>
  <si>
    <t>Cafe Table</t>
  </si>
  <si>
    <t>LC-B07</t>
  </si>
  <si>
    <t>B07</t>
  </si>
  <si>
    <t>Engagement Ring</t>
  </si>
  <si>
    <t>LC-B08</t>
  </si>
  <si>
    <t>B08</t>
  </si>
  <si>
    <t>Tulip Bucket</t>
  </si>
  <si>
    <t>LC-B09</t>
  </si>
  <si>
    <t>B09</t>
  </si>
  <si>
    <t>Heart Glasses</t>
  </si>
  <si>
    <t>LC-B10</t>
  </si>
  <si>
    <t>B10</t>
  </si>
  <si>
    <t>Love Locks</t>
  </si>
  <si>
    <t>LC-C01</t>
  </si>
  <si>
    <t>C</t>
  </si>
  <si>
    <t>Happily Ever After: the wedding finale</t>
  </si>
  <si>
    <t>C01</t>
  </si>
  <si>
    <t>Wedding Rings</t>
  </si>
  <si>
    <t>LC-C02</t>
  </si>
  <si>
    <t>C02</t>
  </si>
  <si>
    <t>Wedding Cake</t>
  </si>
  <si>
    <t>LC-C03</t>
  </si>
  <si>
    <t>C03</t>
  </si>
  <si>
    <t>Wedding Car</t>
  </si>
  <si>
    <t>LC-C04</t>
  </si>
  <si>
    <t>C04</t>
  </si>
  <si>
    <t>Red Heel</t>
  </si>
  <si>
    <t>LC-C05</t>
  </si>
  <si>
    <t>C05</t>
  </si>
  <si>
    <t>Bridal Bouquet</t>
  </si>
  <si>
    <t>LC-C06</t>
  </si>
  <si>
    <t>C06</t>
  </si>
  <si>
    <t>Garden Gazebo</t>
  </si>
  <si>
    <t>LC-C07</t>
  </si>
  <si>
    <t>C07</t>
  </si>
  <si>
    <t>Tiara</t>
  </si>
  <si>
    <t>LC-C08</t>
  </si>
  <si>
    <t>C08</t>
  </si>
  <si>
    <t>Gift Box</t>
  </si>
  <si>
    <t>LC-C09</t>
  </si>
  <si>
    <t>C09</t>
  </si>
  <si>
    <t>Heart Candles</t>
  </si>
  <si>
    <t>LC-C10</t>
  </si>
  <si>
    <t>C10</t>
  </si>
  <si>
    <t>Chapel Bell</t>
  </si>
  <si>
    <t>PP-A01</t>
  </si>
  <si>
    <t>Picture-Perfect Suburbia</t>
  </si>
  <si>
    <t>Home Sweet Home: the dream house and its gadgets</t>
  </si>
  <si>
    <t>Pop-up Toaster</t>
  </si>
  <si>
    <t>PP-A02</t>
  </si>
  <si>
    <t>Retro TV</t>
  </si>
  <si>
    <t>PP-A03</t>
  </si>
  <si>
    <t>Dream House</t>
  </si>
  <si>
    <t>PP-A04</t>
  </si>
  <si>
    <t>Jelly Mould</t>
  </si>
  <si>
    <t>PP-A05</t>
  </si>
  <si>
    <t>Milk Bottle</t>
  </si>
  <si>
    <t>PP-A06</t>
  </si>
  <si>
    <t>Mailbox</t>
  </si>
  <si>
    <t>PP-A07</t>
  </si>
  <si>
    <t>Stand Mixer</t>
  </si>
  <si>
    <t>PP-A08</t>
  </si>
  <si>
    <t>Hula Hoop</t>
  </si>
  <si>
    <t>PP-A09</t>
  </si>
  <si>
    <t>TV Dinner</t>
  </si>
  <si>
    <t>PP-A10</t>
  </si>
  <si>
    <t>Station Wagon</t>
  </si>
  <si>
    <t>PP-B01</t>
  </si>
  <si>
    <t>Saturday in the Suburbs: diner, drive-in and teen fun</t>
  </si>
  <si>
    <t>Poodle Skirt</t>
  </si>
  <si>
    <t>PP-B02</t>
  </si>
  <si>
    <t>Jukebox</t>
  </si>
  <si>
    <t>PP-B03</t>
  </si>
  <si>
    <t>Drive-In</t>
  </si>
  <si>
    <t>PP-B04</t>
  </si>
  <si>
    <t>Milkshake</t>
  </si>
  <si>
    <t>PP-B05</t>
  </si>
  <si>
    <t>Roller Skates</t>
  </si>
  <si>
    <t>PP-B06</t>
  </si>
  <si>
    <t>Lawn Flamingos</t>
  </si>
  <si>
    <t>PP-B07</t>
  </si>
  <si>
    <t>Gumball Machine</t>
  </si>
  <si>
    <t>PP-B08</t>
  </si>
  <si>
    <t>Pocket Radio</t>
  </si>
  <si>
    <t>PP-B09</t>
  </si>
  <si>
    <t>Saddle Shoes</t>
  </si>
  <si>
    <t>PP-B10</t>
  </si>
  <si>
    <t>Backyard Grill</t>
  </si>
  <si>
    <t>PP-C01</t>
  </si>
  <si>
    <t>Household Hijinks: chores and gadgets behind the sitcom gags</t>
  </si>
  <si>
    <t>Feather Duster</t>
  </si>
  <si>
    <t>PP-C02</t>
  </si>
  <si>
    <t>Washing Machine</t>
  </si>
  <si>
    <t>PP-C03</t>
  </si>
  <si>
    <t>Sprinkler</t>
  </si>
  <si>
    <t>PP-C04</t>
  </si>
  <si>
    <t>Casserole</t>
  </si>
  <si>
    <t>PP-C05</t>
  </si>
  <si>
    <t>Alarm Clock</t>
  </si>
  <si>
    <t>PP-C06</t>
  </si>
  <si>
    <t>Paperboy Bike</t>
  </si>
  <si>
    <t>PP-C07</t>
  </si>
  <si>
    <t>Vacuum Cleaner</t>
  </si>
  <si>
    <t>PP-C08</t>
  </si>
  <si>
    <t>Polka-Dot Apron</t>
  </si>
  <si>
    <t>PP-C09</t>
  </si>
  <si>
    <t>Ice Cream Sundae</t>
  </si>
  <si>
    <t>PP-C10</t>
  </si>
  <si>
    <t>Lemonade Stand</t>
  </si>
  <si>
    <t>OG-A01</t>
  </si>
  <si>
    <t>Once Upon a Garden</t>
  </si>
  <si>
    <t>Enchanted Garden: magic plants and fairy homes</t>
  </si>
  <si>
    <t>Magic Wand</t>
  </si>
  <si>
    <t>OG-A02</t>
  </si>
  <si>
    <t>Fairy Lantern</t>
  </si>
  <si>
    <t>OG-A03</t>
  </si>
  <si>
    <t>Toadstool House</t>
  </si>
  <si>
    <t>OG-A04</t>
  </si>
  <si>
    <t>Magic Beans</t>
  </si>
  <si>
    <t>OG-A05</t>
  </si>
  <si>
    <t>Golden Apple</t>
  </si>
  <si>
    <t>OG-A06</t>
  </si>
  <si>
    <t>Beanstalk</t>
  </si>
  <si>
    <t>OG-A07</t>
  </si>
  <si>
    <t>Spinning Wheel</t>
  </si>
  <si>
    <t>OG-A08</t>
  </si>
  <si>
    <t>Crystal Ball</t>
  </si>
  <si>
    <t>OG-A09</t>
  </si>
  <si>
    <t>Pocket Watch</t>
  </si>
  <si>
    <t>OG-A10</t>
  </si>
  <si>
    <t>Wishing Well</t>
  </si>
  <si>
    <t>OG-B01</t>
  </si>
  <si>
    <t>Royal Tale: the castle, the crown and the royal treasures</t>
  </si>
  <si>
    <t>Golden Crown</t>
  </si>
  <si>
    <t>OG-B02</t>
  </si>
  <si>
    <t>Magic Mirror</t>
  </si>
  <si>
    <t>OG-B03</t>
  </si>
  <si>
    <t>Tower Braid</t>
  </si>
  <si>
    <t>OG-B04</t>
  </si>
  <si>
    <t>Enchanted Apple</t>
  </si>
  <si>
    <t>OG-B05</t>
  </si>
  <si>
    <t>Golden Key</t>
  </si>
  <si>
    <t>OG-B06</t>
  </si>
  <si>
    <t>Pumpkin Coach</t>
  </si>
  <si>
    <t>OG-B07</t>
  </si>
  <si>
    <t>Golden Harp</t>
  </si>
  <si>
    <t>OG-B08</t>
  </si>
  <si>
    <t>Potion Bottle</t>
  </si>
  <si>
    <t>OG-B09</t>
  </si>
  <si>
    <t>Golden Egg</t>
  </si>
  <si>
    <t>OG-B10</t>
  </si>
  <si>
    <t>Gingerbread House</t>
  </si>
  <si>
    <t>OG-C01</t>
  </si>
  <si>
    <t>Wonderland Tea Party: the topsy-turvy garden party</t>
  </si>
  <si>
    <t>Top Hat</t>
  </si>
  <si>
    <t>OG-C02</t>
  </si>
  <si>
    <t>Flower Teapot</t>
  </si>
  <si>
    <t>OG-C03</t>
  </si>
  <si>
    <t>Hedge Maze</t>
  </si>
  <si>
    <t>OG-C04</t>
  </si>
  <si>
    <t>Croquet Set</t>
  </si>
  <si>
    <t>OG-C05</t>
  </si>
  <si>
    <t>Rabbit Watch</t>
  </si>
  <si>
    <t>OG-C06</t>
  </si>
  <si>
    <t>Tea Party Table</t>
  </si>
  <si>
    <t>OG-C07</t>
  </si>
  <si>
    <t>Tiny Door</t>
  </si>
  <si>
    <t>OG-C08</t>
  </si>
  <si>
    <t>Paint the Roses</t>
  </si>
  <si>
    <t>OG-C09</t>
  </si>
  <si>
    <t>Jam Tarts</t>
  </si>
  <si>
    <t>OG-C10</t>
  </si>
  <si>
    <t>Teapot House</t>
  </si>
  <si>
    <t>LI-A01</t>
  </si>
  <si>
    <t>The Lost Island</t>
  </si>
  <si>
    <t>Shipwrecked: arriving on the island and settling in</t>
  </si>
  <si>
    <t>Brass Compass</t>
  </si>
  <si>
    <t>LI-A02</t>
  </si>
  <si>
    <t>Coconut Cups</t>
  </si>
  <si>
    <t>LI-A03</t>
  </si>
  <si>
    <t>Hot Air Balloon</t>
  </si>
  <si>
    <t>LI-A04</t>
  </si>
  <si>
    <t>Pineapple</t>
  </si>
  <si>
    <t>LI-A05</t>
  </si>
  <si>
    <t>Conch Shell</t>
  </si>
  <si>
    <t>LI-A06</t>
  </si>
  <si>
    <t>Rope Bridge</t>
  </si>
  <si>
    <t>LI-A07</t>
  </si>
  <si>
    <t>Explorer Hat</t>
  </si>
  <si>
    <t>LI-A08</t>
  </si>
  <si>
    <t>Ruby Gem</t>
  </si>
  <si>
    <t>LI-A09</t>
  </si>
  <si>
    <t>Pearl Oyster</t>
  </si>
  <si>
    <t>LI-A10</t>
  </si>
  <si>
    <t>Treehouse</t>
  </si>
  <si>
    <t>LI-B01</t>
  </si>
  <si>
    <t>Jungle Expedition: into the heart of the island</t>
  </si>
  <si>
    <t>Gold Coin</t>
  </si>
  <si>
    <t>LI-B02</t>
  </si>
  <si>
    <t>Explorer Journal</t>
  </si>
  <si>
    <t>LI-B03</t>
  </si>
  <si>
    <t>Seaplane</t>
  </si>
  <si>
    <t>LI-B04</t>
  </si>
  <si>
    <t>Coconut Drink</t>
  </si>
  <si>
    <t>LI-B05</t>
  </si>
  <si>
    <t>Hourglass</t>
  </si>
  <si>
    <t>LI-B06</t>
  </si>
  <si>
    <t>Volcano Island</t>
  </si>
  <si>
    <t>LI-B07</t>
  </si>
  <si>
    <t>Treasure Pot</t>
  </si>
  <si>
    <t>LI-B08</t>
  </si>
  <si>
    <t>Banana Bunch</t>
  </si>
  <si>
    <t>LI-B09</t>
  </si>
  <si>
    <t>Seashell Jar</t>
  </si>
  <si>
    <t>LI-B10</t>
  </si>
  <si>
    <t>Jungle Temple</t>
  </si>
  <si>
    <t>LI-C01</t>
  </si>
  <si>
    <t>Treasure Hunt: digging up the reward</t>
  </si>
  <si>
    <t>Shovel</t>
  </si>
  <si>
    <t>LI-C02</t>
  </si>
  <si>
    <t>Storm Lantern</t>
  </si>
  <si>
    <t>LI-C03</t>
  </si>
  <si>
    <t>X Marks the Spot</t>
  </si>
  <si>
    <t>LI-C04</t>
  </si>
  <si>
    <t>Ruby Necklace</t>
  </si>
  <si>
    <t>LI-C05</t>
  </si>
  <si>
    <t>Island Torch</t>
  </si>
  <si>
    <t>LI-C06</t>
  </si>
  <si>
    <t>Waterfall Cave</t>
  </si>
  <si>
    <t>LI-C07</t>
  </si>
  <si>
    <t>Jewel Goblet</t>
  </si>
  <si>
    <t>LI-C08</t>
  </si>
  <si>
    <t>Bag of Gold</t>
  </si>
  <si>
    <t>LI-C09</t>
  </si>
  <si>
    <t>Fruit Basket</t>
  </si>
  <si>
    <t>LI-C10</t>
  </si>
  <si>
    <t>Palm Hammock</t>
  </si>
  <si>
    <t>open</t>
  </si>
  <si>
    <t>Variant A</t>
  </si>
  <si>
    <t>Variant B</t>
  </si>
  <si>
    <t>Variant C</t>
  </si>
  <si>
    <t>Your pick</t>
  </si>
  <si>
    <t>Cards to swap in/out or redo (optional)</t>
  </si>
  <si>
    <t>Cards</t>
  </si>
  <si>
    <t>Rated</t>
  </si>
  <si>
    <t>Average rating</t>
  </si>
  <si>
    <t>Rated 4-5</t>
  </si>
  <si>
    <t>Share 4-5 of rated</t>
  </si>
  <si>
    <t>all</t>
  </si>
  <si>
    <t>All sets</t>
  </si>
  <si>
    <t>Formulas count and average the Ratings sheet (column I). Empty until ratings are entered.</t>
  </si>
  <si>
    <t>ID</t>
  </si>
  <si>
    <t>R1</t>
  </si>
  <si>
    <t>Bottle</t>
  </si>
  <si>
    <t>R2</t>
  </si>
  <si>
    <t>Graduation Cap</t>
  </si>
  <si>
    <t>R3</t>
  </si>
  <si>
    <t>Fan Fold</t>
  </si>
  <si>
    <t>R4</t>
  </si>
  <si>
    <t>Tea Cup</t>
  </si>
  <si>
    <t>R5</t>
  </si>
  <si>
    <t>Mojito</t>
  </si>
  <si>
    <t>R6</t>
  </si>
  <si>
    <t>Beach Bag</t>
  </si>
  <si>
    <t>R7</t>
  </si>
  <si>
    <t>Bumpers</t>
  </si>
  <si>
    <t>R8</t>
  </si>
  <si>
    <t>Computer</t>
  </si>
  <si>
    <t>R9</t>
  </si>
  <si>
    <t>Boxing Gloves</t>
  </si>
  <si>
    <t>R10</t>
  </si>
  <si>
    <t>Lighthouse</t>
  </si>
  <si>
    <t>R11</t>
  </si>
  <si>
    <t>Coaster</t>
  </si>
  <si>
    <t>R12</t>
  </si>
  <si>
    <t>Ferris Wheel</t>
  </si>
  <si>
    <t>Overall good but it seems like it is floating in the air instead of terrain</t>
  </si>
  <si>
    <t>Maybe less details on object would be nice, everything else is perfect (colors, idea, etc)</t>
  </si>
  <si>
    <t>Too many details</t>
  </si>
  <si>
    <t>Steam is far from ref (should be more realistic)</t>
  </si>
  <si>
    <t>Color blending a bit</t>
  </si>
  <si>
    <t>Idea is great but rings looks like plastic more than like a metal</t>
  </si>
  <si>
    <t>Too many details, maybe roses should be more simplistic</t>
  </si>
  <si>
    <t>Too detailed</t>
  </si>
  <si>
    <t>Too detailed, background like this is not in any ref</t>
  </si>
  <si>
    <t>Texture does not look like cloth</t>
  </si>
  <si>
    <t>Water does not look like water</t>
  </si>
  <si>
    <t>Not enough details, not obvious it is Casserole</t>
  </si>
  <si>
    <t>Terrain is missing</t>
  </si>
  <si>
    <t>Background could be different color so image would be happier</t>
  </si>
  <si>
    <t>Hair is weird</t>
  </si>
  <si>
    <t>Background color could be better</t>
  </si>
  <si>
    <t>Overdetailed</t>
  </si>
  <si>
    <t>Some detail missing that it is more like Wonderland</t>
  </si>
  <si>
    <t>Door could be smaller</t>
  </si>
  <si>
    <t>Nice idea</t>
  </si>
  <si>
    <t>From first glance at it do not see connection to set</t>
  </si>
  <si>
    <t>Colors could be different for sand, background and object</t>
  </si>
  <si>
    <t>Mountain texture is weird</t>
  </si>
  <si>
    <t>Objects in jar could be more pronounced</t>
  </si>
  <si>
    <t>Good styling but it does not always have to be blue sky? Check all given references on Miro for this category</t>
  </si>
  <si>
    <t>Background color blending with light</t>
  </si>
  <si>
    <t>Idea and execution are great here</t>
  </si>
  <si>
    <t>Could be waterfall in mountain, does not have to be sky?</t>
  </si>
  <si>
    <t>3 and below</t>
  </si>
  <si>
    <t>3 and below, set A is overall more consistent even though cards in set B might be better individually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</si>
</sst>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u/>
      <sz val="10"/>
      <color theme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66"/>
        <bgColor indexed="64"/>
      </patternFill>
    </fill>
    <fill>
      <patternFill patternType="solid">
        <fgColor rgb="FFFFFAC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4" fillId="0" borderId="0" xfId="1" applyAlignment="1">
      <alignment vertical="center"/>
    </xf>
    <xf numFmtId="0" fontId="0" fillId="3" borderId="0" xfId="0" applyFill="1" applyAlignment="1">
      <alignment vertical="center" wrapText="1"/>
    </xf>
    <xf numFmtId="164" fontId="0" fillId="0" borderId="0" xfId="0" applyNumberFormat="1"/>
    <xf numFmtId="164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2">
    <cellStyle name="Гиперссылка" xfId="1" builtinId="8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18" Type="http://schemas.openxmlformats.org/officeDocument/2006/relationships/image" Target="../media/image118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8.jpg"/><Relationship Id="rId3" Type="http://schemas.openxmlformats.org/officeDocument/2006/relationships/image" Target="../media/image123.jpg"/><Relationship Id="rId7" Type="http://schemas.openxmlformats.org/officeDocument/2006/relationships/image" Target="../media/image127.jpg"/><Relationship Id="rId12" Type="http://schemas.openxmlformats.org/officeDocument/2006/relationships/image" Target="../media/image132.jpg"/><Relationship Id="rId2" Type="http://schemas.openxmlformats.org/officeDocument/2006/relationships/image" Target="../media/image122.jpg"/><Relationship Id="rId1" Type="http://schemas.openxmlformats.org/officeDocument/2006/relationships/image" Target="../media/image121.jpg"/><Relationship Id="rId6" Type="http://schemas.openxmlformats.org/officeDocument/2006/relationships/image" Target="../media/image126.jpg"/><Relationship Id="rId11" Type="http://schemas.openxmlformats.org/officeDocument/2006/relationships/image" Target="../media/image131.jpg"/><Relationship Id="rId5" Type="http://schemas.openxmlformats.org/officeDocument/2006/relationships/image" Target="../media/image125.jpg"/><Relationship Id="rId10" Type="http://schemas.openxmlformats.org/officeDocument/2006/relationships/image" Target="../media/image130.jpg"/><Relationship Id="rId4" Type="http://schemas.openxmlformats.org/officeDocument/2006/relationships/image" Target="../media/image124.jpg"/><Relationship Id="rId9" Type="http://schemas.openxmlformats.org/officeDocument/2006/relationships/image" Target="../media/image1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25400</xdr:rowOff>
    </xdr:from>
    <xdr:to>
      <xdr:col>7</xdr:col>
      <xdr:colOff>1943100</xdr:colOff>
      <xdr:row>1</xdr:row>
      <xdr:rowOff>2149475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463A729-96A1-E706-6377-451C18B416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9304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</xdr:row>
      <xdr:rowOff>25400</xdr:rowOff>
    </xdr:from>
    <xdr:to>
      <xdr:col>7</xdr:col>
      <xdr:colOff>1943100</xdr:colOff>
      <xdr:row>2</xdr:row>
      <xdr:rowOff>2149475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8DB97EA-A236-7B15-2866-0E9E33F63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37236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</xdr:row>
      <xdr:rowOff>25400</xdr:rowOff>
    </xdr:from>
    <xdr:to>
      <xdr:col>7</xdr:col>
      <xdr:colOff>1943100</xdr:colOff>
      <xdr:row>3</xdr:row>
      <xdr:rowOff>2149475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92EA569-5EDB-BB7B-3B08-9A5C4B922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455168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</xdr:row>
      <xdr:rowOff>25400</xdr:rowOff>
    </xdr:from>
    <xdr:to>
      <xdr:col>7</xdr:col>
      <xdr:colOff>1943100</xdr:colOff>
      <xdr:row>4</xdr:row>
      <xdr:rowOff>2149475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18DCDAC-7299-45DA-D379-725C03209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67310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</xdr:row>
      <xdr:rowOff>25400</xdr:rowOff>
    </xdr:from>
    <xdr:to>
      <xdr:col>7</xdr:col>
      <xdr:colOff>1943100</xdr:colOff>
      <xdr:row>5</xdr:row>
      <xdr:rowOff>2149475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11B7FC9-5C22-F64C-DB77-C40FF43782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891032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</xdr:row>
      <xdr:rowOff>25400</xdr:rowOff>
    </xdr:from>
    <xdr:to>
      <xdr:col>7</xdr:col>
      <xdr:colOff>1943100</xdr:colOff>
      <xdr:row>6</xdr:row>
      <xdr:rowOff>2149475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56D74F50-2E10-E13D-2D44-29F4252104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108964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</xdr:row>
      <xdr:rowOff>25401</xdr:rowOff>
    </xdr:from>
    <xdr:to>
      <xdr:col>7</xdr:col>
      <xdr:colOff>1943100</xdr:colOff>
      <xdr:row>7</xdr:row>
      <xdr:rowOff>2149476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D21EF96E-B4D9-F599-7F6C-62947FC71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326896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</xdr:row>
      <xdr:rowOff>25400</xdr:rowOff>
    </xdr:from>
    <xdr:to>
      <xdr:col>7</xdr:col>
      <xdr:colOff>1943100</xdr:colOff>
      <xdr:row>8</xdr:row>
      <xdr:rowOff>2149475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80C46856-205A-E00D-F99A-08ABAA5E4D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544828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</xdr:row>
      <xdr:rowOff>25400</xdr:rowOff>
    </xdr:from>
    <xdr:to>
      <xdr:col>7</xdr:col>
      <xdr:colOff>1943100</xdr:colOff>
      <xdr:row>9</xdr:row>
      <xdr:rowOff>2149475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9767E3EA-DFEC-699D-2218-E75F7F4C7D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76276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</xdr:row>
      <xdr:rowOff>25400</xdr:rowOff>
    </xdr:from>
    <xdr:to>
      <xdr:col>7</xdr:col>
      <xdr:colOff>1943100</xdr:colOff>
      <xdr:row>10</xdr:row>
      <xdr:rowOff>2149475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4A2051F3-8603-AE47-FDD7-09EFDE1E5E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980692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</xdr:row>
      <xdr:rowOff>25399</xdr:rowOff>
    </xdr:from>
    <xdr:to>
      <xdr:col>7</xdr:col>
      <xdr:colOff>1943100</xdr:colOff>
      <xdr:row>11</xdr:row>
      <xdr:rowOff>2149474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04680D82-1957-4CF8-3871-6CBBE6ED6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198623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12</xdr:row>
      <xdr:rowOff>25401</xdr:rowOff>
    </xdr:from>
    <xdr:to>
      <xdr:col>7</xdr:col>
      <xdr:colOff>1943100</xdr:colOff>
      <xdr:row>12</xdr:row>
      <xdr:rowOff>2149476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827E394-C43F-C624-A89E-018E031005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416556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13</xdr:row>
      <xdr:rowOff>25399</xdr:rowOff>
    </xdr:from>
    <xdr:to>
      <xdr:col>7</xdr:col>
      <xdr:colOff>1943100</xdr:colOff>
      <xdr:row>13</xdr:row>
      <xdr:rowOff>2149474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AD6A3F28-1BDB-9B74-13D7-403F9E4F2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63448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14</xdr:row>
      <xdr:rowOff>25400</xdr:rowOff>
    </xdr:from>
    <xdr:to>
      <xdr:col>7</xdr:col>
      <xdr:colOff>1943100</xdr:colOff>
      <xdr:row>14</xdr:row>
      <xdr:rowOff>2149475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DCB9386F-B354-600B-A3D3-FBE2AB56A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85242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15</xdr:row>
      <xdr:rowOff>25401</xdr:rowOff>
    </xdr:from>
    <xdr:to>
      <xdr:col>7</xdr:col>
      <xdr:colOff>1943100</xdr:colOff>
      <xdr:row>15</xdr:row>
      <xdr:rowOff>2149476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50981369-A143-4DDB-55A6-C4D6E6767E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307035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16</xdr:row>
      <xdr:rowOff>25399</xdr:rowOff>
    </xdr:from>
    <xdr:to>
      <xdr:col>7</xdr:col>
      <xdr:colOff>1943100</xdr:colOff>
      <xdr:row>16</xdr:row>
      <xdr:rowOff>2149474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4E431EB8-DB8C-F855-3475-1042DB3DD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3288283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17</xdr:row>
      <xdr:rowOff>25401</xdr:rowOff>
    </xdr:from>
    <xdr:to>
      <xdr:col>7</xdr:col>
      <xdr:colOff>1943100</xdr:colOff>
      <xdr:row>17</xdr:row>
      <xdr:rowOff>2149476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E971AD22-B15C-BAC3-9A96-CBC3B918E5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3506216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18</xdr:row>
      <xdr:rowOff>25399</xdr:rowOff>
    </xdr:from>
    <xdr:to>
      <xdr:col>7</xdr:col>
      <xdr:colOff>1943100</xdr:colOff>
      <xdr:row>18</xdr:row>
      <xdr:rowOff>2149474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E410E4B1-12B9-0071-82F3-62E8787233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372414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19</xdr:row>
      <xdr:rowOff>25400</xdr:rowOff>
    </xdr:from>
    <xdr:to>
      <xdr:col>7</xdr:col>
      <xdr:colOff>1943100</xdr:colOff>
      <xdr:row>19</xdr:row>
      <xdr:rowOff>2149475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C6907DEB-B8BE-EF6E-D9C4-76C9111EF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394208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20</xdr:row>
      <xdr:rowOff>25401</xdr:rowOff>
    </xdr:from>
    <xdr:to>
      <xdr:col>7</xdr:col>
      <xdr:colOff>1943100</xdr:colOff>
      <xdr:row>20</xdr:row>
      <xdr:rowOff>2149476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4536A40B-33EE-8698-E387-5640A8DE1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416001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21</xdr:row>
      <xdr:rowOff>25399</xdr:rowOff>
    </xdr:from>
    <xdr:to>
      <xdr:col>7</xdr:col>
      <xdr:colOff>1943100</xdr:colOff>
      <xdr:row>21</xdr:row>
      <xdr:rowOff>2149474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77190121-7E7A-4B0A-EA3B-CC73CA542E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4377943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22</xdr:row>
      <xdr:rowOff>25401</xdr:rowOff>
    </xdr:from>
    <xdr:to>
      <xdr:col>7</xdr:col>
      <xdr:colOff>1943100</xdr:colOff>
      <xdr:row>22</xdr:row>
      <xdr:rowOff>2149476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2B802FA3-74C2-2A26-C4F3-CDA77BAF59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4595876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23</xdr:row>
      <xdr:rowOff>25399</xdr:rowOff>
    </xdr:from>
    <xdr:to>
      <xdr:col>7</xdr:col>
      <xdr:colOff>1943100</xdr:colOff>
      <xdr:row>23</xdr:row>
      <xdr:rowOff>2149474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F16330C5-7D49-A9DC-82E2-96A5DC4A2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481380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24</xdr:row>
      <xdr:rowOff>25400</xdr:rowOff>
    </xdr:from>
    <xdr:to>
      <xdr:col>7</xdr:col>
      <xdr:colOff>1943100</xdr:colOff>
      <xdr:row>24</xdr:row>
      <xdr:rowOff>2149475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EC1DD7F9-C4B0-26F9-D778-20D2E5E727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503174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25</xdr:row>
      <xdr:rowOff>25401</xdr:rowOff>
    </xdr:from>
    <xdr:to>
      <xdr:col>7</xdr:col>
      <xdr:colOff>1943100</xdr:colOff>
      <xdr:row>25</xdr:row>
      <xdr:rowOff>2149476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58EB6D81-2960-BDA4-4FE1-C0B9289F80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524967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26</xdr:row>
      <xdr:rowOff>25402</xdr:rowOff>
    </xdr:from>
    <xdr:to>
      <xdr:col>7</xdr:col>
      <xdr:colOff>1943100</xdr:colOff>
      <xdr:row>26</xdr:row>
      <xdr:rowOff>2149477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EB8DEE63-C631-A972-90DD-885514C27C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546760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27</xdr:row>
      <xdr:rowOff>25398</xdr:rowOff>
    </xdr:from>
    <xdr:to>
      <xdr:col>7</xdr:col>
      <xdr:colOff>1943100</xdr:colOff>
      <xdr:row>27</xdr:row>
      <xdr:rowOff>2149473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64A8CC5D-0D38-BBD2-6162-FBE905E485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568553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28</xdr:row>
      <xdr:rowOff>25399</xdr:rowOff>
    </xdr:from>
    <xdr:to>
      <xdr:col>7</xdr:col>
      <xdr:colOff>1943100</xdr:colOff>
      <xdr:row>28</xdr:row>
      <xdr:rowOff>2149474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F081E485-6BCD-5495-A962-9D578062A3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590346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29</xdr:row>
      <xdr:rowOff>25400</xdr:rowOff>
    </xdr:from>
    <xdr:to>
      <xdr:col>7</xdr:col>
      <xdr:colOff>1943100</xdr:colOff>
      <xdr:row>29</xdr:row>
      <xdr:rowOff>2149475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EBEB5FAB-D1EC-0C73-F8B1-D53CEA48A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612140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30</xdr:row>
      <xdr:rowOff>25401</xdr:rowOff>
    </xdr:from>
    <xdr:to>
      <xdr:col>7</xdr:col>
      <xdr:colOff>1943100</xdr:colOff>
      <xdr:row>30</xdr:row>
      <xdr:rowOff>2149476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B804447F-AE95-8B78-17DB-F5160EDA3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633933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31</xdr:row>
      <xdr:rowOff>25402</xdr:rowOff>
    </xdr:from>
    <xdr:to>
      <xdr:col>7</xdr:col>
      <xdr:colOff>1943100</xdr:colOff>
      <xdr:row>31</xdr:row>
      <xdr:rowOff>2149477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5DCE0432-6507-61B6-6127-EFB469C8B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655726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32</xdr:row>
      <xdr:rowOff>25398</xdr:rowOff>
    </xdr:from>
    <xdr:to>
      <xdr:col>7</xdr:col>
      <xdr:colOff>1943100</xdr:colOff>
      <xdr:row>32</xdr:row>
      <xdr:rowOff>2149473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5CF66612-D20E-2658-814B-B55ACF9FC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677519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33</xdr:row>
      <xdr:rowOff>25399</xdr:rowOff>
    </xdr:from>
    <xdr:to>
      <xdr:col>7</xdr:col>
      <xdr:colOff>1943100</xdr:colOff>
      <xdr:row>33</xdr:row>
      <xdr:rowOff>2149474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C7877EF2-F07C-56A9-6A01-4441622E90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699312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34</xdr:row>
      <xdr:rowOff>25400</xdr:rowOff>
    </xdr:from>
    <xdr:to>
      <xdr:col>7</xdr:col>
      <xdr:colOff>1943100</xdr:colOff>
      <xdr:row>34</xdr:row>
      <xdr:rowOff>2149475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43F8FC08-F04C-E3AB-DDC3-BE86DB3C8A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721106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35</xdr:row>
      <xdr:rowOff>25401</xdr:rowOff>
    </xdr:from>
    <xdr:to>
      <xdr:col>7</xdr:col>
      <xdr:colOff>1943100</xdr:colOff>
      <xdr:row>35</xdr:row>
      <xdr:rowOff>2149476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A63669A6-0BA2-609B-D320-6C19639B6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742899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36</xdr:row>
      <xdr:rowOff>25402</xdr:rowOff>
    </xdr:from>
    <xdr:to>
      <xdr:col>7</xdr:col>
      <xdr:colOff>1943100</xdr:colOff>
      <xdr:row>36</xdr:row>
      <xdr:rowOff>2149477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4D1E482C-4163-0A4B-287E-910CFF83A9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764692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37</xdr:row>
      <xdr:rowOff>25398</xdr:rowOff>
    </xdr:from>
    <xdr:to>
      <xdr:col>7</xdr:col>
      <xdr:colOff>1943100</xdr:colOff>
      <xdr:row>37</xdr:row>
      <xdr:rowOff>2149473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9721F0C2-449C-6C72-78B9-AC6291EE5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786485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38</xdr:row>
      <xdr:rowOff>25399</xdr:rowOff>
    </xdr:from>
    <xdr:to>
      <xdr:col>7</xdr:col>
      <xdr:colOff>1943100</xdr:colOff>
      <xdr:row>38</xdr:row>
      <xdr:rowOff>2149474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4942DB95-FDD2-DDBA-4751-A55FB86E8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808278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39</xdr:row>
      <xdr:rowOff>25400</xdr:rowOff>
    </xdr:from>
    <xdr:to>
      <xdr:col>7</xdr:col>
      <xdr:colOff>1943100</xdr:colOff>
      <xdr:row>39</xdr:row>
      <xdr:rowOff>2149475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F4A1DA6C-7232-5039-7BCA-BB71324D43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830072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40</xdr:row>
      <xdr:rowOff>25401</xdr:rowOff>
    </xdr:from>
    <xdr:to>
      <xdr:col>7</xdr:col>
      <xdr:colOff>1943100</xdr:colOff>
      <xdr:row>40</xdr:row>
      <xdr:rowOff>2149476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478D7AC3-5E26-B792-82EA-AEBA487FF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851865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41</xdr:row>
      <xdr:rowOff>25402</xdr:rowOff>
    </xdr:from>
    <xdr:to>
      <xdr:col>7</xdr:col>
      <xdr:colOff>1943100</xdr:colOff>
      <xdr:row>41</xdr:row>
      <xdr:rowOff>2149477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E0E4400A-9CE6-F163-3AF5-C4BD57704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873658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42</xdr:row>
      <xdr:rowOff>25398</xdr:rowOff>
    </xdr:from>
    <xdr:to>
      <xdr:col>7</xdr:col>
      <xdr:colOff>1943100</xdr:colOff>
      <xdr:row>42</xdr:row>
      <xdr:rowOff>2149473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E335FDD3-5FE6-0B40-893A-A288D1F9B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895451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43</xdr:row>
      <xdr:rowOff>25399</xdr:rowOff>
    </xdr:from>
    <xdr:to>
      <xdr:col>7</xdr:col>
      <xdr:colOff>1943100</xdr:colOff>
      <xdr:row>43</xdr:row>
      <xdr:rowOff>2149474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AB771C62-5331-85AA-2222-AB65C3327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917244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44</xdr:row>
      <xdr:rowOff>25400</xdr:rowOff>
    </xdr:from>
    <xdr:to>
      <xdr:col>7</xdr:col>
      <xdr:colOff>1943100</xdr:colOff>
      <xdr:row>44</xdr:row>
      <xdr:rowOff>2149475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AC603C49-74E8-349E-B635-31E98B09D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939038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45</xdr:row>
      <xdr:rowOff>25401</xdr:rowOff>
    </xdr:from>
    <xdr:to>
      <xdr:col>7</xdr:col>
      <xdr:colOff>1943100</xdr:colOff>
      <xdr:row>45</xdr:row>
      <xdr:rowOff>2149476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26A8D773-A30A-1AAE-3861-70E5062EB8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96083121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46</xdr:row>
      <xdr:rowOff>25402</xdr:rowOff>
    </xdr:from>
    <xdr:to>
      <xdr:col>7</xdr:col>
      <xdr:colOff>1943100</xdr:colOff>
      <xdr:row>46</xdr:row>
      <xdr:rowOff>2149477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6CF807F5-89F8-FB9C-8458-7C52478BC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982624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47</xdr:row>
      <xdr:rowOff>25398</xdr:rowOff>
    </xdr:from>
    <xdr:to>
      <xdr:col>7</xdr:col>
      <xdr:colOff>1943100</xdr:colOff>
      <xdr:row>47</xdr:row>
      <xdr:rowOff>2149473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739669F9-0CE3-07EF-09BE-20D25AD064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004417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48</xdr:row>
      <xdr:rowOff>25399</xdr:rowOff>
    </xdr:from>
    <xdr:to>
      <xdr:col>7</xdr:col>
      <xdr:colOff>1943100</xdr:colOff>
      <xdr:row>48</xdr:row>
      <xdr:rowOff>2149474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8DCAB975-E6A5-19E9-D741-2D3A9F9A8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02621079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49</xdr:row>
      <xdr:rowOff>25400</xdr:rowOff>
    </xdr:from>
    <xdr:to>
      <xdr:col>7</xdr:col>
      <xdr:colOff>1943100</xdr:colOff>
      <xdr:row>49</xdr:row>
      <xdr:rowOff>2149475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7C47BD45-D744-3685-07E2-E8671C1F48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048004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50</xdr:row>
      <xdr:rowOff>25395</xdr:rowOff>
    </xdr:from>
    <xdr:to>
      <xdr:col>7</xdr:col>
      <xdr:colOff>1943100</xdr:colOff>
      <xdr:row>50</xdr:row>
      <xdr:rowOff>2149470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EE7CA9FB-8C28-D2C0-1598-284F87230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069797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51</xdr:row>
      <xdr:rowOff>25402</xdr:rowOff>
    </xdr:from>
    <xdr:to>
      <xdr:col>7</xdr:col>
      <xdr:colOff>1943100</xdr:colOff>
      <xdr:row>51</xdr:row>
      <xdr:rowOff>2149477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46E33577-FE2E-2FFE-033C-A820724F7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091590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52</xdr:row>
      <xdr:rowOff>25398</xdr:rowOff>
    </xdr:from>
    <xdr:to>
      <xdr:col>7</xdr:col>
      <xdr:colOff>1943100</xdr:colOff>
      <xdr:row>52</xdr:row>
      <xdr:rowOff>2149473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BB84A405-B3DD-CED5-E741-7E3C6DB47B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113383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53</xdr:row>
      <xdr:rowOff>25405</xdr:rowOff>
    </xdr:from>
    <xdr:to>
      <xdr:col>7</xdr:col>
      <xdr:colOff>1943100</xdr:colOff>
      <xdr:row>53</xdr:row>
      <xdr:rowOff>2149480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3050C8AD-D0FC-5DFF-7585-6EAFA93F36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135176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54</xdr:row>
      <xdr:rowOff>25400</xdr:rowOff>
    </xdr:from>
    <xdr:to>
      <xdr:col>7</xdr:col>
      <xdr:colOff>1943100</xdr:colOff>
      <xdr:row>54</xdr:row>
      <xdr:rowOff>2149475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BD6DB2D0-C950-1CE5-8645-AE049424D9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156970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55</xdr:row>
      <xdr:rowOff>25395</xdr:rowOff>
    </xdr:from>
    <xdr:to>
      <xdr:col>7</xdr:col>
      <xdr:colOff>1943100</xdr:colOff>
      <xdr:row>55</xdr:row>
      <xdr:rowOff>2149470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86981584-CCB7-0C92-A8A1-76864F5677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178763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56</xdr:row>
      <xdr:rowOff>25402</xdr:rowOff>
    </xdr:from>
    <xdr:to>
      <xdr:col>7</xdr:col>
      <xdr:colOff>1943100</xdr:colOff>
      <xdr:row>56</xdr:row>
      <xdr:rowOff>2149477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401A0E36-E5A4-E565-4BDC-2BA964596D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200556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57</xdr:row>
      <xdr:rowOff>25398</xdr:rowOff>
    </xdr:from>
    <xdr:to>
      <xdr:col>7</xdr:col>
      <xdr:colOff>1943100</xdr:colOff>
      <xdr:row>57</xdr:row>
      <xdr:rowOff>2149473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4D175713-C31F-BA5F-44F4-0ABDB6517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222349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58</xdr:row>
      <xdr:rowOff>25405</xdr:rowOff>
    </xdr:from>
    <xdr:to>
      <xdr:col>7</xdr:col>
      <xdr:colOff>1943100</xdr:colOff>
      <xdr:row>58</xdr:row>
      <xdr:rowOff>2149480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094B5B9F-E76C-8CE8-54E6-583DEC2171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244142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59</xdr:row>
      <xdr:rowOff>25400</xdr:rowOff>
    </xdr:from>
    <xdr:to>
      <xdr:col>7</xdr:col>
      <xdr:colOff>1943100</xdr:colOff>
      <xdr:row>59</xdr:row>
      <xdr:rowOff>2149475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A3DD1D0F-C8AC-3EFE-D072-032189354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265936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60</xdr:row>
      <xdr:rowOff>25395</xdr:rowOff>
    </xdr:from>
    <xdr:to>
      <xdr:col>7</xdr:col>
      <xdr:colOff>1943100</xdr:colOff>
      <xdr:row>60</xdr:row>
      <xdr:rowOff>2149470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34BBDD1D-168D-B2C9-49C2-BC5B7819A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287729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61</xdr:row>
      <xdr:rowOff>25402</xdr:rowOff>
    </xdr:from>
    <xdr:to>
      <xdr:col>7</xdr:col>
      <xdr:colOff>1943100</xdr:colOff>
      <xdr:row>61</xdr:row>
      <xdr:rowOff>2149477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F8088C2A-A894-393F-D552-DF6F020273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309522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62</xdr:row>
      <xdr:rowOff>25398</xdr:rowOff>
    </xdr:from>
    <xdr:to>
      <xdr:col>7</xdr:col>
      <xdr:colOff>1943100</xdr:colOff>
      <xdr:row>62</xdr:row>
      <xdr:rowOff>2149473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9EB5ED0E-4832-943A-1427-0FD9EF9F1D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331315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63</xdr:row>
      <xdr:rowOff>25405</xdr:rowOff>
    </xdr:from>
    <xdr:to>
      <xdr:col>7</xdr:col>
      <xdr:colOff>1943100</xdr:colOff>
      <xdr:row>63</xdr:row>
      <xdr:rowOff>2149480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AEB229B1-779B-1668-6DF9-26B85C48C5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353108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64</xdr:row>
      <xdr:rowOff>25400</xdr:rowOff>
    </xdr:from>
    <xdr:to>
      <xdr:col>7</xdr:col>
      <xdr:colOff>1943100</xdr:colOff>
      <xdr:row>64</xdr:row>
      <xdr:rowOff>2149475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C02A7E70-0E5C-82C7-F485-1C2A805276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374902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65</xdr:row>
      <xdr:rowOff>25395</xdr:rowOff>
    </xdr:from>
    <xdr:to>
      <xdr:col>7</xdr:col>
      <xdr:colOff>1943100</xdr:colOff>
      <xdr:row>65</xdr:row>
      <xdr:rowOff>2149470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61BF6616-A70D-21A8-54D8-84315E6B9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396695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66</xdr:row>
      <xdr:rowOff>25402</xdr:rowOff>
    </xdr:from>
    <xdr:to>
      <xdr:col>7</xdr:col>
      <xdr:colOff>1943100</xdr:colOff>
      <xdr:row>66</xdr:row>
      <xdr:rowOff>2149477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69115308-FAC6-2FBA-8F17-70EC0A2AB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418488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67</xdr:row>
      <xdr:rowOff>25398</xdr:rowOff>
    </xdr:from>
    <xdr:to>
      <xdr:col>7</xdr:col>
      <xdr:colOff>1943100</xdr:colOff>
      <xdr:row>67</xdr:row>
      <xdr:rowOff>2149473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7CBBF0DE-B764-B39D-784B-1D9138138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440281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68</xdr:row>
      <xdr:rowOff>25405</xdr:rowOff>
    </xdr:from>
    <xdr:to>
      <xdr:col>7</xdr:col>
      <xdr:colOff>1943100</xdr:colOff>
      <xdr:row>68</xdr:row>
      <xdr:rowOff>2149480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727CF505-A480-D084-FD66-FB17B413B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462074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69</xdr:row>
      <xdr:rowOff>25400</xdr:rowOff>
    </xdr:from>
    <xdr:to>
      <xdr:col>7</xdr:col>
      <xdr:colOff>1943100</xdr:colOff>
      <xdr:row>69</xdr:row>
      <xdr:rowOff>2149475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4CAF72F9-1FDF-E2BA-3792-D14980619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483868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70</xdr:row>
      <xdr:rowOff>25395</xdr:rowOff>
    </xdr:from>
    <xdr:to>
      <xdr:col>7</xdr:col>
      <xdr:colOff>1943100</xdr:colOff>
      <xdr:row>70</xdr:row>
      <xdr:rowOff>2149470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050EF24E-9941-A2B9-546A-36918C4F87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505661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71</xdr:row>
      <xdr:rowOff>25402</xdr:rowOff>
    </xdr:from>
    <xdr:to>
      <xdr:col>7</xdr:col>
      <xdr:colOff>1943100</xdr:colOff>
      <xdr:row>71</xdr:row>
      <xdr:rowOff>2149477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2236012A-A18D-07D3-118E-062303CF2A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527454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72</xdr:row>
      <xdr:rowOff>25398</xdr:rowOff>
    </xdr:from>
    <xdr:to>
      <xdr:col>7</xdr:col>
      <xdr:colOff>1943100</xdr:colOff>
      <xdr:row>72</xdr:row>
      <xdr:rowOff>2149473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7A774A64-43FB-E057-D690-1E13E1384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549247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73</xdr:row>
      <xdr:rowOff>25405</xdr:rowOff>
    </xdr:from>
    <xdr:to>
      <xdr:col>7</xdr:col>
      <xdr:colOff>1943100</xdr:colOff>
      <xdr:row>73</xdr:row>
      <xdr:rowOff>2149480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5EFF6087-E827-C64A-88A0-89EB5F0EFF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571040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74</xdr:row>
      <xdr:rowOff>25400</xdr:rowOff>
    </xdr:from>
    <xdr:to>
      <xdr:col>7</xdr:col>
      <xdr:colOff>1943100</xdr:colOff>
      <xdr:row>74</xdr:row>
      <xdr:rowOff>2149475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009B4A58-F630-0198-975C-FA24B57B0A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592834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75</xdr:row>
      <xdr:rowOff>25395</xdr:rowOff>
    </xdr:from>
    <xdr:to>
      <xdr:col>7</xdr:col>
      <xdr:colOff>1943100</xdr:colOff>
      <xdr:row>75</xdr:row>
      <xdr:rowOff>2149470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A2048AEC-712D-1773-20FB-35885D1DE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614627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76</xdr:row>
      <xdr:rowOff>25402</xdr:rowOff>
    </xdr:from>
    <xdr:to>
      <xdr:col>7</xdr:col>
      <xdr:colOff>1943100</xdr:colOff>
      <xdr:row>76</xdr:row>
      <xdr:rowOff>2149477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3386D2B0-5061-377F-2AE6-134E41C0A5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636420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77</xdr:row>
      <xdr:rowOff>25398</xdr:rowOff>
    </xdr:from>
    <xdr:to>
      <xdr:col>7</xdr:col>
      <xdr:colOff>1943100</xdr:colOff>
      <xdr:row>77</xdr:row>
      <xdr:rowOff>2149473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D1A8D69F-F6EC-E717-D0EA-AD8391B3B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658213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78</xdr:row>
      <xdr:rowOff>25405</xdr:rowOff>
    </xdr:from>
    <xdr:to>
      <xdr:col>7</xdr:col>
      <xdr:colOff>1943100</xdr:colOff>
      <xdr:row>78</xdr:row>
      <xdr:rowOff>2149480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F1987C12-F1F1-4D08-8ACD-AA5A43974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680006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79</xdr:row>
      <xdr:rowOff>25400</xdr:rowOff>
    </xdr:from>
    <xdr:to>
      <xdr:col>7</xdr:col>
      <xdr:colOff>1943100</xdr:colOff>
      <xdr:row>79</xdr:row>
      <xdr:rowOff>2149475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0D912C14-A355-195A-DE13-6420F1957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701800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80</xdr:row>
      <xdr:rowOff>25395</xdr:rowOff>
    </xdr:from>
    <xdr:to>
      <xdr:col>7</xdr:col>
      <xdr:colOff>1943100</xdr:colOff>
      <xdr:row>80</xdr:row>
      <xdr:rowOff>2149470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020C2DED-BEDD-BF11-C386-C45383991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723593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81</xdr:row>
      <xdr:rowOff>25402</xdr:rowOff>
    </xdr:from>
    <xdr:to>
      <xdr:col>7</xdr:col>
      <xdr:colOff>1943100</xdr:colOff>
      <xdr:row>81</xdr:row>
      <xdr:rowOff>2149477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3171FC2C-B8C3-DA37-15AA-4E85767F1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745386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82</xdr:row>
      <xdr:rowOff>25398</xdr:rowOff>
    </xdr:from>
    <xdr:to>
      <xdr:col>7</xdr:col>
      <xdr:colOff>1943100</xdr:colOff>
      <xdr:row>82</xdr:row>
      <xdr:rowOff>2149473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3B88F56D-240B-9856-5034-296959E41A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767179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83</xdr:row>
      <xdr:rowOff>25405</xdr:rowOff>
    </xdr:from>
    <xdr:to>
      <xdr:col>7</xdr:col>
      <xdr:colOff>1943100</xdr:colOff>
      <xdr:row>83</xdr:row>
      <xdr:rowOff>2149480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CFCE14A5-C517-BC8E-F9FF-47C7F1C1B5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788972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84</xdr:row>
      <xdr:rowOff>25400</xdr:rowOff>
    </xdr:from>
    <xdr:to>
      <xdr:col>7</xdr:col>
      <xdr:colOff>1943100</xdr:colOff>
      <xdr:row>84</xdr:row>
      <xdr:rowOff>2149475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37D618EF-9B9A-B185-044C-28169C2B5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810766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85</xdr:row>
      <xdr:rowOff>25395</xdr:rowOff>
    </xdr:from>
    <xdr:to>
      <xdr:col>7</xdr:col>
      <xdr:colOff>1943100</xdr:colOff>
      <xdr:row>85</xdr:row>
      <xdr:rowOff>2149470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603D28BB-5838-4488-A813-5089955A7F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832559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86</xdr:row>
      <xdr:rowOff>25402</xdr:rowOff>
    </xdr:from>
    <xdr:to>
      <xdr:col>7</xdr:col>
      <xdr:colOff>1943100</xdr:colOff>
      <xdr:row>86</xdr:row>
      <xdr:rowOff>2149477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84AEAED2-00C0-E80F-DBEF-C83AAB7A6E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854352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87</xdr:row>
      <xdr:rowOff>25398</xdr:rowOff>
    </xdr:from>
    <xdr:to>
      <xdr:col>7</xdr:col>
      <xdr:colOff>1943100</xdr:colOff>
      <xdr:row>87</xdr:row>
      <xdr:rowOff>2149473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DE9906FB-791E-DFD1-A12D-77C5DA53B8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876145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88</xdr:row>
      <xdr:rowOff>25405</xdr:rowOff>
    </xdr:from>
    <xdr:to>
      <xdr:col>7</xdr:col>
      <xdr:colOff>1943100</xdr:colOff>
      <xdr:row>88</xdr:row>
      <xdr:rowOff>2149480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2FC28B42-7F6A-6723-A72F-72CC83E2CE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897938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89</xdr:row>
      <xdr:rowOff>25400</xdr:rowOff>
    </xdr:from>
    <xdr:to>
      <xdr:col>7</xdr:col>
      <xdr:colOff>1943100</xdr:colOff>
      <xdr:row>89</xdr:row>
      <xdr:rowOff>2149475</xdr:rowOff>
    </xdr:to>
    <xdr:pic>
      <xdr:nvPicPr>
        <xdr:cNvPr id="179" name="Рисунок 178">
          <a:extLst>
            <a:ext uri="{FF2B5EF4-FFF2-40B4-BE49-F238E27FC236}">
              <a16:creationId xmlns:a16="http://schemas.microsoft.com/office/drawing/2014/main" id="{8EFB90B0-6E06-4D7A-9B3C-1D1A03082F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919732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90</xdr:row>
      <xdr:rowOff>25395</xdr:rowOff>
    </xdr:from>
    <xdr:to>
      <xdr:col>7</xdr:col>
      <xdr:colOff>1943100</xdr:colOff>
      <xdr:row>90</xdr:row>
      <xdr:rowOff>2149470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9D0B8B77-9694-7402-08CF-0270750C22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941525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91</xdr:row>
      <xdr:rowOff>25402</xdr:rowOff>
    </xdr:from>
    <xdr:to>
      <xdr:col>7</xdr:col>
      <xdr:colOff>1943100</xdr:colOff>
      <xdr:row>91</xdr:row>
      <xdr:rowOff>2149477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9BE16686-BB69-79BB-3672-1A64AA6AF0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963318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92</xdr:row>
      <xdr:rowOff>25398</xdr:rowOff>
    </xdr:from>
    <xdr:to>
      <xdr:col>7</xdr:col>
      <xdr:colOff>1943100</xdr:colOff>
      <xdr:row>92</xdr:row>
      <xdr:rowOff>2149473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6DDC1E04-5E95-0E64-3145-93D7C5CAE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198511158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93</xdr:row>
      <xdr:rowOff>25405</xdr:rowOff>
    </xdr:from>
    <xdr:to>
      <xdr:col>7</xdr:col>
      <xdr:colOff>1943100</xdr:colOff>
      <xdr:row>93</xdr:row>
      <xdr:rowOff>2149480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702E86D8-B97C-99AB-7DC2-3930C45BF4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006904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94</xdr:row>
      <xdr:rowOff>25400</xdr:rowOff>
    </xdr:from>
    <xdr:to>
      <xdr:col>7</xdr:col>
      <xdr:colOff>1943100</xdr:colOff>
      <xdr:row>94</xdr:row>
      <xdr:rowOff>2149475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E320D6AB-E2AD-9E0C-AB29-0E3DB1EED5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028698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95</xdr:row>
      <xdr:rowOff>25395</xdr:rowOff>
    </xdr:from>
    <xdr:to>
      <xdr:col>7</xdr:col>
      <xdr:colOff>1943100</xdr:colOff>
      <xdr:row>95</xdr:row>
      <xdr:rowOff>2149470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6295AE8E-E3E9-3C40-1812-22AC64316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050491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96</xdr:row>
      <xdr:rowOff>25402</xdr:rowOff>
    </xdr:from>
    <xdr:to>
      <xdr:col>7</xdr:col>
      <xdr:colOff>1943100</xdr:colOff>
      <xdr:row>96</xdr:row>
      <xdr:rowOff>2149477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5E4CBFBD-902C-7E63-CEDD-D0B398F0C1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07228442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97</xdr:row>
      <xdr:rowOff>25410</xdr:rowOff>
    </xdr:from>
    <xdr:to>
      <xdr:col>7</xdr:col>
      <xdr:colOff>1943100</xdr:colOff>
      <xdr:row>97</xdr:row>
      <xdr:rowOff>2149485</xdr:rowOff>
    </xdr:to>
    <xdr:pic>
      <xdr:nvPicPr>
        <xdr:cNvPr id="195" name="Рисунок 194">
          <a:extLst>
            <a:ext uri="{FF2B5EF4-FFF2-40B4-BE49-F238E27FC236}">
              <a16:creationId xmlns:a16="http://schemas.microsoft.com/office/drawing/2014/main" id="{E1823B2A-0F7F-E04C-E2E4-8EE883BD61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0940777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98</xdr:row>
      <xdr:rowOff>25405</xdr:rowOff>
    </xdr:from>
    <xdr:to>
      <xdr:col>7</xdr:col>
      <xdr:colOff>1943100</xdr:colOff>
      <xdr:row>98</xdr:row>
      <xdr:rowOff>2149480</xdr:rowOff>
    </xdr:to>
    <xdr:pic>
      <xdr:nvPicPr>
        <xdr:cNvPr id="197" name="Рисунок 196">
          <a:extLst>
            <a:ext uri="{FF2B5EF4-FFF2-40B4-BE49-F238E27FC236}">
              <a16:creationId xmlns:a16="http://schemas.microsoft.com/office/drawing/2014/main" id="{39765C85-1774-ABFC-12C8-51CBC75FE9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115870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99</xdr:row>
      <xdr:rowOff>25400</xdr:rowOff>
    </xdr:from>
    <xdr:to>
      <xdr:col>7</xdr:col>
      <xdr:colOff>1943100</xdr:colOff>
      <xdr:row>99</xdr:row>
      <xdr:rowOff>2149475</xdr:rowOff>
    </xdr:to>
    <xdr:pic>
      <xdr:nvPicPr>
        <xdr:cNvPr id="199" name="Рисунок 198">
          <a:extLst>
            <a:ext uri="{FF2B5EF4-FFF2-40B4-BE49-F238E27FC236}">
              <a16:creationId xmlns:a16="http://schemas.microsoft.com/office/drawing/2014/main" id="{B97B840F-D0CB-D882-A2C5-5C774A09D7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137664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100</xdr:row>
      <xdr:rowOff>25395</xdr:rowOff>
    </xdr:from>
    <xdr:to>
      <xdr:col>7</xdr:col>
      <xdr:colOff>1943100</xdr:colOff>
      <xdr:row>100</xdr:row>
      <xdr:rowOff>2149470</xdr:rowOff>
    </xdr:to>
    <xdr:pic>
      <xdr:nvPicPr>
        <xdr:cNvPr id="201" name="Рисунок 200">
          <a:extLst>
            <a:ext uri="{FF2B5EF4-FFF2-40B4-BE49-F238E27FC236}">
              <a16:creationId xmlns:a16="http://schemas.microsoft.com/office/drawing/2014/main" id="{2C175E10-D127-F5E1-CAF5-BBC623A6CD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159457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101</xdr:row>
      <xdr:rowOff>25390</xdr:rowOff>
    </xdr:from>
    <xdr:to>
      <xdr:col>7</xdr:col>
      <xdr:colOff>1943100</xdr:colOff>
      <xdr:row>101</xdr:row>
      <xdr:rowOff>2149465</xdr:rowOff>
    </xdr:to>
    <xdr:pic>
      <xdr:nvPicPr>
        <xdr:cNvPr id="203" name="Рисунок 202">
          <a:extLst>
            <a:ext uri="{FF2B5EF4-FFF2-40B4-BE49-F238E27FC236}">
              <a16:creationId xmlns:a16="http://schemas.microsoft.com/office/drawing/2014/main" id="{67F32A5B-E753-695D-3AD0-7D41C1AFB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1812503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102</xdr:row>
      <xdr:rowOff>25410</xdr:rowOff>
    </xdr:from>
    <xdr:to>
      <xdr:col>7</xdr:col>
      <xdr:colOff>1943100</xdr:colOff>
      <xdr:row>102</xdr:row>
      <xdr:rowOff>2149485</xdr:rowOff>
    </xdr:to>
    <xdr:pic>
      <xdr:nvPicPr>
        <xdr:cNvPr id="205" name="Рисунок 204">
          <a:extLst>
            <a:ext uri="{FF2B5EF4-FFF2-40B4-BE49-F238E27FC236}">
              <a16:creationId xmlns:a16="http://schemas.microsoft.com/office/drawing/2014/main" id="{F4113F39-9F4C-2329-F6DF-4A681D5B71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2030437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103</xdr:row>
      <xdr:rowOff>25405</xdr:rowOff>
    </xdr:from>
    <xdr:to>
      <xdr:col>7</xdr:col>
      <xdr:colOff>1943100</xdr:colOff>
      <xdr:row>103</xdr:row>
      <xdr:rowOff>2149480</xdr:rowOff>
    </xdr:to>
    <xdr:pic>
      <xdr:nvPicPr>
        <xdr:cNvPr id="207" name="Рисунок 206">
          <a:extLst>
            <a:ext uri="{FF2B5EF4-FFF2-40B4-BE49-F238E27FC236}">
              <a16:creationId xmlns:a16="http://schemas.microsoft.com/office/drawing/2014/main" id="{35EB7438-BBB8-020D-F25C-E4D6F60D0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224836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104</xdr:row>
      <xdr:rowOff>25400</xdr:rowOff>
    </xdr:from>
    <xdr:to>
      <xdr:col>7</xdr:col>
      <xdr:colOff>1943100</xdr:colOff>
      <xdr:row>104</xdr:row>
      <xdr:rowOff>2149475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EEAFD461-2524-8A89-C96C-DBA3FAFDCC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246630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105</xdr:row>
      <xdr:rowOff>25395</xdr:rowOff>
    </xdr:from>
    <xdr:to>
      <xdr:col>7</xdr:col>
      <xdr:colOff>1943100</xdr:colOff>
      <xdr:row>105</xdr:row>
      <xdr:rowOff>2149470</xdr:rowOff>
    </xdr:to>
    <xdr:pic>
      <xdr:nvPicPr>
        <xdr:cNvPr id="211" name="Рисунок 210">
          <a:extLst>
            <a:ext uri="{FF2B5EF4-FFF2-40B4-BE49-F238E27FC236}">
              <a16:creationId xmlns:a16="http://schemas.microsoft.com/office/drawing/2014/main" id="{7E66A1CC-B059-7367-048D-F41F301713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268423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106</xdr:row>
      <xdr:rowOff>25390</xdr:rowOff>
    </xdr:from>
    <xdr:to>
      <xdr:col>7</xdr:col>
      <xdr:colOff>1943100</xdr:colOff>
      <xdr:row>106</xdr:row>
      <xdr:rowOff>2149465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903A5E68-9DDF-531B-F95A-514E52E90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2902163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107</xdr:row>
      <xdr:rowOff>25410</xdr:rowOff>
    </xdr:from>
    <xdr:to>
      <xdr:col>7</xdr:col>
      <xdr:colOff>1943100</xdr:colOff>
      <xdr:row>107</xdr:row>
      <xdr:rowOff>2149485</xdr:rowOff>
    </xdr:to>
    <xdr:pic>
      <xdr:nvPicPr>
        <xdr:cNvPr id="215" name="Рисунок 214">
          <a:extLst>
            <a:ext uri="{FF2B5EF4-FFF2-40B4-BE49-F238E27FC236}">
              <a16:creationId xmlns:a16="http://schemas.microsoft.com/office/drawing/2014/main" id="{E8B90246-B298-CE24-A4F6-AC00B33DFA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3120097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108</xdr:row>
      <xdr:rowOff>25405</xdr:rowOff>
    </xdr:from>
    <xdr:to>
      <xdr:col>7</xdr:col>
      <xdr:colOff>1943100</xdr:colOff>
      <xdr:row>108</xdr:row>
      <xdr:rowOff>2149480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7573A791-DE8B-00DE-66A3-411EF901A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333802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109</xdr:row>
      <xdr:rowOff>25400</xdr:rowOff>
    </xdr:from>
    <xdr:to>
      <xdr:col>7</xdr:col>
      <xdr:colOff>1943100</xdr:colOff>
      <xdr:row>109</xdr:row>
      <xdr:rowOff>2149475</xdr:rowOff>
    </xdr:to>
    <xdr:pic>
      <xdr:nvPicPr>
        <xdr:cNvPr id="219" name="Рисунок 218">
          <a:extLst>
            <a:ext uri="{FF2B5EF4-FFF2-40B4-BE49-F238E27FC236}">
              <a16:creationId xmlns:a16="http://schemas.microsoft.com/office/drawing/2014/main" id="{AFEA1C3D-6723-B3F2-C9F9-3C2805CFE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355596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110</xdr:row>
      <xdr:rowOff>25395</xdr:rowOff>
    </xdr:from>
    <xdr:to>
      <xdr:col>7</xdr:col>
      <xdr:colOff>1943100</xdr:colOff>
      <xdr:row>110</xdr:row>
      <xdr:rowOff>2149470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8CF66E9D-FA2B-1462-91F1-DEF00007A2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377389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111</xdr:row>
      <xdr:rowOff>25390</xdr:rowOff>
    </xdr:from>
    <xdr:to>
      <xdr:col>7</xdr:col>
      <xdr:colOff>1943100</xdr:colOff>
      <xdr:row>111</xdr:row>
      <xdr:rowOff>2149465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2D3EF4B4-E91E-35E2-8D9A-7A6B86736B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3991823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112</xdr:row>
      <xdr:rowOff>25410</xdr:rowOff>
    </xdr:from>
    <xdr:to>
      <xdr:col>7</xdr:col>
      <xdr:colOff>1943100</xdr:colOff>
      <xdr:row>112</xdr:row>
      <xdr:rowOff>2149485</xdr:rowOff>
    </xdr:to>
    <xdr:pic>
      <xdr:nvPicPr>
        <xdr:cNvPr id="225" name="Рисунок 224">
          <a:extLst>
            <a:ext uri="{FF2B5EF4-FFF2-40B4-BE49-F238E27FC236}">
              <a16:creationId xmlns:a16="http://schemas.microsoft.com/office/drawing/2014/main" id="{8AA10152-68A5-0EFC-22A6-D0EA22647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4209757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113</xdr:row>
      <xdr:rowOff>25405</xdr:rowOff>
    </xdr:from>
    <xdr:to>
      <xdr:col>7</xdr:col>
      <xdr:colOff>1943100</xdr:colOff>
      <xdr:row>113</xdr:row>
      <xdr:rowOff>2149480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FD7082DE-F7F5-9F22-5B51-7DC5D1DB75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442768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114</xdr:row>
      <xdr:rowOff>25400</xdr:rowOff>
    </xdr:from>
    <xdr:to>
      <xdr:col>7</xdr:col>
      <xdr:colOff>1943100</xdr:colOff>
      <xdr:row>114</xdr:row>
      <xdr:rowOff>2149475</xdr:rowOff>
    </xdr:to>
    <xdr:pic>
      <xdr:nvPicPr>
        <xdr:cNvPr id="229" name="Рисунок 228">
          <a:extLst>
            <a:ext uri="{FF2B5EF4-FFF2-40B4-BE49-F238E27FC236}">
              <a16:creationId xmlns:a16="http://schemas.microsoft.com/office/drawing/2014/main" id="{51E4155E-843D-F30B-C9FA-66915BE25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464562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115</xdr:row>
      <xdr:rowOff>25395</xdr:rowOff>
    </xdr:from>
    <xdr:to>
      <xdr:col>7</xdr:col>
      <xdr:colOff>1943100</xdr:colOff>
      <xdr:row>115</xdr:row>
      <xdr:rowOff>2149470</xdr:rowOff>
    </xdr:to>
    <xdr:pic>
      <xdr:nvPicPr>
        <xdr:cNvPr id="231" name="Рисунок 230">
          <a:extLst>
            <a:ext uri="{FF2B5EF4-FFF2-40B4-BE49-F238E27FC236}">
              <a16:creationId xmlns:a16="http://schemas.microsoft.com/office/drawing/2014/main" id="{F61AE627-4EA4-CD2F-26E2-37BDF0F86C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4863551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116</xdr:row>
      <xdr:rowOff>25390</xdr:rowOff>
    </xdr:from>
    <xdr:to>
      <xdr:col>7</xdr:col>
      <xdr:colOff>1943100</xdr:colOff>
      <xdr:row>116</xdr:row>
      <xdr:rowOff>2149465</xdr:rowOff>
    </xdr:to>
    <xdr:pic>
      <xdr:nvPicPr>
        <xdr:cNvPr id="233" name="Рисунок 232">
          <a:extLst>
            <a:ext uri="{FF2B5EF4-FFF2-40B4-BE49-F238E27FC236}">
              <a16:creationId xmlns:a16="http://schemas.microsoft.com/office/drawing/2014/main" id="{21EA03A1-7087-25DC-9FBF-D4B440AFFF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5081483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117</xdr:row>
      <xdr:rowOff>25410</xdr:rowOff>
    </xdr:from>
    <xdr:to>
      <xdr:col>7</xdr:col>
      <xdr:colOff>1943100</xdr:colOff>
      <xdr:row>117</xdr:row>
      <xdr:rowOff>2149485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BD8E4C07-0F38-5AEB-8F95-CDE26F5E81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5299417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118</xdr:row>
      <xdr:rowOff>25405</xdr:rowOff>
    </xdr:from>
    <xdr:to>
      <xdr:col>7</xdr:col>
      <xdr:colOff>1943100</xdr:colOff>
      <xdr:row>118</xdr:row>
      <xdr:rowOff>2149480</xdr:rowOff>
    </xdr:to>
    <xdr:pic>
      <xdr:nvPicPr>
        <xdr:cNvPr id="237" name="Рисунок 236">
          <a:extLst>
            <a:ext uri="{FF2B5EF4-FFF2-40B4-BE49-F238E27FC236}">
              <a16:creationId xmlns:a16="http://schemas.microsoft.com/office/drawing/2014/main" id="{E67A2B6F-2458-BE22-B4FD-503FEFF16F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55173485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119</xdr:row>
      <xdr:rowOff>25400</xdr:rowOff>
    </xdr:from>
    <xdr:to>
      <xdr:col>7</xdr:col>
      <xdr:colOff>1943100</xdr:colOff>
      <xdr:row>119</xdr:row>
      <xdr:rowOff>2149475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A8A85FA1-E53A-E722-814C-182C98F2B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57352800"/>
          <a:ext cx="1905000" cy="2124075"/>
        </a:xfrm>
        <a:prstGeom prst="rect">
          <a:avLst/>
        </a:prstGeom>
      </xdr:spPr>
    </xdr:pic>
    <xdr:clientData/>
  </xdr:twoCellAnchor>
  <xdr:twoCellAnchor>
    <xdr:from>
      <xdr:col>7</xdr:col>
      <xdr:colOff>38100</xdr:colOff>
      <xdr:row>120</xdr:row>
      <xdr:rowOff>25395</xdr:rowOff>
    </xdr:from>
    <xdr:to>
      <xdr:col>7</xdr:col>
      <xdr:colOff>1943100</xdr:colOff>
      <xdr:row>120</xdr:row>
      <xdr:rowOff>2149470</xdr:rowOff>
    </xdr:to>
    <xdr:pic>
      <xdr:nvPicPr>
        <xdr:cNvPr id="241" name="Рисунок 240">
          <a:extLst>
            <a:ext uri="{FF2B5EF4-FFF2-40B4-BE49-F238E27FC236}">
              <a16:creationId xmlns:a16="http://schemas.microsoft.com/office/drawing/2014/main" id="{F0AEA51F-5567-730A-0128-074550E50D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060" y="259532115"/>
          <a:ext cx="1905000" cy="2124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25400</xdr:rowOff>
    </xdr:from>
    <xdr:to>
      <xdr:col>3</xdr:col>
      <xdr:colOff>1943100</xdr:colOff>
      <xdr:row>1</xdr:row>
      <xdr:rowOff>2149475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6CD19FD-D238-4DF7-4A62-6880A709D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19304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2</xdr:row>
      <xdr:rowOff>25400</xdr:rowOff>
    </xdr:from>
    <xdr:to>
      <xdr:col>3</xdr:col>
      <xdr:colOff>1943100</xdr:colOff>
      <xdr:row>2</xdr:row>
      <xdr:rowOff>2149475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13E049D-EEE0-15C3-4D7E-5E7A5D72D6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237236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3</xdr:row>
      <xdr:rowOff>25400</xdr:rowOff>
    </xdr:from>
    <xdr:to>
      <xdr:col>3</xdr:col>
      <xdr:colOff>1943100</xdr:colOff>
      <xdr:row>3</xdr:row>
      <xdr:rowOff>2149475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5FB274F-832E-8C16-7678-031BDB28E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455168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4</xdr:row>
      <xdr:rowOff>25400</xdr:rowOff>
    </xdr:from>
    <xdr:to>
      <xdr:col>3</xdr:col>
      <xdr:colOff>1943100</xdr:colOff>
      <xdr:row>4</xdr:row>
      <xdr:rowOff>2149475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AF586E5-4747-ADA6-6C36-97912CA0C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673100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5</xdr:row>
      <xdr:rowOff>25400</xdr:rowOff>
    </xdr:from>
    <xdr:to>
      <xdr:col>3</xdr:col>
      <xdr:colOff>1943100</xdr:colOff>
      <xdr:row>5</xdr:row>
      <xdr:rowOff>2149475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3DB329D-3789-4D9B-C705-A449A2CBB5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891032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6</xdr:row>
      <xdr:rowOff>25400</xdr:rowOff>
    </xdr:from>
    <xdr:to>
      <xdr:col>3</xdr:col>
      <xdr:colOff>1943100</xdr:colOff>
      <xdr:row>6</xdr:row>
      <xdr:rowOff>2149475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9258B1B-C0EC-5D4F-EE87-0074B1381E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1108964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7</xdr:row>
      <xdr:rowOff>25401</xdr:rowOff>
    </xdr:from>
    <xdr:to>
      <xdr:col>3</xdr:col>
      <xdr:colOff>1943100</xdr:colOff>
      <xdr:row>7</xdr:row>
      <xdr:rowOff>2149476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7878B122-2ED8-50FE-5F9A-C4617448B6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13268961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8</xdr:row>
      <xdr:rowOff>25400</xdr:rowOff>
    </xdr:from>
    <xdr:to>
      <xdr:col>3</xdr:col>
      <xdr:colOff>1943100</xdr:colOff>
      <xdr:row>8</xdr:row>
      <xdr:rowOff>2149475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249B4163-06A9-8B88-598B-98451841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1544828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9</xdr:row>
      <xdr:rowOff>25400</xdr:rowOff>
    </xdr:from>
    <xdr:to>
      <xdr:col>3</xdr:col>
      <xdr:colOff>1943100</xdr:colOff>
      <xdr:row>9</xdr:row>
      <xdr:rowOff>2149475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1D7450C2-8B7A-DCDB-090F-7B3E87F0D3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1762760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10</xdr:row>
      <xdr:rowOff>25400</xdr:rowOff>
    </xdr:from>
    <xdr:to>
      <xdr:col>3</xdr:col>
      <xdr:colOff>1943100</xdr:colOff>
      <xdr:row>10</xdr:row>
      <xdr:rowOff>2149475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E5CF49E3-332C-F6AA-D984-441BF0AF12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19806920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11</xdr:row>
      <xdr:rowOff>25399</xdr:rowOff>
    </xdr:from>
    <xdr:to>
      <xdr:col>3</xdr:col>
      <xdr:colOff>1943100</xdr:colOff>
      <xdr:row>11</xdr:row>
      <xdr:rowOff>2149474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54D6E7B8-B7B1-9D60-B131-51D1E32CA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21986239"/>
          <a:ext cx="1905000" cy="2124075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12</xdr:row>
      <xdr:rowOff>25401</xdr:rowOff>
    </xdr:from>
    <xdr:to>
      <xdr:col>3</xdr:col>
      <xdr:colOff>1943100</xdr:colOff>
      <xdr:row>12</xdr:row>
      <xdr:rowOff>2149476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AAF5DD2E-FDBA-3807-7263-1AF533F533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260" y="24165561"/>
          <a:ext cx="1905000" cy="2124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love-in-the-city/final/C06.png" TargetMode="External"/><Relationship Id="rId117" Type="http://schemas.openxmlformats.org/officeDocument/2006/relationships/hyperlink" Target="../the-lost-island/final/C07.png" TargetMode="External"/><Relationship Id="rId21" Type="http://schemas.openxmlformats.org/officeDocument/2006/relationships/hyperlink" Target="../love-in-the-city/final/C01.png" TargetMode="External"/><Relationship Id="rId42" Type="http://schemas.openxmlformats.org/officeDocument/2006/relationships/hyperlink" Target="../picture-perfect-suburbia/final/B02.png" TargetMode="External"/><Relationship Id="rId47" Type="http://schemas.openxmlformats.org/officeDocument/2006/relationships/hyperlink" Target="../picture-perfect-suburbia/final/B07.png" TargetMode="External"/><Relationship Id="rId63" Type="http://schemas.openxmlformats.org/officeDocument/2006/relationships/hyperlink" Target="../once-upon-a-garden/final/A03.png" TargetMode="External"/><Relationship Id="rId68" Type="http://schemas.openxmlformats.org/officeDocument/2006/relationships/hyperlink" Target="../once-upon-a-garden/final/A08.png" TargetMode="External"/><Relationship Id="rId84" Type="http://schemas.openxmlformats.org/officeDocument/2006/relationships/hyperlink" Target="../once-upon-a-garden/final/C04.png" TargetMode="External"/><Relationship Id="rId89" Type="http://schemas.openxmlformats.org/officeDocument/2006/relationships/hyperlink" Target="../once-upon-a-garden/final/C09.png" TargetMode="External"/><Relationship Id="rId112" Type="http://schemas.openxmlformats.org/officeDocument/2006/relationships/hyperlink" Target="../the-lost-island/final/C02.png" TargetMode="External"/><Relationship Id="rId16" Type="http://schemas.openxmlformats.org/officeDocument/2006/relationships/hyperlink" Target="../love-in-the-city/final/B06.png" TargetMode="External"/><Relationship Id="rId107" Type="http://schemas.openxmlformats.org/officeDocument/2006/relationships/hyperlink" Target="../the-lost-island/final/B07.png" TargetMode="External"/><Relationship Id="rId11" Type="http://schemas.openxmlformats.org/officeDocument/2006/relationships/hyperlink" Target="../love-in-the-city/final/B01.png" TargetMode="External"/><Relationship Id="rId32" Type="http://schemas.openxmlformats.org/officeDocument/2006/relationships/hyperlink" Target="../picture-perfect-suburbia/final/A02.png" TargetMode="External"/><Relationship Id="rId37" Type="http://schemas.openxmlformats.org/officeDocument/2006/relationships/hyperlink" Target="../picture-perfect-suburbia/final/A07.png" TargetMode="External"/><Relationship Id="rId53" Type="http://schemas.openxmlformats.org/officeDocument/2006/relationships/hyperlink" Target="../picture-perfect-suburbia/final/C03.png" TargetMode="External"/><Relationship Id="rId58" Type="http://schemas.openxmlformats.org/officeDocument/2006/relationships/hyperlink" Target="../picture-perfect-suburbia/final/C08.png" TargetMode="External"/><Relationship Id="rId74" Type="http://schemas.openxmlformats.org/officeDocument/2006/relationships/hyperlink" Target="../once-upon-a-garden/final/B04.png" TargetMode="External"/><Relationship Id="rId79" Type="http://schemas.openxmlformats.org/officeDocument/2006/relationships/hyperlink" Target="../once-upon-a-garden/final/B09.png" TargetMode="External"/><Relationship Id="rId102" Type="http://schemas.openxmlformats.org/officeDocument/2006/relationships/hyperlink" Target="../the-lost-island/final/B02.png" TargetMode="External"/><Relationship Id="rId5" Type="http://schemas.openxmlformats.org/officeDocument/2006/relationships/hyperlink" Target="../love-in-the-city/final/A05.png" TargetMode="External"/><Relationship Id="rId90" Type="http://schemas.openxmlformats.org/officeDocument/2006/relationships/hyperlink" Target="../once-upon-a-garden/final/C10.png" TargetMode="External"/><Relationship Id="rId95" Type="http://schemas.openxmlformats.org/officeDocument/2006/relationships/hyperlink" Target="../the-lost-island/final/A05.png" TargetMode="External"/><Relationship Id="rId22" Type="http://schemas.openxmlformats.org/officeDocument/2006/relationships/hyperlink" Target="../love-in-the-city/final/C02.png" TargetMode="External"/><Relationship Id="rId27" Type="http://schemas.openxmlformats.org/officeDocument/2006/relationships/hyperlink" Target="../love-in-the-city/final/C07.png" TargetMode="External"/><Relationship Id="rId43" Type="http://schemas.openxmlformats.org/officeDocument/2006/relationships/hyperlink" Target="../picture-perfect-suburbia/final/B03.png" TargetMode="External"/><Relationship Id="rId48" Type="http://schemas.openxmlformats.org/officeDocument/2006/relationships/hyperlink" Target="../picture-perfect-suburbia/final/B08.png" TargetMode="External"/><Relationship Id="rId64" Type="http://schemas.openxmlformats.org/officeDocument/2006/relationships/hyperlink" Target="../once-upon-a-garden/final/A04.png" TargetMode="External"/><Relationship Id="rId69" Type="http://schemas.openxmlformats.org/officeDocument/2006/relationships/hyperlink" Target="../once-upon-a-garden/final/A09.png" TargetMode="External"/><Relationship Id="rId113" Type="http://schemas.openxmlformats.org/officeDocument/2006/relationships/hyperlink" Target="../the-lost-island/final/C03.png" TargetMode="External"/><Relationship Id="rId118" Type="http://schemas.openxmlformats.org/officeDocument/2006/relationships/hyperlink" Target="../the-lost-island/final/C08.png" TargetMode="External"/><Relationship Id="rId80" Type="http://schemas.openxmlformats.org/officeDocument/2006/relationships/hyperlink" Target="../once-upon-a-garden/final/B10.png" TargetMode="External"/><Relationship Id="rId85" Type="http://schemas.openxmlformats.org/officeDocument/2006/relationships/hyperlink" Target="../once-upon-a-garden/final/C05.png" TargetMode="External"/><Relationship Id="rId12" Type="http://schemas.openxmlformats.org/officeDocument/2006/relationships/hyperlink" Target="../love-in-the-city/final/B02.png" TargetMode="External"/><Relationship Id="rId17" Type="http://schemas.openxmlformats.org/officeDocument/2006/relationships/hyperlink" Target="../love-in-the-city/final/B07.png" TargetMode="External"/><Relationship Id="rId33" Type="http://schemas.openxmlformats.org/officeDocument/2006/relationships/hyperlink" Target="../picture-perfect-suburbia/final/A03.png" TargetMode="External"/><Relationship Id="rId38" Type="http://schemas.openxmlformats.org/officeDocument/2006/relationships/hyperlink" Target="../picture-perfect-suburbia/final/A08.png" TargetMode="External"/><Relationship Id="rId59" Type="http://schemas.openxmlformats.org/officeDocument/2006/relationships/hyperlink" Target="../picture-perfect-suburbia/final/C09.png" TargetMode="External"/><Relationship Id="rId103" Type="http://schemas.openxmlformats.org/officeDocument/2006/relationships/hyperlink" Target="../the-lost-island/final/B03.png" TargetMode="External"/><Relationship Id="rId108" Type="http://schemas.openxmlformats.org/officeDocument/2006/relationships/hyperlink" Target="../the-lost-island/final/B08.png" TargetMode="External"/><Relationship Id="rId54" Type="http://schemas.openxmlformats.org/officeDocument/2006/relationships/hyperlink" Target="../picture-perfect-suburbia/final/C04.png" TargetMode="External"/><Relationship Id="rId70" Type="http://schemas.openxmlformats.org/officeDocument/2006/relationships/hyperlink" Target="../once-upon-a-garden/final/A10.png" TargetMode="External"/><Relationship Id="rId75" Type="http://schemas.openxmlformats.org/officeDocument/2006/relationships/hyperlink" Target="../once-upon-a-garden/final/B05.png" TargetMode="External"/><Relationship Id="rId91" Type="http://schemas.openxmlformats.org/officeDocument/2006/relationships/hyperlink" Target="../the-lost-island/final/A01.png" TargetMode="External"/><Relationship Id="rId96" Type="http://schemas.openxmlformats.org/officeDocument/2006/relationships/hyperlink" Target="../the-lost-island/final/A06.png" TargetMode="External"/><Relationship Id="rId1" Type="http://schemas.openxmlformats.org/officeDocument/2006/relationships/hyperlink" Target="../love-in-the-city/final/A01.png" TargetMode="External"/><Relationship Id="rId6" Type="http://schemas.openxmlformats.org/officeDocument/2006/relationships/hyperlink" Target="../love-in-the-city/final/A06.png" TargetMode="External"/><Relationship Id="rId23" Type="http://schemas.openxmlformats.org/officeDocument/2006/relationships/hyperlink" Target="../love-in-the-city/final/C03.png" TargetMode="External"/><Relationship Id="rId28" Type="http://schemas.openxmlformats.org/officeDocument/2006/relationships/hyperlink" Target="../love-in-the-city/final/C08.png" TargetMode="External"/><Relationship Id="rId49" Type="http://schemas.openxmlformats.org/officeDocument/2006/relationships/hyperlink" Target="../picture-perfect-suburbia/final/B09.png" TargetMode="External"/><Relationship Id="rId114" Type="http://schemas.openxmlformats.org/officeDocument/2006/relationships/hyperlink" Target="../the-lost-island/final/C04.png" TargetMode="External"/><Relationship Id="rId119" Type="http://schemas.openxmlformats.org/officeDocument/2006/relationships/hyperlink" Target="../the-lost-island/final/C09.png" TargetMode="External"/><Relationship Id="rId44" Type="http://schemas.openxmlformats.org/officeDocument/2006/relationships/hyperlink" Target="../picture-perfect-suburbia/final/B04.png" TargetMode="External"/><Relationship Id="rId60" Type="http://schemas.openxmlformats.org/officeDocument/2006/relationships/hyperlink" Target="../picture-perfect-suburbia/final/C10.png" TargetMode="External"/><Relationship Id="rId65" Type="http://schemas.openxmlformats.org/officeDocument/2006/relationships/hyperlink" Target="../once-upon-a-garden/final/A05.png" TargetMode="External"/><Relationship Id="rId81" Type="http://schemas.openxmlformats.org/officeDocument/2006/relationships/hyperlink" Target="../once-upon-a-garden/final/C01.png" TargetMode="External"/><Relationship Id="rId86" Type="http://schemas.openxmlformats.org/officeDocument/2006/relationships/hyperlink" Target="../once-upon-a-garden/final/C06.png" TargetMode="External"/><Relationship Id="rId4" Type="http://schemas.openxmlformats.org/officeDocument/2006/relationships/hyperlink" Target="../love-in-the-city/final/A04.png" TargetMode="External"/><Relationship Id="rId9" Type="http://schemas.openxmlformats.org/officeDocument/2006/relationships/hyperlink" Target="../love-in-the-city/final/A09.png" TargetMode="External"/><Relationship Id="rId13" Type="http://schemas.openxmlformats.org/officeDocument/2006/relationships/hyperlink" Target="../love-in-the-city/final/B03.png" TargetMode="External"/><Relationship Id="rId18" Type="http://schemas.openxmlformats.org/officeDocument/2006/relationships/hyperlink" Target="../love-in-the-city/final/B08.png" TargetMode="External"/><Relationship Id="rId39" Type="http://schemas.openxmlformats.org/officeDocument/2006/relationships/hyperlink" Target="../picture-perfect-suburbia/final/A09.png" TargetMode="External"/><Relationship Id="rId109" Type="http://schemas.openxmlformats.org/officeDocument/2006/relationships/hyperlink" Target="../the-lost-island/final/B09.png" TargetMode="External"/><Relationship Id="rId34" Type="http://schemas.openxmlformats.org/officeDocument/2006/relationships/hyperlink" Target="../picture-perfect-suburbia/final/A04.png" TargetMode="External"/><Relationship Id="rId50" Type="http://schemas.openxmlformats.org/officeDocument/2006/relationships/hyperlink" Target="../picture-perfect-suburbia/final/B10.png" TargetMode="External"/><Relationship Id="rId55" Type="http://schemas.openxmlformats.org/officeDocument/2006/relationships/hyperlink" Target="../picture-perfect-suburbia/final/C05.png" TargetMode="External"/><Relationship Id="rId76" Type="http://schemas.openxmlformats.org/officeDocument/2006/relationships/hyperlink" Target="../once-upon-a-garden/final/B06.png" TargetMode="External"/><Relationship Id="rId97" Type="http://schemas.openxmlformats.org/officeDocument/2006/relationships/hyperlink" Target="../the-lost-island/final/A07.png" TargetMode="External"/><Relationship Id="rId104" Type="http://schemas.openxmlformats.org/officeDocument/2006/relationships/hyperlink" Target="../the-lost-island/final/B04.png" TargetMode="External"/><Relationship Id="rId120" Type="http://schemas.openxmlformats.org/officeDocument/2006/relationships/hyperlink" Target="../the-lost-island/final/C10.png" TargetMode="External"/><Relationship Id="rId7" Type="http://schemas.openxmlformats.org/officeDocument/2006/relationships/hyperlink" Target="../love-in-the-city/final/A07.png" TargetMode="External"/><Relationship Id="rId71" Type="http://schemas.openxmlformats.org/officeDocument/2006/relationships/hyperlink" Target="../once-upon-a-garden/final/B01.png" TargetMode="External"/><Relationship Id="rId92" Type="http://schemas.openxmlformats.org/officeDocument/2006/relationships/hyperlink" Target="../the-lost-island/final/A02.png" TargetMode="External"/><Relationship Id="rId2" Type="http://schemas.openxmlformats.org/officeDocument/2006/relationships/hyperlink" Target="../love-in-the-city/final/A02.png" TargetMode="External"/><Relationship Id="rId29" Type="http://schemas.openxmlformats.org/officeDocument/2006/relationships/hyperlink" Target="../love-in-the-city/final/C09.png" TargetMode="External"/><Relationship Id="rId24" Type="http://schemas.openxmlformats.org/officeDocument/2006/relationships/hyperlink" Target="../love-in-the-city/final/C04.png" TargetMode="External"/><Relationship Id="rId40" Type="http://schemas.openxmlformats.org/officeDocument/2006/relationships/hyperlink" Target="../picture-perfect-suburbia/final/A10.png" TargetMode="External"/><Relationship Id="rId45" Type="http://schemas.openxmlformats.org/officeDocument/2006/relationships/hyperlink" Target="../picture-perfect-suburbia/final/B05.png" TargetMode="External"/><Relationship Id="rId66" Type="http://schemas.openxmlformats.org/officeDocument/2006/relationships/hyperlink" Target="../once-upon-a-garden/final/A06.png" TargetMode="External"/><Relationship Id="rId87" Type="http://schemas.openxmlformats.org/officeDocument/2006/relationships/hyperlink" Target="../once-upon-a-garden/final/C07.png" TargetMode="External"/><Relationship Id="rId110" Type="http://schemas.openxmlformats.org/officeDocument/2006/relationships/hyperlink" Target="../the-lost-island/final/B10.png" TargetMode="External"/><Relationship Id="rId115" Type="http://schemas.openxmlformats.org/officeDocument/2006/relationships/hyperlink" Target="../the-lost-island/final/C05.png" TargetMode="External"/><Relationship Id="rId61" Type="http://schemas.openxmlformats.org/officeDocument/2006/relationships/hyperlink" Target="../once-upon-a-garden/final/A01.png" TargetMode="External"/><Relationship Id="rId82" Type="http://schemas.openxmlformats.org/officeDocument/2006/relationships/hyperlink" Target="../once-upon-a-garden/final/C02.png" TargetMode="External"/><Relationship Id="rId19" Type="http://schemas.openxmlformats.org/officeDocument/2006/relationships/hyperlink" Target="../love-in-the-city/final/B09.png" TargetMode="External"/><Relationship Id="rId14" Type="http://schemas.openxmlformats.org/officeDocument/2006/relationships/hyperlink" Target="../love-in-the-city/final/B04.png" TargetMode="External"/><Relationship Id="rId30" Type="http://schemas.openxmlformats.org/officeDocument/2006/relationships/hyperlink" Target="../love-in-the-city/final/C10.png" TargetMode="External"/><Relationship Id="rId35" Type="http://schemas.openxmlformats.org/officeDocument/2006/relationships/hyperlink" Target="../picture-perfect-suburbia/final/A05.png" TargetMode="External"/><Relationship Id="rId56" Type="http://schemas.openxmlformats.org/officeDocument/2006/relationships/hyperlink" Target="../picture-perfect-suburbia/final/C06.png" TargetMode="External"/><Relationship Id="rId77" Type="http://schemas.openxmlformats.org/officeDocument/2006/relationships/hyperlink" Target="../once-upon-a-garden/final/B07.png" TargetMode="External"/><Relationship Id="rId100" Type="http://schemas.openxmlformats.org/officeDocument/2006/relationships/hyperlink" Target="../the-lost-island/final/A10.png" TargetMode="External"/><Relationship Id="rId105" Type="http://schemas.openxmlformats.org/officeDocument/2006/relationships/hyperlink" Target="../the-lost-island/final/B05.png" TargetMode="External"/><Relationship Id="rId8" Type="http://schemas.openxmlformats.org/officeDocument/2006/relationships/hyperlink" Target="../love-in-the-city/final/A08.png" TargetMode="External"/><Relationship Id="rId51" Type="http://schemas.openxmlformats.org/officeDocument/2006/relationships/hyperlink" Target="../picture-perfect-suburbia/final/C01.png" TargetMode="External"/><Relationship Id="rId72" Type="http://schemas.openxmlformats.org/officeDocument/2006/relationships/hyperlink" Target="../once-upon-a-garden/final/B02.png" TargetMode="External"/><Relationship Id="rId93" Type="http://schemas.openxmlformats.org/officeDocument/2006/relationships/hyperlink" Target="../the-lost-island/final/A03.png" TargetMode="External"/><Relationship Id="rId98" Type="http://schemas.openxmlformats.org/officeDocument/2006/relationships/hyperlink" Target="../the-lost-island/final/A08.png" TargetMode="External"/><Relationship Id="rId121" Type="http://schemas.openxmlformats.org/officeDocument/2006/relationships/drawing" Target="../drawings/drawing1.xml"/><Relationship Id="rId3" Type="http://schemas.openxmlformats.org/officeDocument/2006/relationships/hyperlink" Target="../love-in-the-city/final/A03.png" TargetMode="External"/><Relationship Id="rId25" Type="http://schemas.openxmlformats.org/officeDocument/2006/relationships/hyperlink" Target="../love-in-the-city/final/C05.png" TargetMode="External"/><Relationship Id="rId46" Type="http://schemas.openxmlformats.org/officeDocument/2006/relationships/hyperlink" Target="../picture-perfect-suburbia/final/B06.png" TargetMode="External"/><Relationship Id="rId67" Type="http://schemas.openxmlformats.org/officeDocument/2006/relationships/hyperlink" Target="../once-upon-a-garden/final/A07.png" TargetMode="External"/><Relationship Id="rId116" Type="http://schemas.openxmlformats.org/officeDocument/2006/relationships/hyperlink" Target="../the-lost-island/final/C06.png" TargetMode="External"/><Relationship Id="rId20" Type="http://schemas.openxmlformats.org/officeDocument/2006/relationships/hyperlink" Target="../love-in-the-city/final/B10.png" TargetMode="External"/><Relationship Id="rId41" Type="http://schemas.openxmlformats.org/officeDocument/2006/relationships/hyperlink" Target="../picture-perfect-suburbia/final/B01.png" TargetMode="External"/><Relationship Id="rId62" Type="http://schemas.openxmlformats.org/officeDocument/2006/relationships/hyperlink" Target="../once-upon-a-garden/final/A02.png" TargetMode="External"/><Relationship Id="rId83" Type="http://schemas.openxmlformats.org/officeDocument/2006/relationships/hyperlink" Target="../once-upon-a-garden/final/C03.png" TargetMode="External"/><Relationship Id="rId88" Type="http://schemas.openxmlformats.org/officeDocument/2006/relationships/hyperlink" Target="../once-upon-a-garden/final/C08.png" TargetMode="External"/><Relationship Id="rId111" Type="http://schemas.openxmlformats.org/officeDocument/2006/relationships/hyperlink" Target="../the-lost-island/final/C01.png" TargetMode="External"/><Relationship Id="rId15" Type="http://schemas.openxmlformats.org/officeDocument/2006/relationships/hyperlink" Target="../love-in-the-city/final/B05.png" TargetMode="External"/><Relationship Id="rId36" Type="http://schemas.openxmlformats.org/officeDocument/2006/relationships/hyperlink" Target="../picture-perfect-suburbia/final/A06.png" TargetMode="External"/><Relationship Id="rId57" Type="http://schemas.openxmlformats.org/officeDocument/2006/relationships/hyperlink" Target="../picture-perfect-suburbia/final/C07.png" TargetMode="External"/><Relationship Id="rId106" Type="http://schemas.openxmlformats.org/officeDocument/2006/relationships/hyperlink" Target="../the-lost-island/final/B06.png" TargetMode="External"/><Relationship Id="rId10" Type="http://schemas.openxmlformats.org/officeDocument/2006/relationships/hyperlink" Target="../love-in-the-city/final/A10.png" TargetMode="External"/><Relationship Id="rId31" Type="http://schemas.openxmlformats.org/officeDocument/2006/relationships/hyperlink" Target="../picture-perfect-suburbia/final/A01.png" TargetMode="External"/><Relationship Id="rId52" Type="http://schemas.openxmlformats.org/officeDocument/2006/relationships/hyperlink" Target="../picture-perfect-suburbia/final/C02.png" TargetMode="External"/><Relationship Id="rId73" Type="http://schemas.openxmlformats.org/officeDocument/2006/relationships/hyperlink" Target="../once-upon-a-garden/final/B03.png" TargetMode="External"/><Relationship Id="rId78" Type="http://schemas.openxmlformats.org/officeDocument/2006/relationships/hyperlink" Target="../once-upon-a-garden/final/B08.png" TargetMode="External"/><Relationship Id="rId94" Type="http://schemas.openxmlformats.org/officeDocument/2006/relationships/hyperlink" Target="../the-lost-island/final/A04.png" TargetMode="External"/><Relationship Id="rId99" Type="http://schemas.openxmlformats.org/officeDocument/2006/relationships/hyperlink" Target="../the-lost-island/final/A09.png" TargetMode="External"/><Relationship Id="rId101" Type="http://schemas.openxmlformats.org/officeDocument/2006/relationships/hyperlink" Target="../the-lost-island/final/B01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2429-3292-4F50-9740-2E7AECA8CC2B}">
  <dimension ref="A1:D11"/>
  <sheetViews>
    <sheetView workbookViewId="0">
      <selection activeCell="C11" sqref="C11"/>
    </sheetView>
  </sheetViews>
  <sheetFormatPr defaultRowHeight="13.2" x14ac:dyDescent="0.25"/>
  <cols>
    <col min="1" max="1" width="22.77734375" customWidth="1"/>
    <col min="2" max="2" width="110.77734375" customWidth="1"/>
    <col min="3" max="3" width="14.77734375" customWidth="1"/>
    <col min="4" max="4" width="60.77734375" customWidth="1"/>
  </cols>
  <sheetData>
    <row r="1" spans="1:4" ht="17.399999999999999" x14ac:dyDescent="0.3">
      <c r="A1" s="2" t="s">
        <v>0</v>
      </c>
    </row>
    <row r="3" spans="1:4" ht="26.4" x14ac:dyDescent="0.25">
      <c r="A3" s="1" t="s">
        <v>1</v>
      </c>
      <c r="B3" s="7" t="s">
        <v>2</v>
      </c>
    </row>
    <row r="4" spans="1:4" ht="26.4" x14ac:dyDescent="0.25">
      <c r="A4" s="1" t="s">
        <v>3</v>
      </c>
      <c r="B4" s="7" t="s">
        <v>4</v>
      </c>
    </row>
    <row r="5" spans="1:4" ht="26.4" x14ac:dyDescent="0.25">
      <c r="A5" s="1" t="s">
        <v>5</v>
      </c>
      <c r="B5" s="7" t="s">
        <v>6</v>
      </c>
    </row>
    <row r="6" spans="1:4" x14ac:dyDescent="0.25">
      <c r="A6" s="1" t="s">
        <v>7</v>
      </c>
      <c r="B6" s="7" t="s">
        <v>8</v>
      </c>
    </row>
    <row r="7" spans="1:4" ht="26.4" x14ac:dyDescent="0.25">
      <c r="A7" s="1" t="s">
        <v>9</v>
      </c>
      <c r="B7" s="7" t="s">
        <v>10</v>
      </c>
    </row>
    <row r="8" spans="1:4" x14ac:dyDescent="0.25">
      <c r="A8" s="1"/>
    </row>
    <row r="9" spans="1:4" x14ac:dyDescent="0.25">
      <c r="A9" s="1" t="s">
        <v>11</v>
      </c>
    </row>
    <row r="10" spans="1:4" x14ac:dyDescent="0.25">
      <c r="A10" s="3" t="s">
        <v>12</v>
      </c>
      <c r="B10" s="3" t="s">
        <v>13</v>
      </c>
      <c r="C10" s="3" t="s">
        <v>14</v>
      </c>
      <c r="D10" s="3" t="s">
        <v>15</v>
      </c>
    </row>
    <row r="11" spans="1:4" x14ac:dyDescent="0.25">
      <c r="A11" s="4" t="s">
        <v>16</v>
      </c>
      <c r="B11" s="4" t="s">
        <v>17</v>
      </c>
      <c r="C11" s="5">
        <v>4</v>
      </c>
      <c r="D11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53FF-9331-4581-AE3E-420C4878D38F}">
  <dimension ref="A1:K121"/>
  <sheetViews>
    <sheetView workbookViewId="0">
      <pane ySplit="1" topLeftCell="A120" activePane="bottomLeft" state="frozenSplit"/>
      <selection pane="bottomLeft" activeCell="I119" sqref="I119"/>
    </sheetView>
  </sheetViews>
  <sheetFormatPr defaultRowHeight="13.2" x14ac:dyDescent="0.25"/>
  <cols>
    <col min="1" max="1" width="9.77734375" customWidth="1"/>
    <col min="2" max="2" width="20.77734375" customWidth="1"/>
    <col min="3" max="3" width="8.77734375" customWidth="1"/>
    <col min="4" max="4" width="30.77734375" customWidth="1"/>
    <col min="5" max="5" width="7.77734375" customWidth="1"/>
    <col min="6" max="6" width="18.77734375" customWidth="1"/>
    <col min="7" max="7" width="9.77734375" customWidth="1"/>
    <col min="8" max="8" width="28.77734375" customWidth="1"/>
    <col min="9" max="9" width="12.77734375" customWidth="1"/>
    <col min="10" max="10" width="48.77734375" customWidth="1"/>
    <col min="11" max="11" width="9.77734375" customWidth="1"/>
  </cols>
  <sheetData>
    <row r="1" spans="1:11" x14ac:dyDescent="0.25">
      <c r="A1" s="8" t="s">
        <v>12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13</v>
      </c>
      <c r="G1" s="8" t="s">
        <v>23</v>
      </c>
      <c r="H1" s="8" t="s">
        <v>24</v>
      </c>
      <c r="I1" s="8" t="s">
        <v>14</v>
      </c>
      <c r="J1" s="8" t="s">
        <v>15</v>
      </c>
      <c r="K1" s="8" t="s">
        <v>7</v>
      </c>
    </row>
    <row r="2" spans="1:11" ht="172.05" customHeight="1" x14ac:dyDescent="0.25">
      <c r="A2" s="9" t="s">
        <v>16</v>
      </c>
      <c r="B2" s="9" t="s">
        <v>25</v>
      </c>
      <c r="C2" s="9" t="s">
        <v>26</v>
      </c>
      <c r="D2" s="10" t="s">
        <v>27</v>
      </c>
      <c r="E2" s="9" t="s">
        <v>28</v>
      </c>
      <c r="F2" s="9" t="s">
        <v>17</v>
      </c>
      <c r="G2" s="9">
        <v>1</v>
      </c>
      <c r="H2" s="9"/>
      <c r="I2" s="12">
        <v>5</v>
      </c>
      <c r="J2" s="11"/>
      <c r="K2" s="13" t="s">
        <v>312</v>
      </c>
    </row>
    <row r="3" spans="1:11" ht="172.05" customHeight="1" x14ac:dyDescent="0.25">
      <c r="A3" s="9" t="s">
        <v>29</v>
      </c>
      <c r="B3" s="9" t="s">
        <v>25</v>
      </c>
      <c r="C3" s="9" t="s">
        <v>26</v>
      </c>
      <c r="D3" s="10" t="s">
        <v>27</v>
      </c>
      <c r="E3" s="9" t="s">
        <v>30</v>
      </c>
      <c r="F3" s="9" t="s">
        <v>31</v>
      </c>
      <c r="G3" s="9">
        <v>3</v>
      </c>
      <c r="H3" s="9"/>
      <c r="I3" s="12">
        <v>5</v>
      </c>
      <c r="J3" s="11"/>
      <c r="K3" s="13" t="s">
        <v>312</v>
      </c>
    </row>
    <row r="4" spans="1:11" ht="172.05" customHeight="1" x14ac:dyDescent="0.25">
      <c r="A4" s="9" t="s">
        <v>32</v>
      </c>
      <c r="B4" s="9" t="s">
        <v>25</v>
      </c>
      <c r="C4" s="9" t="s">
        <v>26</v>
      </c>
      <c r="D4" s="10" t="s">
        <v>27</v>
      </c>
      <c r="E4" s="9" t="s">
        <v>33</v>
      </c>
      <c r="F4" s="9" t="s">
        <v>34</v>
      </c>
      <c r="G4" s="9">
        <v>4</v>
      </c>
      <c r="H4" s="9"/>
      <c r="I4" s="12">
        <v>5</v>
      </c>
      <c r="J4" s="11"/>
      <c r="K4" s="13" t="s">
        <v>312</v>
      </c>
    </row>
    <row r="5" spans="1:11" ht="172.05" customHeight="1" x14ac:dyDescent="0.25">
      <c r="A5" s="9" t="s">
        <v>35</v>
      </c>
      <c r="B5" s="9" t="s">
        <v>25</v>
      </c>
      <c r="C5" s="9" t="s">
        <v>26</v>
      </c>
      <c r="D5" s="10" t="s">
        <v>27</v>
      </c>
      <c r="E5" s="9" t="s">
        <v>36</v>
      </c>
      <c r="F5" s="9" t="s">
        <v>37</v>
      </c>
      <c r="G5" s="9">
        <v>2</v>
      </c>
      <c r="H5" s="9"/>
      <c r="I5" s="12">
        <v>3</v>
      </c>
      <c r="J5" s="11"/>
      <c r="K5" s="13" t="s">
        <v>312</v>
      </c>
    </row>
    <row r="6" spans="1:11" ht="172.05" customHeight="1" x14ac:dyDescent="0.25">
      <c r="A6" s="9" t="s">
        <v>38</v>
      </c>
      <c r="B6" s="9" t="s">
        <v>25</v>
      </c>
      <c r="C6" s="9" t="s">
        <v>26</v>
      </c>
      <c r="D6" s="10" t="s">
        <v>27</v>
      </c>
      <c r="E6" s="9" t="s">
        <v>39</v>
      </c>
      <c r="F6" s="9" t="s">
        <v>40</v>
      </c>
      <c r="G6" s="9">
        <v>1</v>
      </c>
      <c r="H6" s="9"/>
      <c r="I6" s="12">
        <v>5</v>
      </c>
      <c r="J6" s="11"/>
      <c r="K6" s="13" t="s">
        <v>312</v>
      </c>
    </row>
    <row r="7" spans="1:11" ht="172.05" customHeight="1" x14ac:dyDescent="0.25">
      <c r="A7" s="9" t="s">
        <v>41</v>
      </c>
      <c r="B7" s="9" t="s">
        <v>25</v>
      </c>
      <c r="C7" s="9" t="s">
        <v>26</v>
      </c>
      <c r="D7" s="10" t="s">
        <v>27</v>
      </c>
      <c r="E7" s="9" t="s">
        <v>42</v>
      </c>
      <c r="F7" s="9" t="s">
        <v>43</v>
      </c>
      <c r="G7" s="9">
        <v>4</v>
      </c>
      <c r="H7" s="9"/>
      <c r="I7" s="12">
        <v>3</v>
      </c>
      <c r="J7" s="11" t="s">
        <v>351</v>
      </c>
      <c r="K7" s="13" t="s">
        <v>312</v>
      </c>
    </row>
    <row r="8" spans="1:11" ht="172.05" customHeight="1" x14ac:dyDescent="0.25">
      <c r="A8" s="9" t="s">
        <v>44</v>
      </c>
      <c r="B8" s="9" t="s">
        <v>25</v>
      </c>
      <c r="C8" s="9" t="s">
        <v>26</v>
      </c>
      <c r="D8" s="10" t="s">
        <v>27</v>
      </c>
      <c r="E8" s="9" t="s">
        <v>45</v>
      </c>
      <c r="F8" s="9" t="s">
        <v>46</v>
      </c>
      <c r="G8" s="9">
        <v>3</v>
      </c>
      <c r="H8" s="9"/>
      <c r="I8" s="12">
        <v>4</v>
      </c>
      <c r="J8" s="11" t="s">
        <v>352</v>
      </c>
      <c r="K8" s="13" t="s">
        <v>312</v>
      </c>
    </row>
    <row r="9" spans="1:11" ht="172.05" customHeight="1" x14ac:dyDescent="0.25">
      <c r="A9" s="9" t="s">
        <v>47</v>
      </c>
      <c r="B9" s="9" t="s">
        <v>25</v>
      </c>
      <c r="C9" s="9" t="s">
        <v>26</v>
      </c>
      <c r="D9" s="10" t="s">
        <v>27</v>
      </c>
      <c r="E9" s="9" t="s">
        <v>48</v>
      </c>
      <c r="F9" s="9" t="s">
        <v>49</v>
      </c>
      <c r="G9" s="9">
        <v>1</v>
      </c>
      <c r="H9" s="9"/>
      <c r="I9" s="12">
        <v>5</v>
      </c>
      <c r="J9" s="11"/>
      <c r="K9" s="13" t="s">
        <v>312</v>
      </c>
    </row>
    <row r="10" spans="1:11" ht="172.05" customHeight="1" x14ac:dyDescent="0.25">
      <c r="A10" s="9" t="s">
        <v>50</v>
      </c>
      <c r="B10" s="9" t="s">
        <v>25</v>
      </c>
      <c r="C10" s="9" t="s">
        <v>26</v>
      </c>
      <c r="D10" s="10" t="s">
        <v>27</v>
      </c>
      <c r="E10" s="9" t="s">
        <v>51</v>
      </c>
      <c r="F10" s="9" t="s">
        <v>52</v>
      </c>
      <c r="G10" s="9">
        <v>2</v>
      </c>
      <c r="H10" s="9"/>
      <c r="I10" s="12">
        <v>4</v>
      </c>
      <c r="J10" s="11"/>
      <c r="K10" s="13" t="s">
        <v>312</v>
      </c>
    </row>
    <row r="11" spans="1:11" ht="172.05" customHeight="1" x14ac:dyDescent="0.25">
      <c r="A11" s="9" t="s">
        <v>53</v>
      </c>
      <c r="B11" s="9" t="s">
        <v>25</v>
      </c>
      <c r="C11" s="9" t="s">
        <v>26</v>
      </c>
      <c r="D11" s="10" t="s">
        <v>27</v>
      </c>
      <c r="E11" s="9" t="s">
        <v>54</v>
      </c>
      <c r="F11" s="9" t="s">
        <v>55</v>
      </c>
      <c r="G11" s="9">
        <v>4</v>
      </c>
      <c r="H11" s="9"/>
      <c r="I11" s="12">
        <v>5</v>
      </c>
      <c r="J11" s="11"/>
      <c r="K11" s="13" t="s">
        <v>312</v>
      </c>
    </row>
    <row r="12" spans="1:11" ht="172.05" customHeight="1" x14ac:dyDescent="0.25">
      <c r="A12" s="9" t="s">
        <v>56</v>
      </c>
      <c r="B12" s="9" t="s">
        <v>25</v>
      </c>
      <c r="C12" s="9" t="s">
        <v>57</v>
      </c>
      <c r="D12" s="10" t="s">
        <v>58</v>
      </c>
      <c r="E12" s="9" t="s">
        <v>59</v>
      </c>
      <c r="F12" s="9" t="s">
        <v>60</v>
      </c>
      <c r="G12" s="9">
        <v>1</v>
      </c>
      <c r="H12" s="9"/>
      <c r="I12" s="12">
        <v>5</v>
      </c>
      <c r="J12" s="11"/>
      <c r="K12" s="13" t="s">
        <v>312</v>
      </c>
    </row>
    <row r="13" spans="1:11" ht="172.05" customHeight="1" x14ac:dyDescent="0.25">
      <c r="A13" s="9" t="s">
        <v>61</v>
      </c>
      <c r="B13" s="9" t="s">
        <v>25</v>
      </c>
      <c r="C13" s="9" t="s">
        <v>57</v>
      </c>
      <c r="D13" s="10" t="s">
        <v>58</v>
      </c>
      <c r="E13" s="9" t="s">
        <v>62</v>
      </c>
      <c r="F13" s="9" t="s">
        <v>63</v>
      </c>
      <c r="G13" s="9">
        <v>3</v>
      </c>
      <c r="H13" s="9"/>
      <c r="I13" s="12">
        <v>4</v>
      </c>
      <c r="J13" s="11" t="s">
        <v>353</v>
      </c>
      <c r="K13" s="13" t="s">
        <v>312</v>
      </c>
    </row>
    <row r="14" spans="1:11" ht="172.05" customHeight="1" x14ac:dyDescent="0.25">
      <c r="A14" s="9" t="s">
        <v>64</v>
      </c>
      <c r="B14" s="9" t="s">
        <v>25</v>
      </c>
      <c r="C14" s="9" t="s">
        <v>57</v>
      </c>
      <c r="D14" s="10" t="s">
        <v>58</v>
      </c>
      <c r="E14" s="9" t="s">
        <v>65</v>
      </c>
      <c r="F14" s="9" t="s">
        <v>66</v>
      </c>
      <c r="G14" s="9">
        <v>4</v>
      </c>
      <c r="H14" s="9"/>
      <c r="I14" s="12">
        <v>5</v>
      </c>
      <c r="J14" s="11"/>
      <c r="K14" s="13" t="s">
        <v>312</v>
      </c>
    </row>
    <row r="15" spans="1:11" ht="172.05" customHeight="1" x14ac:dyDescent="0.25">
      <c r="A15" s="9" t="s">
        <v>67</v>
      </c>
      <c r="B15" s="9" t="s">
        <v>25</v>
      </c>
      <c r="C15" s="9" t="s">
        <v>57</v>
      </c>
      <c r="D15" s="10" t="s">
        <v>58</v>
      </c>
      <c r="E15" s="9" t="s">
        <v>68</v>
      </c>
      <c r="F15" s="9" t="s">
        <v>69</v>
      </c>
      <c r="G15" s="9">
        <v>1</v>
      </c>
      <c r="H15" s="9"/>
      <c r="I15" s="12">
        <v>3</v>
      </c>
      <c r="J15" s="11"/>
      <c r="K15" s="13" t="s">
        <v>312</v>
      </c>
    </row>
    <row r="16" spans="1:11" ht="172.05" customHeight="1" x14ac:dyDescent="0.25">
      <c r="A16" s="9" t="s">
        <v>70</v>
      </c>
      <c r="B16" s="9" t="s">
        <v>25</v>
      </c>
      <c r="C16" s="9" t="s">
        <v>57</v>
      </c>
      <c r="D16" s="10" t="s">
        <v>58</v>
      </c>
      <c r="E16" s="9" t="s">
        <v>71</v>
      </c>
      <c r="F16" s="9" t="s">
        <v>72</v>
      </c>
      <c r="G16" s="9">
        <v>2</v>
      </c>
      <c r="H16" s="9"/>
      <c r="I16" s="12">
        <v>4</v>
      </c>
      <c r="J16" s="11" t="s">
        <v>354</v>
      </c>
      <c r="K16" s="13" t="s">
        <v>312</v>
      </c>
    </row>
    <row r="17" spans="1:11" ht="172.05" customHeight="1" x14ac:dyDescent="0.25">
      <c r="A17" s="9" t="s">
        <v>73</v>
      </c>
      <c r="B17" s="9" t="s">
        <v>25</v>
      </c>
      <c r="C17" s="9" t="s">
        <v>57</v>
      </c>
      <c r="D17" s="10" t="s">
        <v>58</v>
      </c>
      <c r="E17" s="9" t="s">
        <v>74</v>
      </c>
      <c r="F17" s="9" t="s">
        <v>75</v>
      </c>
      <c r="G17" s="9">
        <v>4</v>
      </c>
      <c r="H17" s="9"/>
      <c r="I17" s="12">
        <v>4</v>
      </c>
      <c r="J17" s="11"/>
      <c r="K17" s="13" t="s">
        <v>312</v>
      </c>
    </row>
    <row r="18" spans="1:11" ht="172.05" customHeight="1" x14ac:dyDescent="0.25">
      <c r="A18" s="9" t="s">
        <v>76</v>
      </c>
      <c r="B18" s="9" t="s">
        <v>25</v>
      </c>
      <c r="C18" s="9" t="s">
        <v>57</v>
      </c>
      <c r="D18" s="10" t="s">
        <v>58</v>
      </c>
      <c r="E18" s="9" t="s">
        <v>77</v>
      </c>
      <c r="F18" s="9" t="s">
        <v>78</v>
      </c>
      <c r="G18" s="9">
        <v>1</v>
      </c>
      <c r="H18" s="9"/>
      <c r="I18" s="12">
        <v>5</v>
      </c>
      <c r="J18" s="11"/>
      <c r="K18" s="13" t="s">
        <v>312</v>
      </c>
    </row>
    <row r="19" spans="1:11" ht="172.05" customHeight="1" x14ac:dyDescent="0.25">
      <c r="A19" s="9" t="s">
        <v>79</v>
      </c>
      <c r="B19" s="9" t="s">
        <v>25</v>
      </c>
      <c r="C19" s="9" t="s">
        <v>57</v>
      </c>
      <c r="D19" s="10" t="s">
        <v>58</v>
      </c>
      <c r="E19" s="9" t="s">
        <v>80</v>
      </c>
      <c r="F19" s="9" t="s">
        <v>81</v>
      </c>
      <c r="G19" s="9">
        <v>3</v>
      </c>
      <c r="H19" s="9"/>
      <c r="I19" s="12">
        <v>4</v>
      </c>
      <c r="J19" s="11"/>
      <c r="K19" s="13" t="s">
        <v>312</v>
      </c>
    </row>
    <row r="20" spans="1:11" ht="172.05" customHeight="1" x14ac:dyDescent="0.25">
      <c r="A20" s="9" t="s">
        <v>82</v>
      </c>
      <c r="B20" s="9" t="s">
        <v>25</v>
      </c>
      <c r="C20" s="9" t="s">
        <v>57</v>
      </c>
      <c r="D20" s="10" t="s">
        <v>58</v>
      </c>
      <c r="E20" s="9" t="s">
        <v>83</v>
      </c>
      <c r="F20" s="9" t="s">
        <v>84</v>
      </c>
      <c r="G20" s="9">
        <v>2</v>
      </c>
      <c r="H20" s="9"/>
      <c r="I20" s="12">
        <v>4</v>
      </c>
      <c r="J20" s="11" t="s">
        <v>355</v>
      </c>
      <c r="K20" s="13" t="s">
        <v>312</v>
      </c>
    </row>
    <row r="21" spans="1:11" ht="172.05" customHeight="1" x14ac:dyDescent="0.25">
      <c r="A21" s="9" t="s">
        <v>85</v>
      </c>
      <c r="B21" s="9" t="s">
        <v>25</v>
      </c>
      <c r="C21" s="9" t="s">
        <v>57</v>
      </c>
      <c r="D21" s="10" t="s">
        <v>58</v>
      </c>
      <c r="E21" s="9" t="s">
        <v>86</v>
      </c>
      <c r="F21" s="9" t="s">
        <v>87</v>
      </c>
      <c r="G21" s="9">
        <v>4</v>
      </c>
      <c r="H21" s="9"/>
      <c r="I21" s="12">
        <v>5</v>
      </c>
      <c r="J21" s="11"/>
      <c r="K21" s="13" t="s">
        <v>312</v>
      </c>
    </row>
    <row r="22" spans="1:11" ht="172.05" customHeight="1" x14ac:dyDescent="0.25">
      <c r="A22" s="9" t="s">
        <v>88</v>
      </c>
      <c r="B22" s="9" t="s">
        <v>25</v>
      </c>
      <c r="C22" s="9" t="s">
        <v>89</v>
      </c>
      <c r="D22" s="10" t="s">
        <v>90</v>
      </c>
      <c r="E22" s="9" t="s">
        <v>91</v>
      </c>
      <c r="F22" s="9" t="s">
        <v>92</v>
      </c>
      <c r="G22" s="9">
        <v>1</v>
      </c>
      <c r="H22" s="9"/>
      <c r="I22" s="12">
        <v>3</v>
      </c>
      <c r="J22" s="11" t="s">
        <v>356</v>
      </c>
      <c r="K22" s="13" t="s">
        <v>312</v>
      </c>
    </row>
    <row r="23" spans="1:11" ht="172.05" customHeight="1" x14ac:dyDescent="0.25">
      <c r="A23" s="9" t="s">
        <v>93</v>
      </c>
      <c r="B23" s="9" t="s">
        <v>25</v>
      </c>
      <c r="C23" s="9" t="s">
        <v>89</v>
      </c>
      <c r="D23" s="10" t="s">
        <v>90</v>
      </c>
      <c r="E23" s="9" t="s">
        <v>94</v>
      </c>
      <c r="F23" s="9" t="s">
        <v>95</v>
      </c>
      <c r="G23" s="9">
        <v>3</v>
      </c>
      <c r="H23" s="9"/>
      <c r="I23" s="12">
        <v>4</v>
      </c>
      <c r="J23" s="11" t="s">
        <v>357</v>
      </c>
      <c r="K23" s="13" t="s">
        <v>312</v>
      </c>
    </row>
    <row r="24" spans="1:11" ht="172.05" customHeight="1" x14ac:dyDescent="0.25">
      <c r="A24" s="9" t="s">
        <v>96</v>
      </c>
      <c r="B24" s="9" t="s">
        <v>25</v>
      </c>
      <c r="C24" s="9" t="s">
        <v>89</v>
      </c>
      <c r="D24" s="10" t="s">
        <v>90</v>
      </c>
      <c r="E24" s="9" t="s">
        <v>97</v>
      </c>
      <c r="F24" s="9" t="s">
        <v>98</v>
      </c>
      <c r="G24" s="9">
        <v>4</v>
      </c>
      <c r="H24" s="9"/>
      <c r="I24" s="12">
        <v>4</v>
      </c>
      <c r="J24" s="11"/>
      <c r="K24" s="13" t="s">
        <v>312</v>
      </c>
    </row>
    <row r="25" spans="1:11" ht="172.05" customHeight="1" x14ac:dyDescent="0.25">
      <c r="A25" s="9" t="s">
        <v>99</v>
      </c>
      <c r="B25" s="9" t="s">
        <v>25</v>
      </c>
      <c r="C25" s="9" t="s">
        <v>89</v>
      </c>
      <c r="D25" s="10" t="s">
        <v>90</v>
      </c>
      <c r="E25" s="9" t="s">
        <v>100</v>
      </c>
      <c r="F25" s="9" t="s">
        <v>101</v>
      </c>
      <c r="G25" s="9">
        <v>2</v>
      </c>
      <c r="H25" s="9"/>
      <c r="I25" s="12">
        <v>5</v>
      </c>
      <c r="J25" s="11"/>
      <c r="K25" s="13" t="s">
        <v>312</v>
      </c>
    </row>
    <row r="26" spans="1:11" ht="172.05" customHeight="1" x14ac:dyDescent="0.25">
      <c r="A26" s="9" t="s">
        <v>102</v>
      </c>
      <c r="B26" s="9" t="s">
        <v>25</v>
      </c>
      <c r="C26" s="9" t="s">
        <v>89</v>
      </c>
      <c r="D26" s="10" t="s">
        <v>90</v>
      </c>
      <c r="E26" s="9" t="s">
        <v>103</v>
      </c>
      <c r="F26" s="9" t="s">
        <v>104</v>
      </c>
      <c r="G26" s="9">
        <v>1</v>
      </c>
      <c r="H26" s="9"/>
      <c r="I26" s="12">
        <v>2</v>
      </c>
      <c r="J26" s="11" t="s">
        <v>359</v>
      </c>
      <c r="K26" s="13" t="s">
        <v>312</v>
      </c>
    </row>
    <row r="27" spans="1:11" ht="172.05" customHeight="1" x14ac:dyDescent="0.25">
      <c r="A27" s="9" t="s">
        <v>105</v>
      </c>
      <c r="B27" s="9" t="s">
        <v>25</v>
      </c>
      <c r="C27" s="9" t="s">
        <v>89</v>
      </c>
      <c r="D27" s="10" t="s">
        <v>90</v>
      </c>
      <c r="E27" s="9" t="s">
        <v>106</v>
      </c>
      <c r="F27" s="9" t="s">
        <v>107</v>
      </c>
      <c r="G27" s="9">
        <v>4</v>
      </c>
      <c r="H27" s="9"/>
      <c r="I27" s="12">
        <v>3</v>
      </c>
      <c r="J27" s="11" t="s">
        <v>358</v>
      </c>
      <c r="K27" s="13" t="s">
        <v>312</v>
      </c>
    </row>
    <row r="28" spans="1:11" ht="172.05" customHeight="1" x14ac:dyDescent="0.25">
      <c r="A28" s="9" t="s">
        <v>108</v>
      </c>
      <c r="B28" s="9" t="s">
        <v>25</v>
      </c>
      <c r="C28" s="9" t="s">
        <v>89</v>
      </c>
      <c r="D28" s="10" t="s">
        <v>90</v>
      </c>
      <c r="E28" s="9" t="s">
        <v>109</v>
      </c>
      <c r="F28" s="9" t="s">
        <v>110</v>
      </c>
      <c r="G28" s="9">
        <v>1</v>
      </c>
      <c r="H28" s="9"/>
      <c r="I28" s="12">
        <v>4</v>
      </c>
      <c r="J28" s="11"/>
      <c r="K28" s="13" t="s">
        <v>312</v>
      </c>
    </row>
    <row r="29" spans="1:11" ht="172.05" customHeight="1" x14ac:dyDescent="0.25">
      <c r="A29" s="9" t="s">
        <v>111</v>
      </c>
      <c r="B29" s="9" t="s">
        <v>25</v>
      </c>
      <c r="C29" s="9" t="s">
        <v>89</v>
      </c>
      <c r="D29" s="10" t="s">
        <v>90</v>
      </c>
      <c r="E29" s="9" t="s">
        <v>112</v>
      </c>
      <c r="F29" s="9" t="s">
        <v>113</v>
      </c>
      <c r="G29" s="9">
        <v>3</v>
      </c>
      <c r="H29" s="9"/>
      <c r="I29" s="12">
        <v>4</v>
      </c>
      <c r="J29" s="11"/>
      <c r="K29" s="13" t="s">
        <v>312</v>
      </c>
    </row>
    <row r="30" spans="1:11" ht="172.05" customHeight="1" x14ac:dyDescent="0.25">
      <c r="A30" s="9" t="s">
        <v>114</v>
      </c>
      <c r="B30" s="9" t="s">
        <v>25</v>
      </c>
      <c r="C30" s="9" t="s">
        <v>89</v>
      </c>
      <c r="D30" s="10" t="s">
        <v>90</v>
      </c>
      <c r="E30" s="9" t="s">
        <v>115</v>
      </c>
      <c r="F30" s="9" t="s">
        <v>116</v>
      </c>
      <c r="G30" s="9">
        <v>2</v>
      </c>
      <c r="H30" s="9"/>
      <c r="I30" s="12">
        <v>4</v>
      </c>
      <c r="J30" s="11"/>
      <c r="K30" s="13" t="s">
        <v>312</v>
      </c>
    </row>
    <row r="31" spans="1:11" ht="172.05" customHeight="1" x14ac:dyDescent="0.25">
      <c r="A31" s="9" t="s">
        <v>117</v>
      </c>
      <c r="B31" s="9" t="s">
        <v>25</v>
      </c>
      <c r="C31" s="9" t="s">
        <v>89</v>
      </c>
      <c r="D31" s="10" t="s">
        <v>90</v>
      </c>
      <c r="E31" s="9" t="s">
        <v>118</v>
      </c>
      <c r="F31" s="9" t="s">
        <v>119</v>
      </c>
      <c r="G31" s="9">
        <v>4</v>
      </c>
      <c r="H31" s="9"/>
      <c r="I31" s="12">
        <v>5</v>
      </c>
      <c r="J31" s="11"/>
      <c r="K31" s="13" t="s">
        <v>312</v>
      </c>
    </row>
    <row r="32" spans="1:11" ht="172.05" customHeight="1" x14ac:dyDescent="0.25">
      <c r="A32" s="9" t="s">
        <v>120</v>
      </c>
      <c r="B32" s="9" t="s">
        <v>121</v>
      </c>
      <c r="C32" s="9" t="s">
        <v>26</v>
      </c>
      <c r="D32" s="10" t="s">
        <v>122</v>
      </c>
      <c r="E32" s="9" t="s">
        <v>28</v>
      </c>
      <c r="F32" s="9" t="s">
        <v>123</v>
      </c>
      <c r="G32" s="9">
        <v>1</v>
      </c>
      <c r="H32" s="9"/>
      <c r="I32" s="12">
        <v>4</v>
      </c>
      <c r="J32" s="11"/>
      <c r="K32" s="13" t="s">
        <v>312</v>
      </c>
    </row>
    <row r="33" spans="1:11" ht="172.05" customHeight="1" x14ac:dyDescent="0.25">
      <c r="A33" s="9" t="s">
        <v>124</v>
      </c>
      <c r="B33" s="9" t="s">
        <v>121</v>
      </c>
      <c r="C33" s="9" t="s">
        <v>26</v>
      </c>
      <c r="D33" s="10" t="s">
        <v>122</v>
      </c>
      <c r="E33" s="9" t="s">
        <v>30</v>
      </c>
      <c r="F33" s="9" t="s">
        <v>125</v>
      </c>
      <c r="G33" s="9">
        <v>3</v>
      </c>
      <c r="H33" s="9"/>
      <c r="I33" s="12">
        <v>5</v>
      </c>
      <c r="J33" s="11"/>
      <c r="K33" s="13" t="s">
        <v>312</v>
      </c>
    </row>
    <row r="34" spans="1:11" ht="172.05" customHeight="1" x14ac:dyDescent="0.25">
      <c r="A34" s="9" t="s">
        <v>126</v>
      </c>
      <c r="B34" s="9" t="s">
        <v>121</v>
      </c>
      <c r="C34" s="9" t="s">
        <v>26</v>
      </c>
      <c r="D34" s="10" t="s">
        <v>122</v>
      </c>
      <c r="E34" s="9" t="s">
        <v>33</v>
      </c>
      <c r="F34" s="9" t="s">
        <v>127</v>
      </c>
      <c r="G34" s="9">
        <v>4</v>
      </c>
      <c r="H34" s="9"/>
      <c r="I34" s="12">
        <v>5</v>
      </c>
      <c r="J34" s="11"/>
      <c r="K34" s="13" t="s">
        <v>312</v>
      </c>
    </row>
    <row r="35" spans="1:11" ht="172.05" customHeight="1" x14ac:dyDescent="0.25">
      <c r="A35" s="9" t="s">
        <v>128</v>
      </c>
      <c r="B35" s="9" t="s">
        <v>121</v>
      </c>
      <c r="C35" s="9" t="s">
        <v>26</v>
      </c>
      <c r="D35" s="10" t="s">
        <v>122</v>
      </c>
      <c r="E35" s="9" t="s">
        <v>36</v>
      </c>
      <c r="F35" s="9" t="s">
        <v>129</v>
      </c>
      <c r="G35" s="9">
        <v>2</v>
      </c>
      <c r="H35" s="9"/>
      <c r="I35" s="12">
        <v>5</v>
      </c>
      <c r="J35" s="11"/>
      <c r="K35" s="13" t="s">
        <v>312</v>
      </c>
    </row>
    <row r="36" spans="1:11" ht="172.05" customHeight="1" x14ac:dyDescent="0.25">
      <c r="A36" s="9" t="s">
        <v>130</v>
      </c>
      <c r="B36" s="9" t="s">
        <v>121</v>
      </c>
      <c r="C36" s="9" t="s">
        <v>26</v>
      </c>
      <c r="D36" s="10" t="s">
        <v>122</v>
      </c>
      <c r="E36" s="9" t="s">
        <v>39</v>
      </c>
      <c r="F36" s="9" t="s">
        <v>131</v>
      </c>
      <c r="G36" s="9">
        <v>1</v>
      </c>
      <c r="H36" s="9"/>
      <c r="I36" s="12">
        <v>3</v>
      </c>
      <c r="J36" s="11"/>
      <c r="K36" s="13" t="s">
        <v>312</v>
      </c>
    </row>
    <row r="37" spans="1:11" ht="172.05" customHeight="1" x14ac:dyDescent="0.25">
      <c r="A37" s="9" t="s">
        <v>132</v>
      </c>
      <c r="B37" s="9" t="s">
        <v>121</v>
      </c>
      <c r="C37" s="9" t="s">
        <v>26</v>
      </c>
      <c r="D37" s="10" t="s">
        <v>122</v>
      </c>
      <c r="E37" s="9" t="s">
        <v>42</v>
      </c>
      <c r="F37" s="9" t="s">
        <v>133</v>
      </c>
      <c r="G37" s="9">
        <v>4</v>
      </c>
      <c r="H37" s="9"/>
      <c r="I37" s="12">
        <v>5</v>
      </c>
      <c r="J37" s="11"/>
      <c r="K37" s="13" t="s">
        <v>312</v>
      </c>
    </row>
    <row r="38" spans="1:11" ht="172.05" customHeight="1" x14ac:dyDescent="0.25">
      <c r="A38" s="9" t="s">
        <v>134</v>
      </c>
      <c r="B38" s="9" t="s">
        <v>121</v>
      </c>
      <c r="C38" s="9" t="s">
        <v>26</v>
      </c>
      <c r="D38" s="10" t="s">
        <v>122</v>
      </c>
      <c r="E38" s="9" t="s">
        <v>45</v>
      </c>
      <c r="F38" s="9" t="s">
        <v>135</v>
      </c>
      <c r="G38" s="9">
        <v>3</v>
      </c>
      <c r="H38" s="9"/>
      <c r="I38" s="12">
        <v>4</v>
      </c>
      <c r="J38" s="11"/>
      <c r="K38" s="13" t="s">
        <v>312</v>
      </c>
    </row>
    <row r="39" spans="1:11" ht="172.05" customHeight="1" x14ac:dyDescent="0.25">
      <c r="A39" s="9" t="s">
        <v>136</v>
      </c>
      <c r="B39" s="9" t="s">
        <v>121</v>
      </c>
      <c r="C39" s="9" t="s">
        <v>26</v>
      </c>
      <c r="D39" s="10" t="s">
        <v>122</v>
      </c>
      <c r="E39" s="9" t="s">
        <v>48</v>
      </c>
      <c r="F39" s="9" t="s">
        <v>137</v>
      </c>
      <c r="G39" s="9">
        <v>1</v>
      </c>
      <c r="H39" s="9"/>
      <c r="I39" s="12">
        <v>2</v>
      </c>
      <c r="J39" s="11"/>
      <c r="K39" s="13" t="s">
        <v>312</v>
      </c>
    </row>
    <row r="40" spans="1:11" ht="172.05" customHeight="1" x14ac:dyDescent="0.25">
      <c r="A40" s="9" t="s">
        <v>138</v>
      </c>
      <c r="B40" s="9" t="s">
        <v>121</v>
      </c>
      <c r="C40" s="9" t="s">
        <v>26</v>
      </c>
      <c r="D40" s="10" t="s">
        <v>122</v>
      </c>
      <c r="E40" s="9" t="s">
        <v>51</v>
      </c>
      <c r="F40" s="9" t="s">
        <v>139</v>
      </c>
      <c r="G40" s="9">
        <v>2</v>
      </c>
      <c r="H40" s="9"/>
      <c r="I40" s="12">
        <v>3</v>
      </c>
      <c r="J40" s="11"/>
      <c r="K40" s="13" t="s">
        <v>312</v>
      </c>
    </row>
    <row r="41" spans="1:11" ht="172.05" customHeight="1" x14ac:dyDescent="0.25">
      <c r="A41" s="9" t="s">
        <v>140</v>
      </c>
      <c r="B41" s="9" t="s">
        <v>121</v>
      </c>
      <c r="C41" s="9" t="s">
        <v>26</v>
      </c>
      <c r="D41" s="10" t="s">
        <v>122</v>
      </c>
      <c r="E41" s="9" t="s">
        <v>54</v>
      </c>
      <c r="F41" s="9" t="s">
        <v>141</v>
      </c>
      <c r="G41" s="9">
        <v>4</v>
      </c>
      <c r="H41" s="9"/>
      <c r="I41" s="12">
        <v>5</v>
      </c>
      <c r="J41" s="11"/>
      <c r="K41" s="13" t="s">
        <v>312</v>
      </c>
    </row>
    <row r="42" spans="1:11" ht="172.05" customHeight="1" x14ac:dyDescent="0.25">
      <c r="A42" s="9" t="s">
        <v>142</v>
      </c>
      <c r="B42" s="9" t="s">
        <v>121</v>
      </c>
      <c r="C42" s="9" t="s">
        <v>57</v>
      </c>
      <c r="D42" s="10" t="s">
        <v>143</v>
      </c>
      <c r="E42" s="9" t="s">
        <v>59</v>
      </c>
      <c r="F42" s="9" t="s">
        <v>144</v>
      </c>
      <c r="G42" s="9">
        <v>1</v>
      </c>
      <c r="H42" s="9"/>
      <c r="I42" s="12">
        <v>3</v>
      </c>
      <c r="J42" s="11" t="s">
        <v>360</v>
      </c>
      <c r="K42" s="13" t="s">
        <v>312</v>
      </c>
    </row>
    <row r="43" spans="1:11" ht="172.05" customHeight="1" x14ac:dyDescent="0.25">
      <c r="A43" s="9" t="s">
        <v>145</v>
      </c>
      <c r="B43" s="9" t="s">
        <v>121</v>
      </c>
      <c r="C43" s="9" t="s">
        <v>57</v>
      </c>
      <c r="D43" s="10" t="s">
        <v>143</v>
      </c>
      <c r="E43" s="9" t="s">
        <v>62</v>
      </c>
      <c r="F43" s="9" t="s">
        <v>146</v>
      </c>
      <c r="G43" s="9">
        <v>3</v>
      </c>
      <c r="H43" s="9"/>
      <c r="I43" s="12">
        <v>4</v>
      </c>
      <c r="J43" s="11"/>
      <c r="K43" s="13" t="s">
        <v>312</v>
      </c>
    </row>
    <row r="44" spans="1:11" ht="172.05" customHeight="1" x14ac:dyDescent="0.25">
      <c r="A44" s="9" t="s">
        <v>147</v>
      </c>
      <c r="B44" s="9" t="s">
        <v>121</v>
      </c>
      <c r="C44" s="9" t="s">
        <v>57</v>
      </c>
      <c r="D44" s="10" t="s">
        <v>143</v>
      </c>
      <c r="E44" s="9" t="s">
        <v>65</v>
      </c>
      <c r="F44" s="9" t="s">
        <v>148</v>
      </c>
      <c r="G44" s="9">
        <v>4</v>
      </c>
      <c r="H44" s="9"/>
      <c r="I44" s="12">
        <v>5</v>
      </c>
      <c r="J44" s="11"/>
      <c r="K44" s="13" t="s">
        <v>312</v>
      </c>
    </row>
    <row r="45" spans="1:11" ht="172.05" customHeight="1" x14ac:dyDescent="0.25">
      <c r="A45" s="9" t="s">
        <v>149</v>
      </c>
      <c r="B45" s="9" t="s">
        <v>121</v>
      </c>
      <c r="C45" s="9" t="s">
        <v>57</v>
      </c>
      <c r="D45" s="10" t="s">
        <v>143</v>
      </c>
      <c r="E45" s="9" t="s">
        <v>68</v>
      </c>
      <c r="F45" s="9" t="s">
        <v>150</v>
      </c>
      <c r="G45" s="9">
        <v>2</v>
      </c>
      <c r="H45" s="9"/>
      <c r="I45" s="12">
        <v>4</v>
      </c>
      <c r="J45" s="11"/>
      <c r="K45" s="13" t="s">
        <v>312</v>
      </c>
    </row>
    <row r="46" spans="1:11" ht="172.05" customHeight="1" x14ac:dyDescent="0.25">
      <c r="A46" s="9" t="s">
        <v>151</v>
      </c>
      <c r="B46" s="9" t="s">
        <v>121</v>
      </c>
      <c r="C46" s="9" t="s">
        <v>57</v>
      </c>
      <c r="D46" s="10" t="s">
        <v>143</v>
      </c>
      <c r="E46" s="9" t="s">
        <v>71</v>
      </c>
      <c r="F46" s="9" t="s">
        <v>152</v>
      </c>
      <c r="G46" s="9">
        <v>1</v>
      </c>
      <c r="H46" s="9"/>
      <c r="I46" s="12">
        <v>4</v>
      </c>
      <c r="J46" s="11"/>
      <c r="K46" s="13" t="s">
        <v>312</v>
      </c>
    </row>
    <row r="47" spans="1:11" ht="172.05" customHeight="1" x14ac:dyDescent="0.25">
      <c r="A47" s="9" t="s">
        <v>153</v>
      </c>
      <c r="B47" s="9" t="s">
        <v>121</v>
      </c>
      <c r="C47" s="9" t="s">
        <v>57</v>
      </c>
      <c r="D47" s="10" t="s">
        <v>143</v>
      </c>
      <c r="E47" s="9" t="s">
        <v>74</v>
      </c>
      <c r="F47" s="9" t="s">
        <v>154</v>
      </c>
      <c r="G47" s="9">
        <v>4</v>
      </c>
      <c r="H47" s="9"/>
      <c r="I47" s="12">
        <v>4</v>
      </c>
      <c r="J47" s="11"/>
      <c r="K47" s="13" t="s">
        <v>312</v>
      </c>
    </row>
    <row r="48" spans="1:11" ht="172.05" customHeight="1" x14ac:dyDescent="0.25">
      <c r="A48" s="9" t="s">
        <v>155</v>
      </c>
      <c r="B48" s="9" t="s">
        <v>121</v>
      </c>
      <c r="C48" s="9" t="s">
        <v>57</v>
      </c>
      <c r="D48" s="10" t="s">
        <v>143</v>
      </c>
      <c r="E48" s="9" t="s">
        <v>77</v>
      </c>
      <c r="F48" s="9" t="s">
        <v>156</v>
      </c>
      <c r="G48" s="9">
        <v>3</v>
      </c>
      <c r="H48" s="9"/>
      <c r="I48" s="12">
        <v>4</v>
      </c>
      <c r="J48" s="11"/>
      <c r="K48" s="13" t="s">
        <v>312</v>
      </c>
    </row>
    <row r="49" spans="1:11" ht="172.05" customHeight="1" x14ac:dyDescent="0.25">
      <c r="A49" s="9" t="s">
        <v>157</v>
      </c>
      <c r="B49" s="9" t="s">
        <v>121</v>
      </c>
      <c r="C49" s="9" t="s">
        <v>57</v>
      </c>
      <c r="D49" s="10" t="s">
        <v>143</v>
      </c>
      <c r="E49" s="9" t="s">
        <v>80</v>
      </c>
      <c r="F49" s="9" t="s">
        <v>158</v>
      </c>
      <c r="G49" s="9">
        <v>1</v>
      </c>
      <c r="H49" s="9"/>
      <c r="I49" s="12">
        <v>4</v>
      </c>
      <c r="J49" s="11"/>
      <c r="K49" s="13" t="s">
        <v>312</v>
      </c>
    </row>
    <row r="50" spans="1:11" ht="172.05" customHeight="1" x14ac:dyDescent="0.25">
      <c r="A50" s="9" t="s">
        <v>159</v>
      </c>
      <c r="B50" s="9" t="s">
        <v>121</v>
      </c>
      <c r="C50" s="9" t="s">
        <v>57</v>
      </c>
      <c r="D50" s="10" t="s">
        <v>143</v>
      </c>
      <c r="E50" s="9" t="s">
        <v>83</v>
      </c>
      <c r="F50" s="9" t="s">
        <v>160</v>
      </c>
      <c r="G50" s="9">
        <v>2</v>
      </c>
      <c r="H50" s="9"/>
      <c r="I50" s="12">
        <v>5</v>
      </c>
      <c r="J50" s="11"/>
      <c r="K50" s="13" t="s">
        <v>312</v>
      </c>
    </row>
    <row r="51" spans="1:11" ht="172.05" customHeight="1" x14ac:dyDescent="0.25">
      <c r="A51" s="9" t="s">
        <v>161</v>
      </c>
      <c r="B51" s="9" t="s">
        <v>121</v>
      </c>
      <c r="C51" s="9" t="s">
        <v>57</v>
      </c>
      <c r="D51" s="10" t="s">
        <v>143</v>
      </c>
      <c r="E51" s="9" t="s">
        <v>86</v>
      </c>
      <c r="F51" s="9" t="s">
        <v>162</v>
      </c>
      <c r="G51" s="9">
        <v>4</v>
      </c>
      <c r="H51" s="9"/>
      <c r="I51" s="12">
        <v>5</v>
      </c>
      <c r="J51" s="11"/>
      <c r="K51" s="13" t="s">
        <v>312</v>
      </c>
    </row>
    <row r="52" spans="1:11" ht="172.05" customHeight="1" x14ac:dyDescent="0.25">
      <c r="A52" s="9" t="s">
        <v>163</v>
      </c>
      <c r="B52" s="9" t="s">
        <v>121</v>
      </c>
      <c r="C52" s="9" t="s">
        <v>89</v>
      </c>
      <c r="D52" s="10" t="s">
        <v>164</v>
      </c>
      <c r="E52" s="9" t="s">
        <v>91</v>
      </c>
      <c r="F52" s="9" t="s">
        <v>165</v>
      </c>
      <c r="G52" s="9">
        <v>1</v>
      </c>
      <c r="H52" s="9"/>
      <c r="I52" s="12">
        <v>2</v>
      </c>
      <c r="J52" s="11"/>
      <c r="K52" s="13" t="s">
        <v>312</v>
      </c>
    </row>
    <row r="53" spans="1:11" ht="172.05" customHeight="1" x14ac:dyDescent="0.25">
      <c r="A53" s="9" t="s">
        <v>166</v>
      </c>
      <c r="B53" s="9" t="s">
        <v>121</v>
      </c>
      <c r="C53" s="9" t="s">
        <v>89</v>
      </c>
      <c r="D53" s="10" t="s">
        <v>164</v>
      </c>
      <c r="E53" s="9" t="s">
        <v>94</v>
      </c>
      <c r="F53" s="9" t="s">
        <v>167</v>
      </c>
      <c r="G53" s="9">
        <v>3</v>
      </c>
      <c r="H53" s="9"/>
      <c r="I53" s="12">
        <v>4</v>
      </c>
      <c r="J53" s="11"/>
      <c r="K53" s="13" t="s">
        <v>312</v>
      </c>
    </row>
    <row r="54" spans="1:11" ht="172.05" customHeight="1" x14ac:dyDescent="0.25">
      <c r="A54" s="9" t="s">
        <v>168</v>
      </c>
      <c r="B54" s="9" t="s">
        <v>121</v>
      </c>
      <c r="C54" s="9" t="s">
        <v>89</v>
      </c>
      <c r="D54" s="10" t="s">
        <v>164</v>
      </c>
      <c r="E54" s="9" t="s">
        <v>97</v>
      </c>
      <c r="F54" s="9" t="s">
        <v>169</v>
      </c>
      <c r="G54" s="9">
        <v>4</v>
      </c>
      <c r="H54" s="9"/>
      <c r="I54" s="12">
        <v>2</v>
      </c>
      <c r="J54" s="11" t="s">
        <v>361</v>
      </c>
      <c r="K54" s="13" t="s">
        <v>312</v>
      </c>
    </row>
    <row r="55" spans="1:11" ht="172.05" customHeight="1" x14ac:dyDescent="0.25">
      <c r="A55" s="9" t="s">
        <v>170</v>
      </c>
      <c r="B55" s="9" t="s">
        <v>121</v>
      </c>
      <c r="C55" s="9" t="s">
        <v>89</v>
      </c>
      <c r="D55" s="10" t="s">
        <v>164</v>
      </c>
      <c r="E55" s="9" t="s">
        <v>100</v>
      </c>
      <c r="F55" s="9" t="s">
        <v>171</v>
      </c>
      <c r="G55" s="9">
        <v>2</v>
      </c>
      <c r="H55" s="9"/>
      <c r="I55" s="12">
        <v>3</v>
      </c>
      <c r="J55" s="11" t="s">
        <v>362</v>
      </c>
      <c r="K55" s="13" t="s">
        <v>312</v>
      </c>
    </row>
    <row r="56" spans="1:11" ht="172.05" customHeight="1" x14ac:dyDescent="0.25">
      <c r="A56" s="9" t="s">
        <v>172</v>
      </c>
      <c r="B56" s="9" t="s">
        <v>121</v>
      </c>
      <c r="C56" s="9" t="s">
        <v>89</v>
      </c>
      <c r="D56" s="10" t="s">
        <v>164</v>
      </c>
      <c r="E56" s="9" t="s">
        <v>103</v>
      </c>
      <c r="F56" s="9" t="s">
        <v>173</v>
      </c>
      <c r="G56" s="9">
        <v>1</v>
      </c>
      <c r="H56" s="9"/>
      <c r="I56" s="12">
        <v>3</v>
      </c>
      <c r="J56" s="11"/>
      <c r="K56" s="13" t="s">
        <v>312</v>
      </c>
    </row>
    <row r="57" spans="1:11" ht="172.05" customHeight="1" x14ac:dyDescent="0.25">
      <c r="A57" s="9" t="s">
        <v>174</v>
      </c>
      <c r="B57" s="9" t="s">
        <v>121</v>
      </c>
      <c r="C57" s="9" t="s">
        <v>89</v>
      </c>
      <c r="D57" s="10" t="s">
        <v>164</v>
      </c>
      <c r="E57" s="9" t="s">
        <v>106</v>
      </c>
      <c r="F57" s="9" t="s">
        <v>175</v>
      </c>
      <c r="G57" s="9">
        <v>4</v>
      </c>
      <c r="H57" s="9"/>
      <c r="I57" s="12">
        <v>3</v>
      </c>
      <c r="J57" s="11" t="s">
        <v>363</v>
      </c>
      <c r="K57" s="13" t="s">
        <v>312</v>
      </c>
    </row>
    <row r="58" spans="1:11" ht="172.05" customHeight="1" x14ac:dyDescent="0.25">
      <c r="A58" s="9" t="s">
        <v>176</v>
      </c>
      <c r="B58" s="9" t="s">
        <v>121</v>
      </c>
      <c r="C58" s="9" t="s">
        <v>89</v>
      </c>
      <c r="D58" s="10" t="s">
        <v>164</v>
      </c>
      <c r="E58" s="9" t="s">
        <v>109</v>
      </c>
      <c r="F58" s="9" t="s">
        <v>177</v>
      </c>
      <c r="G58" s="9">
        <v>3</v>
      </c>
      <c r="H58" s="9"/>
      <c r="I58" s="12">
        <v>3</v>
      </c>
      <c r="J58" s="11"/>
      <c r="K58" s="13" t="s">
        <v>312</v>
      </c>
    </row>
    <row r="59" spans="1:11" ht="172.05" customHeight="1" x14ac:dyDescent="0.25">
      <c r="A59" s="9" t="s">
        <v>178</v>
      </c>
      <c r="B59" s="9" t="s">
        <v>121</v>
      </c>
      <c r="C59" s="9" t="s">
        <v>89</v>
      </c>
      <c r="D59" s="10" t="s">
        <v>164</v>
      </c>
      <c r="E59" s="9" t="s">
        <v>112</v>
      </c>
      <c r="F59" s="9" t="s">
        <v>179</v>
      </c>
      <c r="G59" s="9">
        <v>1</v>
      </c>
      <c r="H59" s="9"/>
      <c r="I59" s="12">
        <v>3</v>
      </c>
      <c r="J59" s="11" t="s">
        <v>364</v>
      </c>
      <c r="K59" s="13" t="s">
        <v>312</v>
      </c>
    </row>
    <row r="60" spans="1:11" ht="172.05" customHeight="1" x14ac:dyDescent="0.25">
      <c r="A60" s="9" t="s">
        <v>180</v>
      </c>
      <c r="B60" s="9" t="s">
        <v>121</v>
      </c>
      <c r="C60" s="9" t="s">
        <v>89</v>
      </c>
      <c r="D60" s="10" t="s">
        <v>164</v>
      </c>
      <c r="E60" s="9" t="s">
        <v>115</v>
      </c>
      <c r="F60" s="9" t="s">
        <v>181</v>
      </c>
      <c r="G60" s="9">
        <v>2</v>
      </c>
      <c r="H60" s="9"/>
      <c r="I60" s="12">
        <v>4</v>
      </c>
      <c r="J60" s="11"/>
      <c r="K60" s="13" t="s">
        <v>312</v>
      </c>
    </row>
    <row r="61" spans="1:11" ht="172.05" customHeight="1" x14ac:dyDescent="0.25">
      <c r="A61" s="9" t="s">
        <v>182</v>
      </c>
      <c r="B61" s="9" t="s">
        <v>121</v>
      </c>
      <c r="C61" s="9" t="s">
        <v>89</v>
      </c>
      <c r="D61" s="10" t="s">
        <v>164</v>
      </c>
      <c r="E61" s="9" t="s">
        <v>118</v>
      </c>
      <c r="F61" s="9" t="s">
        <v>183</v>
      </c>
      <c r="G61" s="9">
        <v>4</v>
      </c>
      <c r="H61" s="9"/>
      <c r="I61" s="12">
        <v>4</v>
      </c>
      <c r="J61" s="11"/>
      <c r="K61" s="13" t="s">
        <v>312</v>
      </c>
    </row>
    <row r="62" spans="1:11" ht="172.05" customHeight="1" x14ac:dyDescent="0.25">
      <c r="A62" s="9" t="s">
        <v>184</v>
      </c>
      <c r="B62" s="9" t="s">
        <v>185</v>
      </c>
      <c r="C62" s="9" t="s">
        <v>26</v>
      </c>
      <c r="D62" s="10" t="s">
        <v>186</v>
      </c>
      <c r="E62" s="9" t="s">
        <v>28</v>
      </c>
      <c r="F62" s="9" t="s">
        <v>187</v>
      </c>
      <c r="G62" s="9">
        <v>1</v>
      </c>
      <c r="H62" s="9"/>
      <c r="I62" s="12">
        <v>4</v>
      </c>
      <c r="J62" s="11"/>
      <c r="K62" s="13" t="s">
        <v>312</v>
      </c>
    </row>
    <row r="63" spans="1:11" ht="172.05" customHeight="1" x14ac:dyDescent="0.25">
      <c r="A63" s="9" t="s">
        <v>188</v>
      </c>
      <c r="B63" s="9" t="s">
        <v>185</v>
      </c>
      <c r="C63" s="9" t="s">
        <v>26</v>
      </c>
      <c r="D63" s="10" t="s">
        <v>186</v>
      </c>
      <c r="E63" s="9" t="s">
        <v>30</v>
      </c>
      <c r="F63" s="9" t="s">
        <v>189</v>
      </c>
      <c r="G63" s="9">
        <v>3</v>
      </c>
      <c r="H63" s="9"/>
      <c r="I63" s="12">
        <v>4</v>
      </c>
      <c r="J63" s="11"/>
      <c r="K63" s="13" t="s">
        <v>312</v>
      </c>
    </row>
    <row r="64" spans="1:11" ht="172.05" customHeight="1" x14ac:dyDescent="0.25">
      <c r="A64" s="9" t="s">
        <v>190</v>
      </c>
      <c r="B64" s="9" t="s">
        <v>185</v>
      </c>
      <c r="C64" s="9" t="s">
        <v>26</v>
      </c>
      <c r="D64" s="10" t="s">
        <v>186</v>
      </c>
      <c r="E64" s="9" t="s">
        <v>33</v>
      </c>
      <c r="F64" s="9" t="s">
        <v>191</v>
      </c>
      <c r="G64" s="9">
        <v>4</v>
      </c>
      <c r="H64" s="9"/>
      <c r="I64" s="12">
        <v>5</v>
      </c>
      <c r="J64" s="11"/>
      <c r="K64" s="13" t="s">
        <v>312</v>
      </c>
    </row>
    <row r="65" spans="1:11" ht="172.05" customHeight="1" x14ac:dyDescent="0.25">
      <c r="A65" s="9" t="s">
        <v>192</v>
      </c>
      <c r="B65" s="9" t="s">
        <v>185</v>
      </c>
      <c r="C65" s="9" t="s">
        <v>26</v>
      </c>
      <c r="D65" s="10" t="s">
        <v>186</v>
      </c>
      <c r="E65" s="9" t="s">
        <v>36</v>
      </c>
      <c r="F65" s="9" t="s">
        <v>193</v>
      </c>
      <c r="G65" s="9">
        <v>2</v>
      </c>
      <c r="H65" s="9"/>
      <c r="I65" s="12">
        <v>5</v>
      </c>
      <c r="J65" s="11"/>
      <c r="K65" s="13" t="s">
        <v>312</v>
      </c>
    </row>
    <row r="66" spans="1:11" ht="172.05" customHeight="1" x14ac:dyDescent="0.25">
      <c r="A66" s="9" t="s">
        <v>194</v>
      </c>
      <c r="B66" s="9" t="s">
        <v>185</v>
      </c>
      <c r="C66" s="9" t="s">
        <v>26</v>
      </c>
      <c r="D66" s="10" t="s">
        <v>186</v>
      </c>
      <c r="E66" s="9" t="s">
        <v>39</v>
      </c>
      <c r="F66" s="9" t="s">
        <v>195</v>
      </c>
      <c r="G66" s="9">
        <v>1</v>
      </c>
      <c r="H66" s="9"/>
      <c r="I66" s="12">
        <v>4</v>
      </c>
      <c r="J66" s="11"/>
      <c r="K66" s="13" t="s">
        <v>312</v>
      </c>
    </row>
    <row r="67" spans="1:11" ht="172.05" customHeight="1" x14ac:dyDescent="0.25">
      <c r="A67" s="9" t="s">
        <v>196</v>
      </c>
      <c r="B67" s="9" t="s">
        <v>185</v>
      </c>
      <c r="C67" s="9" t="s">
        <v>26</v>
      </c>
      <c r="D67" s="10" t="s">
        <v>186</v>
      </c>
      <c r="E67" s="9" t="s">
        <v>42</v>
      </c>
      <c r="F67" s="9" t="s">
        <v>197</v>
      </c>
      <c r="G67" s="9">
        <v>4</v>
      </c>
      <c r="H67" s="9"/>
      <c r="I67" s="12">
        <v>5</v>
      </c>
      <c r="J67" s="11"/>
      <c r="K67" s="13" t="s">
        <v>312</v>
      </c>
    </row>
    <row r="68" spans="1:11" ht="172.05" customHeight="1" x14ac:dyDescent="0.25">
      <c r="A68" s="9" t="s">
        <v>198</v>
      </c>
      <c r="B68" s="9" t="s">
        <v>185</v>
      </c>
      <c r="C68" s="9" t="s">
        <v>26</v>
      </c>
      <c r="D68" s="10" t="s">
        <v>186</v>
      </c>
      <c r="E68" s="9" t="s">
        <v>45</v>
      </c>
      <c r="F68" s="9" t="s">
        <v>199</v>
      </c>
      <c r="G68" s="9">
        <v>3</v>
      </c>
      <c r="H68" s="9"/>
      <c r="I68" s="12">
        <v>4</v>
      </c>
      <c r="J68" s="11"/>
      <c r="K68" s="13" t="s">
        <v>312</v>
      </c>
    </row>
    <row r="69" spans="1:11" ht="172.05" customHeight="1" x14ac:dyDescent="0.25">
      <c r="A69" s="9" t="s">
        <v>200</v>
      </c>
      <c r="B69" s="9" t="s">
        <v>185</v>
      </c>
      <c r="C69" s="9" t="s">
        <v>26</v>
      </c>
      <c r="D69" s="10" t="s">
        <v>186</v>
      </c>
      <c r="E69" s="9" t="s">
        <v>48</v>
      </c>
      <c r="F69" s="9" t="s">
        <v>201</v>
      </c>
      <c r="G69" s="9">
        <v>1</v>
      </c>
      <c r="H69" s="9"/>
      <c r="I69" s="12">
        <v>4</v>
      </c>
      <c r="J69" s="11"/>
      <c r="K69" s="13" t="s">
        <v>312</v>
      </c>
    </row>
    <row r="70" spans="1:11" ht="172.05" customHeight="1" x14ac:dyDescent="0.25">
      <c r="A70" s="9" t="s">
        <v>202</v>
      </c>
      <c r="B70" s="9" t="s">
        <v>185</v>
      </c>
      <c r="C70" s="9" t="s">
        <v>26</v>
      </c>
      <c r="D70" s="10" t="s">
        <v>186</v>
      </c>
      <c r="E70" s="9" t="s">
        <v>51</v>
      </c>
      <c r="F70" s="9" t="s">
        <v>203</v>
      </c>
      <c r="G70" s="9">
        <v>2</v>
      </c>
      <c r="H70" s="9"/>
      <c r="I70" s="12">
        <v>5</v>
      </c>
      <c r="J70" s="11"/>
      <c r="K70" s="13" t="s">
        <v>312</v>
      </c>
    </row>
    <row r="71" spans="1:11" ht="172.05" customHeight="1" x14ac:dyDescent="0.25">
      <c r="A71" s="9" t="s">
        <v>204</v>
      </c>
      <c r="B71" s="9" t="s">
        <v>185</v>
      </c>
      <c r="C71" s="9" t="s">
        <v>26</v>
      </c>
      <c r="D71" s="10" t="s">
        <v>186</v>
      </c>
      <c r="E71" s="9" t="s">
        <v>54</v>
      </c>
      <c r="F71" s="9" t="s">
        <v>205</v>
      </c>
      <c r="G71" s="9">
        <v>4</v>
      </c>
      <c r="H71" s="9"/>
      <c r="I71" s="12">
        <v>4</v>
      </c>
      <c r="J71" s="11"/>
      <c r="K71" s="13" t="s">
        <v>312</v>
      </c>
    </row>
    <row r="72" spans="1:11" ht="172.05" customHeight="1" x14ac:dyDescent="0.25">
      <c r="A72" s="9" t="s">
        <v>206</v>
      </c>
      <c r="B72" s="9" t="s">
        <v>185</v>
      </c>
      <c r="C72" s="9" t="s">
        <v>57</v>
      </c>
      <c r="D72" s="10" t="s">
        <v>207</v>
      </c>
      <c r="E72" s="9" t="s">
        <v>59</v>
      </c>
      <c r="F72" s="9" t="s">
        <v>208</v>
      </c>
      <c r="G72" s="9">
        <v>1</v>
      </c>
      <c r="H72" s="9"/>
      <c r="I72" s="12">
        <v>3</v>
      </c>
      <c r="J72" s="11"/>
      <c r="K72" s="13" t="s">
        <v>312</v>
      </c>
    </row>
    <row r="73" spans="1:11" ht="172.05" customHeight="1" x14ac:dyDescent="0.25">
      <c r="A73" s="9" t="s">
        <v>209</v>
      </c>
      <c r="B73" s="9" t="s">
        <v>185</v>
      </c>
      <c r="C73" s="9" t="s">
        <v>57</v>
      </c>
      <c r="D73" s="10" t="s">
        <v>207</v>
      </c>
      <c r="E73" s="9" t="s">
        <v>62</v>
      </c>
      <c r="F73" s="9" t="s">
        <v>210</v>
      </c>
      <c r="G73" s="9">
        <v>3</v>
      </c>
      <c r="H73" s="9"/>
      <c r="I73" s="12">
        <v>5</v>
      </c>
      <c r="J73" s="11"/>
      <c r="K73" s="13" t="s">
        <v>312</v>
      </c>
    </row>
    <row r="74" spans="1:11" ht="172.05" customHeight="1" x14ac:dyDescent="0.25">
      <c r="A74" s="9" t="s">
        <v>211</v>
      </c>
      <c r="B74" s="9" t="s">
        <v>185</v>
      </c>
      <c r="C74" s="9" t="s">
        <v>57</v>
      </c>
      <c r="D74" s="10" t="s">
        <v>207</v>
      </c>
      <c r="E74" s="9" t="s">
        <v>65</v>
      </c>
      <c r="F74" s="9" t="s">
        <v>212</v>
      </c>
      <c r="G74" s="9">
        <v>4</v>
      </c>
      <c r="H74" s="9"/>
      <c r="I74" s="12">
        <v>3</v>
      </c>
      <c r="J74" s="11" t="s">
        <v>365</v>
      </c>
      <c r="K74" s="13" t="s">
        <v>312</v>
      </c>
    </row>
    <row r="75" spans="1:11" ht="172.05" customHeight="1" x14ac:dyDescent="0.25">
      <c r="A75" s="9" t="s">
        <v>213</v>
      </c>
      <c r="B75" s="9" t="s">
        <v>185</v>
      </c>
      <c r="C75" s="9" t="s">
        <v>57</v>
      </c>
      <c r="D75" s="10" t="s">
        <v>207</v>
      </c>
      <c r="E75" s="9" t="s">
        <v>68</v>
      </c>
      <c r="F75" s="9" t="s">
        <v>214</v>
      </c>
      <c r="G75" s="9">
        <v>2</v>
      </c>
      <c r="H75" s="9"/>
      <c r="I75" s="12">
        <v>4</v>
      </c>
      <c r="J75" s="11" t="s">
        <v>366</v>
      </c>
      <c r="K75" s="13" t="s">
        <v>312</v>
      </c>
    </row>
    <row r="76" spans="1:11" ht="172.05" customHeight="1" x14ac:dyDescent="0.25">
      <c r="A76" s="9" t="s">
        <v>215</v>
      </c>
      <c r="B76" s="9" t="s">
        <v>185</v>
      </c>
      <c r="C76" s="9" t="s">
        <v>57</v>
      </c>
      <c r="D76" s="10" t="s">
        <v>207</v>
      </c>
      <c r="E76" s="9" t="s">
        <v>71</v>
      </c>
      <c r="F76" s="9" t="s">
        <v>216</v>
      </c>
      <c r="G76" s="9">
        <v>1</v>
      </c>
      <c r="H76" s="9"/>
      <c r="I76" s="12">
        <v>3</v>
      </c>
      <c r="J76" s="11"/>
      <c r="K76" s="13" t="s">
        <v>312</v>
      </c>
    </row>
    <row r="77" spans="1:11" ht="172.05" customHeight="1" x14ac:dyDescent="0.25">
      <c r="A77" s="9" t="s">
        <v>217</v>
      </c>
      <c r="B77" s="9" t="s">
        <v>185</v>
      </c>
      <c r="C77" s="9" t="s">
        <v>57</v>
      </c>
      <c r="D77" s="10" t="s">
        <v>207</v>
      </c>
      <c r="E77" s="9" t="s">
        <v>74</v>
      </c>
      <c r="F77" s="9" t="s">
        <v>218</v>
      </c>
      <c r="G77" s="9">
        <v>4</v>
      </c>
      <c r="H77" s="9"/>
      <c r="I77" s="12">
        <v>3</v>
      </c>
      <c r="J77" s="11" t="s">
        <v>367</v>
      </c>
      <c r="K77" s="13" t="s">
        <v>312</v>
      </c>
    </row>
    <row r="78" spans="1:11" ht="172.05" customHeight="1" x14ac:dyDescent="0.25">
      <c r="A78" s="9" t="s">
        <v>219</v>
      </c>
      <c r="B78" s="9" t="s">
        <v>185</v>
      </c>
      <c r="C78" s="9" t="s">
        <v>57</v>
      </c>
      <c r="D78" s="10" t="s">
        <v>207</v>
      </c>
      <c r="E78" s="9" t="s">
        <v>77</v>
      </c>
      <c r="F78" s="9" t="s">
        <v>220</v>
      </c>
      <c r="G78" s="9">
        <v>3</v>
      </c>
      <c r="H78" s="9"/>
      <c r="I78" s="12">
        <v>4</v>
      </c>
      <c r="J78" s="11"/>
      <c r="K78" s="13" t="s">
        <v>312</v>
      </c>
    </row>
    <row r="79" spans="1:11" ht="172.05" customHeight="1" x14ac:dyDescent="0.25">
      <c r="A79" s="9" t="s">
        <v>221</v>
      </c>
      <c r="B79" s="9" t="s">
        <v>185</v>
      </c>
      <c r="C79" s="9" t="s">
        <v>57</v>
      </c>
      <c r="D79" s="10" t="s">
        <v>207</v>
      </c>
      <c r="E79" s="9" t="s">
        <v>80</v>
      </c>
      <c r="F79" s="9" t="s">
        <v>222</v>
      </c>
      <c r="G79" s="9">
        <v>1</v>
      </c>
      <c r="H79" s="9"/>
      <c r="I79" s="12">
        <v>5</v>
      </c>
      <c r="J79" s="11"/>
      <c r="K79" s="13" t="s">
        <v>312</v>
      </c>
    </row>
    <row r="80" spans="1:11" ht="172.05" customHeight="1" x14ac:dyDescent="0.25">
      <c r="A80" s="9" t="s">
        <v>223</v>
      </c>
      <c r="B80" s="9" t="s">
        <v>185</v>
      </c>
      <c r="C80" s="9" t="s">
        <v>57</v>
      </c>
      <c r="D80" s="10" t="s">
        <v>207</v>
      </c>
      <c r="E80" s="9" t="s">
        <v>83</v>
      </c>
      <c r="F80" s="9" t="s">
        <v>224</v>
      </c>
      <c r="G80" s="9">
        <v>2</v>
      </c>
      <c r="H80" s="9"/>
      <c r="I80" s="12">
        <v>5</v>
      </c>
      <c r="J80" s="11"/>
      <c r="K80" s="13" t="s">
        <v>312</v>
      </c>
    </row>
    <row r="81" spans="1:11" ht="172.05" customHeight="1" x14ac:dyDescent="0.25">
      <c r="A81" s="9" t="s">
        <v>225</v>
      </c>
      <c r="B81" s="9" t="s">
        <v>185</v>
      </c>
      <c r="C81" s="9" t="s">
        <v>57</v>
      </c>
      <c r="D81" s="10" t="s">
        <v>207</v>
      </c>
      <c r="E81" s="9" t="s">
        <v>86</v>
      </c>
      <c r="F81" s="9" t="s">
        <v>226</v>
      </c>
      <c r="G81" s="9">
        <v>4</v>
      </c>
      <c r="H81" s="9"/>
      <c r="I81" s="12">
        <v>5</v>
      </c>
      <c r="J81" s="11"/>
      <c r="K81" s="13" t="s">
        <v>312</v>
      </c>
    </row>
    <row r="82" spans="1:11" ht="172.05" customHeight="1" x14ac:dyDescent="0.25">
      <c r="A82" s="9" t="s">
        <v>227</v>
      </c>
      <c r="B82" s="9" t="s">
        <v>185</v>
      </c>
      <c r="C82" s="9" t="s">
        <v>89</v>
      </c>
      <c r="D82" s="10" t="s">
        <v>228</v>
      </c>
      <c r="E82" s="9" t="s">
        <v>91</v>
      </c>
      <c r="F82" s="9" t="s">
        <v>229</v>
      </c>
      <c r="G82" s="9">
        <v>1</v>
      </c>
      <c r="H82" s="9"/>
      <c r="I82" s="12">
        <v>5</v>
      </c>
      <c r="J82" s="11"/>
      <c r="K82" s="13" t="s">
        <v>312</v>
      </c>
    </row>
    <row r="83" spans="1:11" ht="172.05" customHeight="1" x14ac:dyDescent="0.25">
      <c r="A83" s="9" t="s">
        <v>230</v>
      </c>
      <c r="B83" s="9" t="s">
        <v>185</v>
      </c>
      <c r="C83" s="9" t="s">
        <v>89</v>
      </c>
      <c r="D83" s="10" t="s">
        <v>228</v>
      </c>
      <c r="E83" s="9" t="s">
        <v>94</v>
      </c>
      <c r="F83" s="9" t="s">
        <v>231</v>
      </c>
      <c r="G83" s="9">
        <v>3</v>
      </c>
      <c r="H83" s="9"/>
      <c r="I83" s="12">
        <v>5</v>
      </c>
      <c r="J83" s="11"/>
      <c r="K83" s="13" t="s">
        <v>312</v>
      </c>
    </row>
    <row r="84" spans="1:11" ht="172.05" customHeight="1" x14ac:dyDescent="0.25">
      <c r="A84" s="9" t="s">
        <v>232</v>
      </c>
      <c r="B84" s="9" t="s">
        <v>185</v>
      </c>
      <c r="C84" s="9" t="s">
        <v>89</v>
      </c>
      <c r="D84" s="10" t="s">
        <v>228</v>
      </c>
      <c r="E84" s="9" t="s">
        <v>97</v>
      </c>
      <c r="F84" s="9" t="s">
        <v>233</v>
      </c>
      <c r="G84" s="9">
        <v>4</v>
      </c>
      <c r="H84" s="9"/>
      <c r="I84" s="12">
        <v>4</v>
      </c>
      <c r="J84" s="11"/>
      <c r="K84" s="13" t="s">
        <v>312</v>
      </c>
    </row>
    <row r="85" spans="1:11" ht="172.05" customHeight="1" x14ac:dyDescent="0.25">
      <c r="A85" s="9" t="s">
        <v>234</v>
      </c>
      <c r="B85" s="9" t="s">
        <v>185</v>
      </c>
      <c r="C85" s="9" t="s">
        <v>89</v>
      </c>
      <c r="D85" s="10" t="s">
        <v>228</v>
      </c>
      <c r="E85" s="9" t="s">
        <v>100</v>
      </c>
      <c r="F85" s="9" t="s">
        <v>235</v>
      </c>
      <c r="G85" s="9">
        <v>2</v>
      </c>
      <c r="H85" s="9"/>
      <c r="I85" s="12">
        <v>4</v>
      </c>
      <c r="J85" s="11"/>
      <c r="K85" s="13" t="s">
        <v>312</v>
      </c>
    </row>
    <row r="86" spans="1:11" ht="172.05" customHeight="1" x14ac:dyDescent="0.25">
      <c r="A86" s="9" t="s">
        <v>236</v>
      </c>
      <c r="B86" s="9" t="s">
        <v>185</v>
      </c>
      <c r="C86" s="9" t="s">
        <v>89</v>
      </c>
      <c r="D86" s="10" t="s">
        <v>228</v>
      </c>
      <c r="E86" s="9" t="s">
        <v>103</v>
      </c>
      <c r="F86" s="9" t="s">
        <v>237</v>
      </c>
      <c r="G86" s="9">
        <v>1</v>
      </c>
      <c r="H86" s="9"/>
      <c r="I86" s="12">
        <v>4</v>
      </c>
      <c r="J86" s="11" t="s">
        <v>355</v>
      </c>
      <c r="K86" s="13" t="s">
        <v>312</v>
      </c>
    </row>
    <row r="87" spans="1:11" ht="172.05" customHeight="1" x14ac:dyDescent="0.25">
      <c r="A87" s="9" t="s">
        <v>238</v>
      </c>
      <c r="B87" s="9" t="s">
        <v>185</v>
      </c>
      <c r="C87" s="9" t="s">
        <v>89</v>
      </c>
      <c r="D87" s="10" t="s">
        <v>228</v>
      </c>
      <c r="E87" s="9" t="s">
        <v>106</v>
      </c>
      <c r="F87" s="9" t="s">
        <v>239</v>
      </c>
      <c r="G87" s="9">
        <v>4</v>
      </c>
      <c r="H87" s="9"/>
      <c r="I87" s="12">
        <v>3</v>
      </c>
      <c r="J87" s="11" t="s">
        <v>368</v>
      </c>
      <c r="K87" s="13" t="s">
        <v>312</v>
      </c>
    </row>
    <row r="88" spans="1:11" ht="172.05" customHeight="1" x14ac:dyDescent="0.25">
      <c r="A88" s="9" t="s">
        <v>240</v>
      </c>
      <c r="B88" s="9" t="s">
        <v>185</v>
      </c>
      <c r="C88" s="9" t="s">
        <v>89</v>
      </c>
      <c r="D88" s="10" t="s">
        <v>228</v>
      </c>
      <c r="E88" s="9" t="s">
        <v>109</v>
      </c>
      <c r="F88" s="9" t="s">
        <v>241</v>
      </c>
      <c r="G88" s="9">
        <v>3</v>
      </c>
      <c r="H88" s="9"/>
      <c r="I88" s="12">
        <v>3</v>
      </c>
      <c r="J88" s="11" t="s">
        <v>369</v>
      </c>
      <c r="K88" s="13" t="s">
        <v>312</v>
      </c>
    </row>
    <row r="89" spans="1:11" ht="172.05" customHeight="1" x14ac:dyDescent="0.25">
      <c r="A89" s="9" t="s">
        <v>242</v>
      </c>
      <c r="B89" s="9" t="s">
        <v>185</v>
      </c>
      <c r="C89" s="9" t="s">
        <v>89</v>
      </c>
      <c r="D89" s="10" t="s">
        <v>228</v>
      </c>
      <c r="E89" s="9" t="s">
        <v>112</v>
      </c>
      <c r="F89" s="9" t="s">
        <v>243</v>
      </c>
      <c r="G89" s="9">
        <v>1</v>
      </c>
      <c r="H89" s="9"/>
      <c r="I89" s="12">
        <v>5</v>
      </c>
      <c r="J89" s="11" t="s">
        <v>370</v>
      </c>
      <c r="K89" s="13" t="s">
        <v>312</v>
      </c>
    </row>
    <row r="90" spans="1:11" ht="172.05" customHeight="1" x14ac:dyDescent="0.25">
      <c r="A90" s="9" t="s">
        <v>244</v>
      </c>
      <c r="B90" s="9" t="s">
        <v>185</v>
      </c>
      <c r="C90" s="9" t="s">
        <v>89</v>
      </c>
      <c r="D90" s="10" t="s">
        <v>228</v>
      </c>
      <c r="E90" s="9" t="s">
        <v>115</v>
      </c>
      <c r="F90" s="9" t="s">
        <v>245</v>
      </c>
      <c r="G90" s="9">
        <v>2</v>
      </c>
      <c r="H90" s="9"/>
      <c r="I90" s="12">
        <v>3</v>
      </c>
      <c r="J90" s="11"/>
      <c r="K90" s="13" t="s">
        <v>312</v>
      </c>
    </row>
    <row r="91" spans="1:11" ht="172.05" customHeight="1" x14ac:dyDescent="0.25">
      <c r="A91" s="9" t="s">
        <v>246</v>
      </c>
      <c r="B91" s="9" t="s">
        <v>185</v>
      </c>
      <c r="C91" s="9" t="s">
        <v>89</v>
      </c>
      <c r="D91" s="10" t="s">
        <v>228</v>
      </c>
      <c r="E91" s="9" t="s">
        <v>118</v>
      </c>
      <c r="F91" s="9" t="s">
        <v>247</v>
      </c>
      <c r="G91" s="9">
        <v>4</v>
      </c>
      <c r="H91" s="9"/>
      <c r="I91" s="12">
        <v>5</v>
      </c>
      <c r="J91" s="11"/>
      <c r="K91" s="13" t="s">
        <v>312</v>
      </c>
    </row>
    <row r="92" spans="1:11" ht="172.05" customHeight="1" x14ac:dyDescent="0.25">
      <c r="A92" s="9" t="s">
        <v>248</v>
      </c>
      <c r="B92" s="9" t="s">
        <v>249</v>
      </c>
      <c r="C92" s="9" t="s">
        <v>26</v>
      </c>
      <c r="D92" s="10" t="s">
        <v>250</v>
      </c>
      <c r="E92" s="9" t="s">
        <v>28</v>
      </c>
      <c r="F92" s="9" t="s">
        <v>251</v>
      </c>
      <c r="G92" s="9">
        <v>1</v>
      </c>
      <c r="H92" s="9"/>
      <c r="I92" s="12">
        <v>5</v>
      </c>
      <c r="J92" s="11"/>
      <c r="K92" s="13" t="s">
        <v>312</v>
      </c>
    </row>
    <row r="93" spans="1:11" ht="172.05" customHeight="1" x14ac:dyDescent="0.25">
      <c r="A93" s="9" t="s">
        <v>252</v>
      </c>
      <c r="B93" s="9" t="s">
        <v>249</v>
      </c>
      <c r="C93" s="9" t="s">
        <v>26</v>
      </c>
      <c r="D93" s="10" t="s">
        <v>250</v>
      </c>
      <c r="E93" s="9" t="s">
        <v>30</v>
      </c>
      <c r="F93" s="9" t="s">
        <v>253</v>
      </c>
      <c r="G93" s="9">
        <v>3</v>
      </c>
      <c r="H93" s="9"/>
      <c r="I93" s="12">
        <v>5</v>
      </c>
      <c r="J93" s="11"/>
      <c r="K93" s="13" t="s">
        <v>312</v>
      </c>
    </row>
    <row r="94" spans="1:11" ht="172.05" customHeight="1" x14ac:dyDescent="0.25">
      <c r="A94" s="9" t="s">
        <v>254</v>
      </c>
      <c r="B94" s="9" t="s">
        <v>249</v>
      </c>
      <c r="C94" s="9" t="s">
        <v>26</v>
      </c>
      <c r="D94" s="10" t="s">
        <v>250</v>
      </c>
      <c r="E94" s="9" t="s">
        <v>33</v>
      </c>
      <c r="F94" s="9" t="s">
        <v>255</v>
      </c>
      <c r="G94" s="9">
        <v>4</v>
      </c>
      <c r="H94" s="9"/>
      <c r="I94" s="12">
        <v>4</v>
      </c>
      <c r="J94" s="11"/>
      <c r="K94" s="13" t="s">
        <v>312</v>
      </c>
    </row>
    <row r="95" spans="1:11" ht="172.05" customHeight="1" x14ac:dyDescent="0.25">
      <c r="A95" s="9" t="s">
        <v>256</v>
      </c>
      <c r="B95" s="9" t="s">
        <v>249</v>
      </c>
      <c r="C95" s="9" t="s">
        <v>26</v>
      </c>
      <c r="D95" s="10" t="s">
        <v>250</v>
      </c>
      <c r="E95" s="9" t="s">
        <v>36</v>
      </c>
      <c r="F95" s="9" t="s">
        <v>257</v>
      </c>
      <c r="G95" s="9">
        <v>2</v>
      </c>
      <c r="H95" s="9"/>
      <c r="I95" s="12">
        <v>3</v>
      </c>
      <c r="J95" s="11"/>
      <c r="K95" s="13" t="s">
        <v>312</v>
      </c>
    </row>
    <row r="96" spans="1:11" ht="172.05" customHeight="1" x14ac:dyDescent="0.25">
      <c r="A96" s="9" t="s">
        <v>258</v>
      </c>
      <c r="B96" s="9" t="s">
        <v>249</v>
      </c>
      <c r="C96" s="9" t="s">
        <v>26</v>
      </c>
      <c r="D96" s="10" t="s">
        <v>250</v>
      </c>
      <c r="E96" s="9" t="s">
        <v>39</v>
      </c>
      <c r="F96" s="9" t="s">
        <v>259</v>
      </c>
      <c r="G96" s="9">
        <v>1</v>
      </c>
      <c r="H96" s="9"/>
      <c r="I96" s="12">
        <v>2</v>
      </c>
      <c r="J96" s="11"/>
      <c r="K96" s="13" t="s">
        <v>312</v>
      </c>
    </row>
    <row r="97" spans="1:11" ht="172.05" customHeight="1" x14ac:dyDescent="0.25">
      <c r="A97" s="9" t="s">
        <v>260</v>
      </c>
      <c r="B97" s="9" t="s">
        <v>249</v>
      </c>
      <c r="C97" s="9" t="s">
        <v>26</v>
      </c>
      <c r="D97" s="10" t="s">
        <v>250</v>
      </c>
      <c r="E97" s="9" t="s">
        <v>42</v>
      </c>
      <c r="F97" s="9" t="s">
        <v>261</v>
      </c>
      <c r="G97" s="9">
        <v>4</v>
      </c>
      <c r="H97" s="9"/>
      <c r="I97" s="12">
        <v>3</v>
      </c>
      <c r="J97" s="11"/>
      <c r="K97" s="13" t="s">
        <v>312</v>
      </c>
    </row>
    <row r="98" spans="1:11" ht="172.05" customHeight="1" x14ac:dyDescent="0.25">
      <c r="A98" s="9" t="s">
        <v>262</v>
      </c>
      <c r="B98" s="9" t="s">
        <v>249</v>
      </c>
      <c r="C98" s="9" t="s">
        <v>26</v>
      </c>
      <c r="D98" s="10" t="s">
        <v>250</v>
      </c>
      <c r="E98" s="9" t="s">
        <v>45</v>
      </c>
      <c r="F98" s="9" t="s">
        <v>263</v>
      </c>
      <c r="G98" s="9">
        <v>3</v>
      </c>
      <c r="H98" s="9"/>
      <c r="I98" s="12">
        <v>4</v>
      </c>
      <c r="J98" s="11"/>
      <c r="K98" s="13" t="s">
        <v>312</v>
      </c>
    </row>
    <row r="99" spans="1:11" ht="172.05" customHeight="1" x14ac:dyDescent="0.25">
      <c r="A99" s="9" t="s">
        <v>264</v>
      </c>
      <c r="B99" s="9" t="s">
        <v>249</v>
      </c>
      <c r="C99" s="9" t="s">
        <v>26</v>
      </c>
      <c r="D99" s="10" t="s">
        <v>250</v>
      </c>
      <c r="E99" s="9" t="s">
        <v>48</v>
      </c>
      <c r="F99" s="9" t="s">
        <v>265</v>
      </c>
      <c r="G99" s="9">
        <v>1</v>
      </c>
      <c r="H99" s="9"/>
      <c r="I99" s="12">
        <v>4</v>
      </c>
      <c r="J99" s="11"/>
      <c r="K99" s="13" t="s">
        <v>312</v>
      </c>
    </row>
    <row r="100" spans="1:11" ht="172.05" customHeight="1" x14ac:dyDescent="0.25">
      <c r="A100" s="9" t="s">
        <v>266</v>
      </c>
      <c r="B100" s="9" t="s">
        <v>249</v>
      </c>
      <c r="C100" s="9" t="s">
        <v>26</v>
      </c>
      <c r="D100" s="10" t="s">
        <v>250</v>
      </c>
      <c r="E100" s="9" t="s">
        <v>51</v>
      </c>
      <c r="F100" s="9" t="s">
        <v>267</v>
      </c>
      <c r="G100" s="9">
        <v>2</v>
      </c>
      <c r="H100" s="9"/>
      <c r="I100" s="12">
        <v>5</v>
      </c>
      <c r="J100" s="11"/>
      <c r="K100" s="13" t="s">
        <v>312</v>
      </c>
    </row>
    <row r="101" spans="1:11" ht="172.05" customHeight="1" x14ac:dyDescent="0.25">
      <c r="A101" s="9" t="s">
        <v>268</v>
      </c>
      <c r="B101" s="9" t="s">
        <v>249</v>
      </c>
      <c r="C101" s="9" t="s">
        <v>26</v>
      </c>
      <c r="D101" s="10" t="s">
        <v>250</v>
      </c>
      <c r="E101" s="9" t="s">
        <v>54</v>
      </c>
      <c r="F101" s="9" t="s">
        <v>269</v>
      </c>
      <c r="G101" s="9">
        <v>4</v>
      </c>
      <c r="H101" s="9"/>
      <c r="I101" s="12">
        <v>3</v>
      </c>
      <c r="J101" s="11"/>
      <c r="K101" s="13" t="s">
        <v>312</v>
      </c>
    </row>
    <row r="102" spans="1:11" ht="172.05" customHeight="1" x14ac:dyDescent="0.25">
      <c r="A102" s="9" t="s">
        <v>270</v>
      </c>
      <c r="B102" s="9" t="s">
        <v>249</v>
      </c>
      <c r="C102" s="9" t="s">
        <v>57</v>
      </c>
      <c r="D102" s="10" t="s">
        <v>271</v>
      </c>
      <c r="E102" s="9" t="s">
        <v>59</v>
      </c>
      <c r="F102" s="9" t="s">
        <v>272</v>
      </c>
      <c r="G102" s="9">
        <v>1</v>
      </c>
      <c r="H102" s="9"/>
      <c r="I102" s="12">
        <v>2</v>
      </c>
      <c r="J102" s="11" t="s">
        <v>371</v>
      </c>
      <c r="K102" s="13" t="s">
        <v>312</v>
      </c>
    </row>
    <row r="103" spans="1:11" ht="172.05" customHeight="1" x14ac:dyDescent="0.25">
      <c r="A103" s="9" t="s">
        <v>273</v>
      </c>
      <c r="B103" s="9" t="s">
        <v>249</v>
      </c>
      <c r="C103" s="9" t="s">
        <v>57</v>
      </c>
      <c r="D103" s="10" t="s">
        <v>271</v>
      </c>
      <c r="E103" s="9" t="s">
        <v>62</v>
      </c>
      <c r="F103" s="9" t="s">
        <v>274</v>
      </c>
      <c r="G103" s="9">
        <v>3</v>
      </c>
      <c r="H103" s="9"/>
      <c r="I103" s="12">
        <v>5</v>
      </c>
      <c r="J103" s="11"/>
      <c r="K103" s="13" t="s">
        <v>312</v>
      </c>
    </row>
    <row r="104" spans="1:11" ht="172.05" customHeight="1" x14ac:dyDescent="0.25">
      <c r="A104" s="9" t="s">
        <v>275</v>
      </c>
      <c r="B104" s="9" t="s">
        <v>249</v>
      </c>
      <c r="C104" s="9" t="s">
        <v>57</v>
      </c>
      <c r="D104" s="10" t="s">
        <v>271</v>
      </c>
      <c r="E104" s="9" t="s">
        <v>65</v>
      </c>
      <c r="F104" s="9" t="s">
        <v>276</v>
      </c>
      <c r="G104" s="9">
        <v>4</v>
      </c>
      <c r="H104" s="9"/>
      <c r="I104" s="12">
        <v>4</v>
      </c>
      <c r="J104" s="11"/>
      <c r="K104" s="13" t="s">
        <v>312</v>
      </c>
    </row>
    <row r="105" spans="1:11" ht="172.05" customHeight="1" x14ac:dyDescent="0.25">
      <c r="A105" s="9" t="s">
        <v>277</v>
      </c>
      <c r="B105" s="9" t="s">
        <v>249</v>
      </c>
      <c r="C105" s="9" t="s">
        <v>57</v>
      </c>
      <c r="D105" s="10" t="s">
        <v>271</v>
      </c>
      <c r="E105" s="9" t="s">
        <v>68</v>
      </c>
      <c r="F105" s="9" t="s">
        <v>278</v>
      </c>
      <c r="G105" s="9">
        <v>2</v>
      </c>
      <c r="H105" s="9"/>
      <c r="I105" s="12">
        <v>3</v>
      </c>
      <c r="J105" s="11"/>
      <c r="K105" s="13" t="s">
        <v>312</v>
      </c>
    </row>
    <row r="106" spans="1:11" ht="172.05" customHeight="1" x14ac:dyDescent="0.25">
      <c r="A106" s="9" t="s">
        <v>279</v>
      </c>
      <c r="B106" s="9" t="s">
        <v>249</v>
      </c>
      <c r="C106" s="9" t="s">
        <v>57</v>
      </c>
      <c r="D106" s="10" t="s">
        <v>271</v>
      </c>
      <c r="E106" s="9" t="s">
        <v>71</v>
      </c>
      <c r="F106" s="9" t="s">
        <v>280</v>
      </c>
      <c r="G106" s="9">
        <v>1</v>
      </c>
      <c r="H106" s="9"/>
      <c r="I106" s="12">
        <v>3</v>
      </c>
      <c r="J106" s="11" t="s">
        <v>372</v>
      </c>
      <c r="K106" s="13" t="s">
        <v>312</v>
      </c>
    </row>
    <row r="107" spans="1:11" ht="172.05" customHeight="1" x14ac:dyDescent="0.25">
      <c r="A107" s="9" t="s">
        <v>281</v>
      </c>
      <c r="B107" s="9" t="s">
        <v>249</v>
      </c>
      <c r="C107" s="9" t="s">
        <v>57</v>
      </c>
      <c r="D107" s="10" t="s">
        <v>271</v>
      </c>
      <c r="E107" s="9" t="s">
        <v>74</v>
      </c>
      <c r="F107" s="9" t="s">
        <v>282</v>
      </c>
      <c r="G107" s="9">
        <v>4</v>
      </c>
      <c r="H107" s="9"/>
      <c r="I107" s="12">
        <v>3</v>
      </c>
      <c r="J107" s="11" t="s">
        <v>373</v>
      </c>
      <c r="K107" s="13" t="s">
        <v>312</v>
      </c>
    </row>
    <row r="108" spans="1:11" ht="172.05" customHeight="1" x14ac:dyDescent="0.25">
      <c r="A108" s="9" t="s">
        <v>283</v>
      </c>
      <c r="B108" s="9" t="s">
        <v>249</v>
      </c>
      <c r="C108" s="9" t="s">
        <v>57</v>
      </c>
      <c r="D108" s="10" t="s">
        <v>271</v>
      </c>
      <c r="E108" s="9" t="s">
        <v>77</v>
      </c>
      <c r="F108" s="9" t="s">
        <v>284</v>
      </c>
      <c r="G108" s="9">
        <v>3</v>
      </c>
      <c r="H108" s="9"/>
      <c r="I108" s="12">
        <v>4</v>
      </c>
      <c r="J108" s="11"/>
      <c r="K108" s="13" t="s">
        <v>312</v>
      </c>
    </row>
    <row r="109" spans="1:11" ht="172.05" customHeight="1" x14ac:dyDescent="0.25">
      <c r="A109" s="9" t="s">
        <v>285</v>
      </c>
      <c r="B109" s="9" t="s">
        <v>249</v>
      </c>
      <c r="C109" s="9" t="s">
        <v>57</v>
      </c>
      <c r="D109" s="10" t="s">
        <v>271</v>
      </c>
      <c r="E109" s="9" t="s">
        <v>80</v>
      </c>
      <c r="F109" s="9" t="s">
        <v>286</v>
      </c>
      <c r="G109" s="9">
        <v>1</v>
      </c>
      <c r="H109" s="9"/>
      <c r="I109" s="12">
        <v>5</v>
      </c>
      <c r="J109" s="11"/>
      <c r="K109" s="13" t="s">
        <v>312</v>
      </c>
    </row>
    <row r="110" spans="1:11" ht="172.05" customHeight="1" x14ac:dyDescent="0.25">
      <c r="A110" s="9" t="s">
        <v>287</v>
      </c>
      <c r="B110" s="9" t="s">
        <v>249</v>
      </c>
      <c r="C110" s="9" t="s">
        <v>57</v>
      </c>
      <c r="D110" s="10" t="s">
        <v>271</v>
      </c>
      <c r="E110" s="9" t="s">
        <v>83</v>
      </c>
      <c r="F110" s="9" t="s">
        <v>288</v>
      </c>
      <c r="G110" s="9">
        <v>2</v>
      </c>
      <c r="H110" s="9"/>
      <c r="I110" s="12">
        <v>4</v>
      </c>
      <c r="J110" s="11" t="s">
        <v>374</v>
      </c>
      <c r="K110" s="13" t="s">
        <v>312</v>
      </c>
    </row>
    <row r="111" spans="1:11" ht="172.05" customHeight="1" x14ac:dyDescent="0.25">
      <c r="A111" s="9" t="s">
        <v>289</v>
      </c>
      <c r="B111" s="9" t="s">
        <v>249</v>
      </c>
      <c r="C111" s="9" t="s">
        <v>57</v>
      </c>
      <c r="D111" s="10" t="s">
        <v>271</v>
      </c>
      <c r="E111" s="9" t="s">
        <v>86</v>
      </c>
      <c r="F111" s="9" t="s">
        <v>290</v>
      </c>
      <c r="G111" s="9">
        <v>4</v>
      </c>
      <c r="H111" s="9"/>
      <c r="I111" s="12">
        <v>4</v>
      </c>
      <c r="J111" s="11" t="s">
        <v>375</v>
      </c>
      <c r="K111" s="13" t="s">
        <v>312</v>
      </c>
    </row>
    <row r="112" spans="1:11" ht="172.05" customHeight="1" x14ac:dyDescent="0.25">
      <c r="A112" s="9" t="s">
        <v>291</v>
      </c>
      <c r="B112" s="9" t="s">
        <v>249</v>
      </c>
      <c r="C112" s="9" t="s">
        <v>89</v>
      </c>
      <c r="D112" s="10" t="s">
        <v>292</v>
      </c>
      <c r="E112" s="9" t="s">
        <v>91</v>
      </c>
      <c r="F112" s="9" t="s">
        <v>293</v>
      </c>
      <c r="G112" s="9">
        <v>1</v>
      </c>
      <c r="H112" s="9"/>
      <c r="I112" s="12">
        <v>3</v>
      </c>
      <c r="J112" s="11"/>
      <c r="K112" s="13" t="s">
        <v>312</v>
      </c>
    </row>
    <row r="113" spans="1:11" ht="172.05" customHeight="1" x14ac:dyDescent="0.25">
      <c r="A113" s="9" t="s">
        <v>294</v>
      </c>
      <c r="B113" s="9" t="s">
        <v>249</v>
      </c>
      <c r="C113" s="9" t="s">
        <v>89</v>
      </c>
      <c r="D113" s="10" t="s">
        <v>292</v>
      </c>
      <c r="E113" s="9" t="s">
        <v>94</v>
      </c>
      <c r="F113" s="9" t="s">
        <v>295</v>
      </c>
      <c r="G113" s="9">
        <v>3</v>
      </c>
      <c r="H113" s="9"/>
      <c r="I113" s="12">
        <v>3</v>
      </c>
      <c r="J113" s="11" t="s">
        <v>376</v>
      </c>
      <c r="K113" s="13" t="s">
        <v>312</v>
      </c>
    </row>
    <row r="114" spans="1:11" ht="172.05" customHeight="1" x14ac:dyDescent="0.25">
      <c r="A114" s="9" t="s">
        <v>296</v>
      </c>
      <c r="B114" s="9" t="s">
        <v>249</v>
      </c>
      <c r="C114" s="9" t="s">
        <v>89</v>
      </c>
      <c r="D114" s="10" t="s">
        <v>292</v>
      </c>
      <c r="E114" s="9" t="s">
        <v>97</v>
      </c>
      <c r="F114" s="9" t="s">
        <v>297</v>
      </c>
      <c r="G114" s="9">
        <v>4</v>
      </c>
      <c r="H114" s="9"/>
      <c r="I114" s="12">
        <v>5</v>
      </c>
      <c r="J114" s="11" t="s">
        <v>377</v>
      </c>
      <c r="K114" s="13" t="s">
        <v>312</v>
      </c>
    </row>
    <row r="115" spans="1:11" ht="172.05" customHeight="1" x14ac:dyDescent="0.25">
      <c r="A115" s="9" t="s">
        <v>298</v>
      </c>
      <c r="B115" s="9" t="s">
        <v>249</v>
      </c>
      <c r="C115" s="9" t="s">
        <v>89</v>
      </c>
      <c r="D115" s="10" t="s">
        <v>292</v>
      </c>
      <c r="E115" s="9" t="s">
        <v>100</v>
      </c>
      <c r="F115" s="9" t="s">
        <v>299</v>
      </c>
      <c r="G115" s="9">
        <v>2</v>
      </c>
      <c r="H115" s="9"/>
      <c r="I115" s="12">
        <v>5</v>
      </c>
      <c r="J115" s="11"/>
      <c r="K115" s="13" t="s">
        <v>312</v>
      </c>
    </row>
    <row r="116" spans="1:11" ht="172.05" customHeight="1" x14ac:dyDescent="0.25">
      <c r="A116" s="9" t="s">
        <v>300</v>
      </c>
      <c r="B116" s="9" t="s">
        <v>249</v>
      </c>
      <c r="C116" s="9" t="s">
        <v>89</v>
      </c>
      <c r="D116" s="10" t="s">
        <v>292</v>
      </c>
      <c r="E116" s="9" t="s">
        <v>103</v>
      </c>
      <c r="F116" s="9" t="s">
        <v>301</v>
      </c>
      <c r="G116" s="9">
        <v>1</v>
      </c>
      <c r="H116" s="9"/>
      <c r="I116" s="12">
        <v>4</v>
      </c>
      <c r="J116" s="11"/>
      <c r="K116" s="13" t="s">
        <v>312</v>
      </c>
    </row>
    <row r="117" spans="1:11" ht="172.05" customHeight="1" x14ac:dyDescent="0.25">
      <c r="A117" s="9" t="s">
        <v>302</v>
      </c>
      <c r="B117" s="9" t="s">
        <v>249</v>
      </c>
      <c r="C117" s="9" t="s">
        <v>89</v>
      </c>
      <c r="D117" s="10" t="s">
        <v>292</v>
      </c>
      <c r="E117" s="9" t="s">
        <v>106</v>
      </c>
      <c r="F117" s="9" t="s">
        <v>303</v>
      </c>
      <c r="G117" s="9">
        <v>4</v>
      </c>
      <c r="H117" s="9"/>
      <c r="I117" s="12">
        <v>4</v>
      </c>
      <c r="J117" s="11" t="s">
        <v>378</v>
      </c>
      <c r="K117" s="13" t="s">
        <v>312</v>
      </c>
    </row>
    <row r="118" spans="1:11" ht="172.05" customHeight="1" x14ac:dyDescent="0.25">
      <c r="A118" s="9" t="s">
        <v>304</v>
      </c>
      <c r="B118" s="9" t="s">
        <v>249</v>
      </c>
      <c r="C118" s="9" t="s">
        <v>89</v>
      </c>
      <c r="D118" s="10" t="s">
        <v>292</v>
      </c>
      <c r="E118" s="9" t="s">
        <v>109</v>
      </c>
      <c r="F118" s="9" t="s">
        <v>305</v>
      </c>
      <c r="G118" s="9">
        <v>3</v>
      </c>
      <c r="H118" s="9"/>
      <c r="I118" s="12">
        <v>4</v>
      </c>
      <c r="J118" s="11"/>
      <c r="K118" s="13" t="s">
        <v>312</v>
      </c>
    </row>
    <row r="119" spans="1:11" ht="172.05" customHeight="1" x14ac:dyDescent="0.25">
      <c r="A119" s="9" t="s">
        <v>306</v>
      </c>
      <c r="B119" s="9" t="s">
        <v>249</v>
      </c>
      <c r="C119" s="9" t="s">
        <v>89</v>
      </c>
      <c r="D119" s="10" t="s">
        <v>292</v>
      </c>
      <c r="E119" s="9" t="s">
        <v>112</v>
      </c>
      <c r="F119" s="9" t="s">
        <v>307</v>
      </c>
      <c r="G119" s="9">
        <v>1</v>
      </c>
      <c r="H119" s="9"/>
      <c r="I119" s="12">
        <v>4</v>
      </c>
      <c r="J119" s="11"/>
      <c r="K119" s="13" t="s">
        <v>312</v>
      </c>
    </row>
    <row r="120" spans="1:11" ht="172.05" customHeight="1" x14ac:dyDescent="0.25">
      <c r="A120" s="9" t="s">
        <v>308</v>
      </c>
      <c r="B120" s="9" t="s">
        <v>249</v>
      </c>
      <c r="C120" s="9" t="s">
        <v>89</v>
      </c>
      <c r="D120" s="10" t="s">
        <v>292</v>
      </c>
      <c r="E120" s="9" t="s">
        <v>115</v>
      </c>
      <c r="F120" s="9" t="s">
        <v>309</v>
      </c>
      <c r="G120" s="9">
        <v>2</v>
      </c>
      <c r="H120" s="9"/>
      <c r="I120" s="12">
        <v>4</v>
      </c>
      <c r="J120" s="11"/>
      <c r="K120" s="13" t="s">
        <v>312</v>
      </c>
    </row>
    <row r="121" spans="1:11" ht="172.05" customHeight="1" x14ac:dyDescent="0.25">
      <c r="A121" s="9" t="s">
        <v>310</v>
      </c>
      <c r="B121" s="9" t="s">
        <v>249</v>
      </c>
      <c r="C121" s="9" t="s">
        <v>89</v>
      </c>
      <c r="D121" s="10" t="s">
        <v>292</v>
      </c>
      <c r="E121" s="9" t="s">
        <v>118</v>
      </c>
      <c r="F121" s="9" t="s">
        <v>311</v>
      </c>
      <c r="G121" s="9">
        <v>4</v>
      </c>
      <c r="H121" s="9"/>
      <c r="I121" s="12">
        <v>4</v>
      </c>
      <c r="J121" s="11"/>
      <c r="K121" s="13" t="s">
        <v>312</v>
      </c>
    </row>
  </sheetData>
  <autoFilter ref="A1:K121" xr:uid="{15FD53FF-9331-4581-AE3E-420C4878D38F}"/>
  <conditionalFormatting sqref="I2:I12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promptTitle="Rating" prompt="5 = indistinguishable from the real cards ... 1 = different style" sqref="I2:I121" xr:uid="{B5904E03-EB3F-4746-9AE4-4365AF447CE7}">
      <formula1>"1,2,3,4,5"</formula1>
    </dataValidation>
  </dataValidations>
  <hyperlinks>
    <hyperlink ref="K2" r:id="rId1" tooltip="Open the full-size card" xr:uid="{BF1C8FAC-83AC-41AD-91A4-67E29EB2786E}"/>
    <hyperlink ref="K3" r:id="rId2" tooltip="Open the full-size card" xr:uid="{D4114A7C-0AC4-4470-88A4-90795F4A3F25}"/>
    <hyperlink ref="K4" r:id="rId3" tooltip="Open the full-size card" xr:uid="{24F19AED-EF13-4442-B9D6-98277CC577FD}"/>
    <hyperlink ref="K5" r:id="rId4" tooltip="Open the full-size card" xr:uid="{0206CAC0-C800-4DEE-B625-C854AFEB9405}"/>
    <hyperlink ref="K6" r:id="rId5" tooltip="Open the full-size card" xr:uid="{636BD399-97CF-4484-890A-3333EB9591A0}"/>
    <hyperlink ref="K7" r:id="rId6" tooltip="Open the full-size card" xr:uid="{A40638EF-B040-436D-9840-D169DF7A8546}"/>
    <hyperlink ref="K8" r:id="rId7" tooltip="Open the full-size card" xr:uid="{6B411064-0FBE-4B47-BD78-F8FA3D7E1BED}"/>
    <hyperlink ref="K9" r:id="rId8" tooltip="Open the full-size card" xr:uid="{91BA42A9-4268-4D5E-8909-4E98510BD312}"/>
    <hyperlink ref="K10" r:id="rId9" tooltip="Open the full-size card" xr:uid="{3C24914B-0AA8-4EE0-A02A-092F3641356A}"/>
    <hyperlink ref="K11" r:id="rId10" tooltip="Open the full-size card" xr:uid="{8F4C0CDA-3C05-4C93-AC7A-6FB1D5C08741}"/>
    <hyperlink ref="K12" r:id="rId11" tooltip="Open the full-size card" xr:uid="{CCB2173C-A219-4156-A72E-2E2CF447AABE}"/>
    <hyperlink ref="K13" r:id="rId12" tooltip="Open the full-size card" xr:uid="{58AB7331-3D08-40D8-A7D0-9DCE69DD8339}"/>
    <hyperlink ref="K14" r:id="rId13" tooltip="Open the full-size card" xr:uid="{1F321009-CFA9-4401-AEF7-3F84B5F54C7B}"/>
    <hyperlink ref="K15" r:id="rId14" tooltip="Open the full-size card" xr:uid="{8A4D453A-EE4D-4F68-9603-D04F3756BAA1}"/>
    <hyperlink ref="K16" r:id="rId15" tooltip="Open the full-size card" xr:uid="{C3E4E92A-CBB5-4665-B034-D23277A3D882}"/>
    <hyperlink ref="K17" r:id="rId16" tooltip="Open the full-size card" xr:uid="{A26EA510-4A5B-42E2-A3B6-C92D045D1A81}"/>
    <hyperlink ref="K18" r:id="rId17" tooltip="Open the full-size card" xr:uid="{3F432973-E76F-4108-B3B5-FCFDFD4317B3}"/>
    <hyperlink ref="K19" r:id="rId18" tooltip="Open the full-size card" xr:uid="{144F3E19-D506-4A93-97F3-B82A79453391}"/>
    <hyperlink ref="K20" r:id="rId19" tooltip="Open the full-size card" xr:uid="{B0B6D6DF-DD50-4D00-86EE-5B95F734BC2D}"/>
    <hyperlink ref="K21" r:id="rId20" tooltip="Open the full-size card" xr:uid="{CE4A0692-C0FF-4540-A9B0-A4F6CFC47035}"/>
    <hyperlink ref="K22" r:id="rId21" tooltip="Open the full-size card" xr:uid="{07A2ABDA-845D-41A9-A362-FC0F028ABD4A}"/>
    <hyperlink ref="K23" r:id="rId22" tooltip="Open the full-size card" xr:uid="{B12E9623-A31A-46FD-B3B0-0AF0FADEDA74}"/>
    <hyperlink ref="K24" r:id="rId23" tooltip="Open the full-size card" xr:uid="{FDDD7E2F-767A-4045-BDB7-3784215C5FCC}"/>
    <hyperlink ref="K25" r:id="rId24" tooltip="Open the full-size card" xr:uid="{C7A4C618-8C89-4E55-94F4-33AB092C12A2}"/>
    <hyperlink ref="K26" r:id="rId25" tooltip="Open the full-size card" xr:uid="{DE6511AE-D2D5-4F10-9DF4-522D22814E66}"/>
    <hyperlink ref="K27" r:id="rId26" tooltip="Open the full-size card" xr:uid="{6E981A7E-1E40-400B-8553-298619BA221B}"/>
    <hyperlink ref="K28" r:id="rId27" tooltip="Open the full-size card" xr:uid="{B3E1EA68-9922-4475-969E-7C2F84235807}"/>
    <hyperlink ref="K29" r:id="rId28" tooltip="Open the full-size card" xr:uid="{D30F524F-4D5D-422C-9E03-C0A1C0FB766B}"/>
    <hyperlink ref="K30" r:id="rId29" tooltip="Open the full-size card" xr:uid="{EA8B50CD-B8B0-4EB5-948E-113C630E0C87}"/>
    <hyperlink ref="K31" r:id="rId30" tooltip="Open the full-size card" xr:uid="{5A208127-44F2-4BE2-973B-EA39971209C2}"/>
    <hyperlink ref="K32" r:id="rId31" tooltip="Open the full-size card" xr:uid="{D6FBA677-DABA-4A56-9ECE-C434E1DED73A}"/>
    <hyperlink ref="K33" r:id="rId32" tooltip="Open the full-size card" xr:uid="{52E0D2B6-5D40-472F-B09F-F4AAFFFC765C}"/>
    <hyperlink ref="K34" r:id="rId33" tooltip="Open the full-size card" xr:uid="{ADF2DE2F-ECA9-4259-9FC5-9847375DCA96}"/>
    <hyperlink ref="K35" r:id="rId34" tooltip="Open the full-size card" xr:uid="{91BF886F-AA49-43B9-9B55-0ADC57B1EDCF}"/>
    <hyperlink ref="K36" r:id="rId35" tooltip="Open the full-size card" xr:uid="{80A886B1-C68E-4179-B5DC-05B671D2E4DA}"/>
    <hyperlink ref="K37" r:id="rId36" tooltip="Open the full-size card" xr:uid="{566E21D7-5E35-4E68-99A9-7BF7146C73B7}"/>
    <hyperlink ref="K38" r:id="rId37" tooltip="Open the full-size card" xr:uid="{041155A2-92C0-4A61-A3DF-84EB2B023BEB}"/>
    <hyperlink ref="K39" r:id="rId38" tooltip="Open the full-size card" xr:uid="{A96B847E-3DF4-436A-9E0B-F49779955ED9}"/>
    <hyperlink ref="K40" r:id="rId39" tooltip="Open the full-size card" xr:uid="{F07FE547-0110-4199-8081-13CC9ADB1DE8}"/>
    <hyperlink ref="K41" r:id="rId40" tooltip="Open the full-size card" xr:uid="{F9BC7403-7000-4067-BDA5-A9B2AAAEE56E}"/>
    <hyperlink ref="K42" r:id="rId41" tooltip="Open the full-size card" xr:uid="{10817FC2-50D5-4016-80B1-5639A0D4AE3E}"/>
    <hyperlink ref="K43" r:id="rId42" tooltip="Open the full-size card" xr:uid="{F6A510CB-274F-4F86-8C17-F24DC920AFC2}"/>
    <hyperlink ref="K44" r:id="rId43" tooltip="Open the full-size card" xr:uid="{113BFBE4-CBED-4D8A-A138-63F8DBCDA8F8}"/>
    <hyperlink ref="K45" r:id="rId44" tooltip="Open the full-size card" xr:uid="{D1C3994E-C7A1-4426-A193-9FB8A085F660}"/>
    <hyperlink ref="K46" r:id="rId45" tooltip="Open the full-size card" xr:uid="{4AEEAA47-939A-477D-8330-3B7547151B62}"/>
    <hyperlink ref="K47" r:id="rId46" tooltip="Open the full-size card" xr:uid="{8E383421-CF52-41F6-A99F-9BD70E3DE0B3}"/>
    <hyperlink ref="K48" r:id="rId47" tooltip="Open the full-size card" xr:uid="{AB814272-69BE-4B72-BF85-6FA3519B01FC}"/>
    <hyperlink ref="K49" r:id="rId48" tooltip="Open the full-size card" xr:uid="{473A3899-E1E9-41E7-8DB3-2F92F317465B}"/>
    <hyperlink ref="K50" r:id="rId49" tooltip="Open the full-size card" xr:uid="{B932E2DA-A78B-43C1-A651-29B0A461A788}"/>
    <hyperlink ref="K51" r:id="rId50" tooltip="Open the full-size card" xr:uid="{10A93329-7DA4-45FD-AF37-A6D8C9D056B2}"/>
    <hyperlink ref="K52" r:id="rId51" tooltip="Open the full-size card" xr:uid="{C1317E0D-B842-4A90-9699-152DA1B44821}"/>
    <hyperlink ref="K53" r:id="rId52" tooltip="Open the full-size card" xr:uid="{24780367-E71C-45ED-A002-836903BC7A97}"/>
    <hyperlink ref="K54" r:id="rId53" tooltip="Open the full-size card" xr:uid="{1293A9EC-D394-4F4B-B6FF-98ED732EF595}"/>
    <hyperlink ref="K55" r:id="rId54" tooltip="Open the full-size card" xr:uid="{5490E2DD-DFA5-469A-A787-3BF31E72631F}"/>
    <hyperlink ref="K56" r:id="rId55" tooltip="Open the full-size card" xr:uid="{9594B0B1-F3C4-4B21-BA48-F227AF68BCAC}"/>
    <hyperlink ref="K57" r:id="rId56" tooltip="Open the full-size card" xr:uid="{BBC221F9-8E5C-4612-93A0-CC47B14FE767}"/>
    <hyperlink ref="K58" r:id="rId57" tooltip="Open the full-size card" xr:uid="{C6D8CC63-B305-41F4-B090-BF52C7123ABF}"/>
    <hyperlink ref="K59" r:id="rId58" tooltip="Open the full-size card" xr:uid="{AA3E1832-AFE1-443D-809A-8BD554E196BA}"/>
    <hyperlink ref="K60" r:id="rId59" tooltip="Open the full-size card" xr:uid="{B70E0699-D0D7-4134-9FA5-26BF6E1BFBB7}"/>
    <hyperlink ref="K61" r:id="rId60" tooltip="Open the full-size card" xr:uid="{0B473990-25EC-4DF8-B367-BF0FB7CDAA55}"/>
    <hyperlink ref="K62" r:id="rId61" tooltip="Open the full-size card" xr:uid="{4F6B36E0-4A3B-4D94-ABFA-715E210FC4CB}"/>
    <hyperlink ref="K63" r:id="rId62" tooltip="Open the full-size card" xr:uid="{558696CF-5743-4F17-B839-5DE50AD51007}"/>
    <hyperlink ref="K64" r:id="rId63" tooltip="Open the full-size card" xr:uid="{701A01CC-EEFD-4226-9111-B407C7253B52}"/>
    <hyperlink ref="K65" r:id="rId64" tooltip="Open the full-size card" xr:uid="{FEB98686-CAAB-486F-B784-CE69A48E0610}"/>
    <hyperlink ref="K66" r:id="rId65" tooltip="Open the full-size card" xr:uid="{A0D48130-8F3B-4961-B46B-1C47181BC5E3}"/>
    <hyperlink ref="K67" r:id="rId66" tooltip="Open the full-size card" xr:uid="{A3CF1626-A2D0-48D0-9084-BF7C3F5BCD10}"/>
    <hyperlink ref="K68" r:id="rId67" tooltip="Open the full-size card" xr:uid="{7B55CC73-3CAB-4919-A975-3C0BBFB440E3}"/>
    <hyperlink ref="K69" r:id="rId68" tooltip="Open the full-size card" xr:uid="{849E1E5C-8737-4E98-997B-6CBA67FEC31F}"/>
    <hyperlink ref="K70" r:id="rId69" tooltip="Open the full-size card" xr:uid="{7FCEC13D-81B1-400A-ACC6-F59F5E9E53AF}"/>
    <hyperlink ref="K71" r:id="rId70" tooltip="Open the full-size card" xr:uid="{E03E4900-7F75-4BB4-AD0F-4C41AF12EE25}"/>
    <hyperlink ref="K72" r:id="rId71" tooltip="Open the full-size card" xr:uid="{BD3750E7-487A-4089-814F-497A3DB48DD2}"/>
    <hyperlink ref="K73" r:id="rId72" tooltip="Open the full-size card" xr:uid="{D5F7C782-542A-4846-8F86-064E479CD933}"/>
    <hyperlink ref="K74" r:id="rId73" tooltip="Open the full-size card" xr:uid="{66CCA228-0146-46DF-AF3F-653BB1C2481F}"/>
    <hyperlink ref="K75" r:id="rId74" tooltip="Open the full-size card" xr:uid="{B12A213E-5D25-4E2B-8FCD-7FC854479C89}"/>
    <hyperlink ref="K76" r:id="rId75" tooltip="Open the full-size card" xr:uid="{EBA7C616-0972-443B-B906-4BAE4E16277C}"/>
    <hyperlink ref="K77" r:id="rId76" tooltip="Open the full-size card" xr:uid="{1897C3B0-3765-43AD-93CE-F9B54B180BE9}"/>
    <hyperlink ref="K78" r:id="rId77" tooltip="Open the full-size card" xr:uid="{9B5256B2-AD6D-4411-A435-F521FDACB518}"/>
    <hyperlink ref="K79" r:id="rId78" tooltip="Open the full-size card" xr:uid="{E3EC3A55-3440-49A5-8E1D-14F79CC900D4}"/>
    <hyperlink ref="K80" r:id="rId79" tooltip="Open the full-size card" xr:uid="{4156BAA0-5DAF-4B28-A8BB-0DD674705F7A}"/>
    <hyperlink ref="K81" r:id="rId80" tooltip="Open the full-size card" xr:uid="{AD0C64F1-627F-45C7-BC84-64F292D9D190}"/>
    <hyperlink ref="K82" r:id="rId81" tooltip="Open the full-size card" xr:uid="{7F0561F7-8E74-4D49-93FF-18734226E842}"/>
    <hyperlink ref="K83" r:id="rId82" tooltip="Open the full-size card" xr:uid="{AA967D72-BE8A-4B3C-A506-7345041F42C0}"/>
    <hyperlink ref="K84" r:id="rId83" tooltip="Open the full-size card" xr:uid="{F7CEC9D7-E53C-417D-B0C0-75CAF70CEC9B}"/>
    <hyperlink ref="K85" r:id="rId84" tooltip="Open the full-size card" xr:uid="{8CE2ACAB-FA8E-450E-A985-7BE72278BF68}"/>
    <hyperlink ref="K86" r:id="rId85" tooltip="Open the full-size card" xr:uid="{E2384C8A-D42A-4D7A-99F0-497DDBEA8464}"/>
    <hyperlink ref="K87" r:id="rId86" tooltip="Open the full-size card" xr:uid="{A4155612-2D34-46EC-A97E-2D422D5FECA9}"/>
    <hyperlink ref="K88" r:id="rId87" tooltip="Open the full-size card" xr:uid="{BB4B2E4F-DF20-46BD-9061-34396CC59C0D}"/>
    <hyperlink ref="K89" r:id="rId88" tooltip="Open the full-size card" xr:uid="{675E40AC-27FC-4DD7-A79A-3659F79980B9}"/>
    <hyperlink ref="K90" r:id="rId89" tooltip="Open the full-size card" xr:uid="{82BDD2C9-6ECA-48D1-A27B-752723475EC7}"/>
    <hyperlink ref="K91" r:id="rId90" tooltip="Open the full-size card" xr:uid="{65EBEA18-CC00-4782-81CC-EEA163A23418}"/>
    <hyperlink ref="K92" r:id="rId91" tooltip="Open the full-size card" xr:uid="{D21EDBC6-458B-4315-AFF0-499DF3C0E8A4}"/>
    <hyperlink ref="K93" r:id="rId92" tooltip="Open the full-size card" xr:uid="{D8B19270-731A-4A44-8A22-8296B2C50B03}"/>
    <hyperlink ref="K94" r:id="rId93" tooltip="Open the full-size card" xr:uid="{B0711F3B-7124-4425-8738-0755409C7392}"/>
    <hyperlink ref="K95" r:id="rId94" tooltip="Open the full-size card" xr:uid="{DA206C5E-5396-4486-8D66-F27485F1309E}"/>
    <hyperlink ref="K96" r:id="rId95" tooltip="Open the full-size card" xr:uid="{2786C737-DE80-43FF-A816-A19973975B44}"/>
    <hyperlink ref="K97" r:id="rId96" tooltip="Open the full-size card" xr:uid="{02DF2537-66F8-4A5A-8EEA-86C4DDB52F74}"/>
    <hyperlink ref="K98" r:id="rId97" tooltip="Open the full-size card" xr:uid="{E92223EE-FF8B-474E-B114-58068D139936}"/>
    <hyperlink ref="K99" r:id="rId98" tooltip="Open the full-size card" xr:uid="{86D6F38D-AAD7-432D-BC8E-404B60B9DA16}"/>
    <hyperlink ref="K100" r:id="rId99" tooltip="Open the full-size card" xr:uid="{D47584F2-F865-4C59-B641-04BEB7F9A593}"/>
    <hyperlink ref="K101" r:id="rId100" tooltip="Open the full-size card" xr:uid="{AFC9B7B4-B2A2-4FFE-A7F0-28509A776C85}"/>
    <hyperlink ref="K102" r:id="rId101" tooltip="Open the full-size card" xr:uid="{20A45155-7D46-440F-A7C9-BA134A93416A}"/>
    <hyperlink ref="K103" r:id="rId102" tooltip="Open the full-size card" xr:uid="{D911B5F1-1E72-481A-B05F-1133C8DE1ECB}"/>
    <hyperlink ref="K104" r:id="rId103" tooltip="Open the full-size card" xr:uid="{92BDB220-22A2-4A06-98BE-9FEEE89E235C}"/>
    <hyperlink ref="K105" r:id="rId104" tooltip="Open the full-size card" xr:uid="{ECF83459-A810-41DA-8F8E-904C14A278BA}"/>
    <hyperlink ref="K106" r:id="rId105" tooltip="Open the full-size card" xr:uid="{9C6BFDA7-2D21-47E8-AB40-08E052DC1C36}"/>
    <hyperlink ref="K107" r:id="rId106" tooltip="Open the full-size card" xr:uid="{15E7CFD0-674C-47D7-A90E-93859E8F21C2}"/>
    <hyperlink ref="K108" r:id="rId107" tooltip="Open the full-size card" xr:uid="{E6150F3F-1746-480E-BC4F-E39005F5131B}"/>
    <hyperlink ref="K109" r:id="rId108" tooltip="Open the full-size card" xr:uid="{F7ADD962-354E-44F5-848F-09F7066B8868}"/>
    <hyperlink ref="K110" r:id="rId109" tooltip="Open the full-size card" xr:uid="{86817F38-32EA-4668-8843-8913A54712AC}"/>
    <hyperlink ref="K111" r:id="rId110" tooltip="Open the full-size card" xr:uid="{7791194B-D709-41A3-8D73-08AECC4871CC}"/>
    <hyperlink ref="K112" r:id="rId111" tooltip="Open the full-size card" xr:uid="{5F3D977E-F25C-4775-B92E-A6DD1ABE928A}"/>
    <hyperlink ref="K113" r:id="rId112" tooltip="Open the full-size card" xr:uid="{2535E607-8D01-4E3C-AE09-2C1B0BCD2535}"/>
    <hyperlink ref="K114" r:id="rId113" tooltip="Open the full-size card" xr:uid="{F6C8E950-0F7B-4E08-8631-8F3AB94948E4}"/>
    <hyperlink ref="K115" r:id="rId114" tooltip="Open the full-size card" xr:uid="{FD9227B1-BC3A-4EB4-BA26-F38510F3363C}"/>
    <hyperlink ref="K116" r:id="rId115" tooltip="Open the full-size card" xr:uid="{E0559746-822F-4C67-82CC-44BEF573D6AF}"/>
    <hyperlink ref="K117" r:id="rId116" tooltip="Open the full-size card" xr:uid="{54D39B52-6FDC-422D-A7F3-E70FD95F8AA3}"/>
    <hyperlink ref="K118" r:id="rId117" tooltip="Open the full-size card" xr:uid="{4FA2DAC9-2AD9-40E2-AD45-FBFA72B871FC}"/>
    <hyperlink ref="K119" r:id="rId118" tooltip="Open the full-size card" xr:uid="{235D5A0D-0CA3-4AD4-821F-3EB425197A8D}"/>
    <hyperlink ref="K120" r:id="rId119" tooltip="Open the full-size card" xr:uid="{09DCFB46-BAE7-4655-993A-1E71364D94FD}"/>
    <hyperlink ref="K121" r:id="rId120" tooltip="Open the full-size card" xr:uid="{9C2A3B5E-90F2-42B8-A82C-30539843FCBA}"/>
  </hyperlinks>
  <pageMargins left="0.7" right="0.7" top="0.75" bottom="0.75" header="0.3" footer="0.3"/>
  <drawing r:id="rId1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D600-B7AD-40BC-A795-7D2373069964}">
  <dimension ref="A1:F5"/>
  <sheetViews>
    <sheetView tabSelected="1" workbookViewId="0">
      <selection activeCell="E8" sqref="E8"/>
    </sheetView>
  </sheetViews>
  <sheetFormatPr defaultRowHeight="13.2" x14ac:dyDescent="0.25"/>
  <cols>
    <col min="1" max="1" width="26.77734375" customWidth="1"/>
    <col min="2" max="4" width="34.77734375" customWidth="1"/>
    <col min="5" max="5" width="11.77734375" customWidth="1"/>
    <col min="6" max="6" width="60.77734375" customWidth="1"/>
  </cols>
  <sheetData>
    <row r="1" spans="1:6" x14ac:dyDescent="0.25">
      <c r="A1" s="3" t="s">
        <v>19</v>
      </c>
      <c r="B1" s="3" t="s">
        <v>313</v>
      </c>
      <c r="C1" s="3" t="s">
        <v>314</v>
      </c>
      <c r="D1" s="3" t="s">
        <v>315</v>
      </c>
      <c r="E1" s="3" t="s">
        <v>316</v>
      </c>
      <c r="F1" s="3" t="s">
        <v>317</v>
      </c>
    </row>
    <row r="2" spans="1:6" ht="26.4" x14ac:dyDescent="0.25">
      <c r="A2" s="10" t="s">
        <v>25</v>
      </c>
      <c r="B2" s="10" t="s">
        <v>27</v>
      </c>
      <c r="C2" s="10" t="s">
        <v>58</v>
      </c>
      <c r="D2" s="10" t="s">
        <v>90</v>
      </c>
      <c r="E2" s="14" t="s">
        <v>57</v>
      </c>
      <c r="F2" s="11" t="s">
        <v>379</v>
      </c>
    </row>
    <row r="3" spans="1:6" ht="26.4" x14ac:dyDescent="0.25">
      <c r="A3" s="10" t="s">
        <v>121</v>
      </c>
      <c r="B3" s="10" t="s">
        <v>122</v>
      </c>
      <c r="C3" s="10" t="s">
        <v>143</v>
      </c>
      <c r="D3" s="10" t="s">
        <v>164</v>
      </c>
      <c r="E3" s="14" t="s">
        <v>26</v>
      </c>
      <c r="F3" s="11" t="s">
        <v>380</v>
      </c>
    </row>
    <row r="4" spans="1:6" ht="26.4" x14ac:dyDescent="0.25">
      <c r="A4" s="10" t="s">
        <v>185</v>
      </c>
      <c r="B4" s="10" t="s">
        <v>186</v>
      </c>
      <c r="C4" s="10" t="s">
        <v>207</v>
      </c>
      <c r="D4" s="10" t="s">
        <v>228</v>
      </c>
      <c r="E4" s="14" t="s">
        <v>26</v>
      </c>
      <c r="F4" s="11" t="s">
        <v>379</v>
      </c>
    </row>
    <row r="5" spans="1:6" ht="26.4" x14ac:dyDescent="0.25">
      <c r="A5" s="10" t="s">
        <v>249</v>
      </c>
      <c r="B5" s="10" t="s">
        <v>250</v>
      </c>
      <c r="C5" s="10" t="s">
        <v>271</v>
      </c>
      <c r="D5" s="10" t="s">
        <v>292</v>
      </c>
      <c r="E5" s="14" t="s">
        <v>89</v>
      </c>
      <c r="F5" s="11" t="s">
        <v>379</v>
      </c>
    </row>
  </sheetData>
  <dataValidations count="1">
    <dataValidation type="list" allowBlank="1" showInputMessage="1" showErrorMessage="1" sqref="E2:E5" xr:uid="{BEADCF1B-D9D8-4220-BC53-971B734F36F2}">
      <formula1>"A,B,C,Mix"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A6B2-D3EF-44A2-BB98-20D32806E446}">
  <dimension ref="A1:G20"/>
  <sheetViews>
    <sheetView workbookViewId="0">
      <selection activeCell="E16" sqref="E16"/>
    </sheetView>
  </sheetViews>
  <sheetFormatPr defaultRowHeight="13.2" x14ac:dyDescent="0.25"/>
  <cols>
    <col min="1" max="1" width="26.77734375" customWidth="1"/>
    <col min="2" max="2" width="9.77734375" customWidth="1"/>
    <col min="3" max="4" width="8.77734375" customWidth="1"/>
    <col min="5" max="5" width="15.77734375" customWidth="1"/>
    <col min="6" max="6" width="10.77734375" customWidth="1"/>
    <col min="7" max="7" width="18.77734375" customWidth="1"/>
  </cols>
  <sheetData>
    <row r="1" spans="1:7" x14ac:dyDescent="0.25">
      <c r="A1" s="3" t="s">
        <v>19</v>
      </c>
      <c r="B1" s="3" t="s">
        <v>20</v>
      </c>
      <c r="C1" s="3" t="s">
        <v>318</v>
      </c>
      <c r="D1" s="3" t="s">
        <v>319</v>
      </c>
      <c r="E1" s="3" t="s">
        <v>320</v>
      </c>
      <c r="F1" s="3" t="s">
        <v>321</v>
      </c>
      <c r="G1" s="3" t="s">
        <v>322</v>
      </c>
    </row>
    <row r="2" spans="1:7" x14ac:dyDescent="0.25">
      <c r="A2" t="s">
        <v>25</v>
      </c>
      <c r="B2" t="s">
        <v>26</v>
      </c>
      <c r="C2">
        <f>COUNTIFS(Ratings!$B$2:$B$121,$A2,Ratings!$C$2:$C$121,$B2)</f>
        <v>10</v>
      </c>
      <c r="D2">
        <f>COUNTIFS(Ratings!$B$2:$B$121,$A2,Ratings!$C$2:$C$121,$B2,Ratings!$I$2:$I$121,"&gt;=1")</f>
        <v>10</v>
      </c>
      <c r="E2" s="15">
        <f>IFERROR(AVERAGEIFS(Ratings!$I$2:$I$121,Ratings!$B$2:$B$121,$A2,Ratings!$C$2:$C$121,$B2),"")</f>
        <v>4.4000000000000004</v>
      </c>
      <c r="F2">
        <f>COUNTIFS(Ratings!$B$2:$B$121,$A2,Ratings!$C$2:$C$121,$B2,Ratings!$I$2:$I$121,"&gt;=4")</f>
        <v>8</v>
      </c>
      <c r="G2" s="17">
        <f t="shared" ref="G2:G18" si="0">IFERROR(F2/D2,"")</f>
        <v>0.8</v>
      </c>
    </row>
    <row r="3" spans="1:7" x14ac:dyDescent="0.25">
      <c r="A3" t="s">
        <v>25</v>
      </c>
      <c r="B3" t="s">
        <v>57</v>
      </c>
      <c r="C3">
        <f>COUNTIFS(Ratings!$B$2:$B$121,$A3,Ratings!$C$2:$C$121,$B3)</f>
        <v>10</v>
      </c>
      <c r="D3">
        <f>COUNTIFS(Ratings!$B$2:$B$121,$A3,Ratings!$C$2:$C$121,$B3,Ratings!$I$2:$I$121,"&gt;=1")</f>
        <v>10</v>
      </c>
      <c r="E3" s="15">
        <f>IFERROR(AVERAGEIFS(Ratings!$I$2:$I$121,Ratings!$B$2:$B$121,$A3,Ratings!$C$2:$C$121,$B3),"")</f>
        <v>4.3</v>
      </c>
      <c r="F3">
        <f>COUNTIFS(Ratings!$B$2:$B$121,$A3,Ratings!$C$2:$C$121,$B3,Ratings!$I$2:$I$121,"&gt;=4")</f>
        <v>9</v>
      </c>
      <c r="G3" s="17">
        <f t="shared" si="0"/>
        <v>0.9</v>
      </c>
    </row>
    <row r="4" spans="1:7" x14ac:dyDescent="0.25">
      <c r="A4" t="s">
        <v>25</v>
      </c>
      <c r="B4" t="s">
        <v>89</v>
      </c>
      <c r="C4">
        <f>COUNTIFS(Ratings!$B$2:$B$121,$A4,Ratings!$C$2:$C$121,$B4)</f>
        <v>10</v>
      </c>
      <c r="D4">
        <f>COUNTIFS(Ratings!$B$2:$B$121,$A4,Ratings!$C$2:$C$121,$B4,Ratings!$I$2:$I$121,"&gt;=1")</f>
        <v>10</v>
      </c>
      <c r="E4" s="15">
        <f>IFERROR(AVERAGEIFS(Ratings!$I$2:$I$121,Ratings!$B$2:$B$121,$A4,Ratings!$C$2:$C$121,$B4),"")</f>
        <v>3.8</v>
      </c>
      <c r="F4">
        <f>COUNTIFS(Ratings!$B$2:$B$121,$A4,Ratings!$C$2:$C$121,$B4,Ratings!$I$2:$I$121,"&gt;=4")</f>
        <v>7</v>
      </c>
      <c r="G4" s="17">
        <f t="shared" si="0"/>
        <v>0.7</v>
      </c>
    </row>
    <row r="5" spans="1:7" x14ac:dyDescent="0.25">
      <c r="A5" s="1" t="s">
        <v>25</v>
      </c>
      <c r="B5" s="1" t="s">
        <v>323</v>
      </c>
      <c r="C5" s="1">
        <f>COUNTIFS(Ratings!$B$2:$B$121,$A5)</f>
        <v>30</v>
      </c>
      <c r="D5" s="1">
        <f>COUNTIFS(Ratings!$B$2:$B$121,$A5,Ratings!$I$2:$I$121,"&gt;=1")</f>
        <v>30</v>
      </c>
      <c r="E5" s="16">
        <f>IFERROR(AVERAGEIFS(Ratings!$I$2:$I$121,Ratings!$B$2:$B$121,$A5),"")</f>
        <v>4.166666666666667</v>
      </c>
      <c r="F5" s="1">
        <f>COUNTIFS(Ratings!$B$2:$B$121,$A5,Ratings!$I$2:$I$121,"&gt;=4")</f>
        <v>24</v>
      </c>
      <c r="G5" s="18">
        <f t="shared" si="0"/>
        <v>0.8</v>
      </c>
    </row>
    <row r="6" spans="1:7" x14ac:dyDescent="0.25">
      <c r="A6" t="s">
        <v>121</v>
      </c>
      <c r="B6" t="s">
        <v>26</v>
      </c>
      <c r="C6">
        <f>COUNTIFS(Ratings!$B$2:$B$121,$A6,Ratings!$C$2:$C$121,$B6)</f>
        <v>10</v>
      </c>
      <c r="D6">
        <f>COUNTIFS(Ratings!$B$2:$B$121,$A6,Ratings!$C$2:$C$121,$B6,Ratings!$I$2:$I$121,"&gt;=1")</f>
        <v>10</v>
      </c>
      <c r="E6" s="15">
        <f>IFERROR(AVERAGEIFS(Ratings!$I$2:$I$121,Ratings!$B$2:$B$121,$A6,Ratings!$C$2:$C$121,$B6),"")</f>
        <v>4.0999999999999996</v>
      </c>
      <c r="F6">
        <f>COUNTIFS(Ratings!$B$2:$B$121,$A6,Ratings!$C$2:$C$121,$B6,Ratings!$I$2:$I$121,"&gt;=4")</f>
        <v>7</v>
      </c>
      <c r="G6" s="17">
        <f t="shared" si="0"/>
        <v>0.7</v>
      </c>
    </row>
    <row r="7" spans="1:7" x14ac:dyDescent="0.25">
      <c r="A7" t="s">
        <v>121</v>
      </c>
      <c r="B7" t="s">
        <v>57</v>
      </c>
      <c r="C7">
        <f>COUNTIFS(Ratings!$B$2:$B$121,$A7,Ratings!$C$2:$C$121,$B7)</f>
        <v>10</v>
      </c>
      <c r="D7">
        <f>COUNTIFS(Ratings!$B$2:$B$121,$A7,Ratings!$C$2:$C$121,$B7,Ratings!$I$2:$I$121,"&gt;=1")</f>
        <v>10</v>
      </c>
      <c r="E7" s="15">
        <f>IFERROR(AVERAGEIFS(Ratings!$I$2:$I$121,Ratings!$B$2:$B$121,$A7,Ratings!$C$2:$C$121,$B7),"")</f>
        <v>4.2</v>
      </c>
      <c r="F7">
        <f>COUNTIFS(Ratings!$B$2:$B$121,$A7,Ratings!$C$2:$C$121,$B7,Ratings!$I$2:$I$121,"&gt;=4")</f>
        <v>9</v>
      </c>
      <c r="G7" s="17">
        <f t="shared" si="0"/>
        <v>0.9</v>
      </c>
    </row>
    <row r="8" spans="1:7" x14ac:dyDescent="0.25">
      <c r="A8" t="s">
        <v>121</v>
      </c>
      <c r="B8" t="s">
        <v>89</v>
      </c>
      <c r="C8">
        <f>COUNTIFS(Ratings!$B$2:$B$121,$A8,Ratings!$C$2:$C$121,$B8)</f>
        <v>10</v>
      </c>
      <c r="D8">
        <f>COUNTIFS(Ratings!$B$2:$B$121,$A8,Ratings!$C$2:$C$121,$B8,Ratings!$I$2:$I$121,"&gt;=1")</f>
        <v>10</v>
      </c>
      <c r="E8" s="15">
        <f>IFERROR(AVERAGEIFS(Ratings!$I$2:$I$121,Ratings!$B$2:$B$121,$A8,Ratings!$C$2:$C$121,$B8),"")</f>
        <v>3.1</v>
      </c>
      <c r="F8">
        <f>COUNTIFS(Ratings!$B$2:$B$121,$A8,Ratings!$C$2:$C$121,$B8,Ratings!$I$2:$I$121,"&gt;=4")</f>
        <v>3</v>
      </c>
      <c r="G8" s="17">
        <f t="shared" si="0"/>
        <v>0.3</v>
      </c>
    </row>
    <row r="9" spans="1:7" x14ac:dyDescent="0.25">
      <c r="A9" s="1" t="s">
        <v>121</v>
      </c>
      <c r="B9" s="1" t="s">
        <v>323</v>
      </c>
      <c r="C9" s="1">
        <f>COUNTIFS(Ratings!$B$2:$B$121,$A9)</f>
        <v>30</v>
      </c>
      <c r="D9" s="1">
        <f>COUNTIFS(Ratings!$B$2:$B$121,$A9,Ratings!$I$2:$I$121,"&gt;=1")</f>
        <v>30</v>
      </c>
      <c r="E9" s="16">
        <f>IFERROR(AVERAGEIFS(Ratings!$I$2:$I$121,Ratings!$B$2:$B$121,$A9),"")</f>
        <v>3.8</v>
      </c>
      <c r="F9" s="1">
        <f>COUNTIFS(Ratings!$B$2:$B$121,$A9,Ratings!$I$2:$I$121,"&gt;=4")</f>
        <v>19</v>
      </c>
      <c r="G9" s="18">
        <f t="shared" si="0"/>
        <v>0.6333333333333333</v>
      </c>
    </row>
    <row r="10" spans="1:7" x14ac:dyDescent="0.25">
      <c r="A10" t="s">
        <v>185</v>
      </c>
      <c r="B10" t="s">
        <v>26</v>
      </c>
      <c r="C10">
        <f>COUNTIFS(Ratings!$B$2:$B$121,$A10,Ratings!$C$2:$C$121,$B10)</f>
        <v>10</v>
      </c>
      <c r="D10">
        <f>COUNTIFS(Ratings!$B$2:$B$121,$A10,Ratings!$C$2:$C$121,$B10,Ratings!$I$2:$I$121,"&gt;=1")</f>
        <v>10</v>
      </c>
      <c r="E10" s="15">
        <f>IFERROR(AVERAGEIFS(Ratings!$I$2:$I$121,Ratings!$B$2:$B$121,$A10,Ratings!$C$2:$C$121,$B10),"")</f>
        <v>4.4000000000000004</v>
      </c>
      <c r="F10">
        <f>COUNTIFS(Ratings!$B$2:$B$121,$A10,Ratings!$C$2:$C$121,$B10,Ratings!$I$2:$I$121,"&gt;=4")</f>
        <v>10</v>
      </c>
      <c r="G10" s="17">
        <f t="shared" si="0"/>
        <v>1</v>
      </c>
    </row>
    <row r="11" spans="1:7" x14ac:dyDescent="0.25">
      <c r="A11" t="s">
        <v>185</v>
      </c>
      <c r="B11" t="s">
        <v>57</v>
      </c>
      <c r="C11">
        <f>COUNTIFS(Ratings!$B$2:$B$121,$A11,Ratings!$C$2:$C$121,$B11)</f>
        <v>10</v>
      </c>
      <c r="D11">
        <f>COUNTIFS(Ratings!$B$2:$B$121,$A11,Ratings!$C$2:$C$121,$B11,Ratings!$I$2:$I$121,"&gt;=1")</f>
        <v>10</v>
      </c>
      <c r="E11" s="15">
        <f>IFERROR(AVERAGEIFS(Ratings!$I$2:$I$121,Ratings!$B$2:$B$121,$A11,Ratings!$C$2:$C$121,$B11),"")</f>
        <v>4</v>
      </c>
      <c r="F11">
        <f>COUNTIFS(Ratings!$B$2:$B$121,$A11,Ratings!$C$2:$C$121,$B11,Ratings!$I$2:$I$121,"&gt;=4")</f>
        <v>6</v>
      </c>
      <c r="G11" s="17">
        <f t="shared" si="0"/>
        <v>0.6</v>
      </c>
    </row>
    <row r="12" spans="1:7" x14ac:dyDescent="0.25">
      <c r="A12" t="s">
        <v>185</v>
      </c>
      <c r="B12" t="s">
        <v>89</v>
      </c>
      <c r="C12">
        <f>COUNTIFS(Ratings!$B$2:$B$121,$A12,Ratings!$C$2:$C$121,$B12)</f>
        <v>10</v>
      </c>
      <c r="D12">
        <f>COUNTIFS(Ratings!$B$2:$B$121,$A12,Ratings!$C$2:$C$121,$B12,Ratings!$I$2:$I$121,"&gt;=1")</f>
        <v>10</v>
      </c>
      <c r="E12" s="15">
        <f>IFERROR(AVERAGEIFS(Ratings!$I$2:$I$121,Ratings!$B$2:$B$121,$A12,Ratings!$C$2:$C$121,$B12),"")</f>
        <v>4.0999999999999996</v>
      </c>
      <c r="F12">
        <f>COUNTIFS(Ratings!$B$2:$B$121,$A12,Ratings!$C$2:$C$121,$B12,Ratings!$I$2:$I$121,"&gt;=4")</f>
        <v>7</v>
      </c>
      <c r="G12" s="17">
        <f t="shared" si="0"/>
        <v>0.7</v>
      </c>
    </row>
    <row r="13" spans="1:7" x14ac:dyDescent="0.25">
      <c r="A13" s="1" t="s">
        <v>185</v>
      </c>
      <c r="B13" s="1" t="s">
        <v>323</v>
      </c>
      <c r="C13" s="1">
        <f>COUNTIFS(Ratings!$B$2:$B$121,$A13)</f>
        <v>30</v>
      </c>
      <c r="D13" s="1">
        <f>COUNTIFS(Ratings!$B$2:$B$121,$A13,Ratings!$I$2:$I$121,"&gt;=1")</f>
        <v>30</v>
      </c>
      <c r="E13" s="16">
        <f>IFERROR(AVERAGEIFS(Ratings!$I$2:$I$121,Ratings!$B$2:$B$121,$A13),"")</f>
        <v>4.166666666666667</v>
      </c>
      <c r="F13" s="1">
        <f>COUNTIFS(Ratings!$B$2:$B$121,$A13,Ratings!$I$2:$I$121,"&gt;=4")</f>
        <v>23</v>
      </c>
      <c r="G13" s="18">
        <f t="shared" si="0"/>
        <v>0.76666666666666672</v>
      </c>
    </row>
    <row r="14" spans="1:7" x14ac:dyDescent="0.25">
      <c r="A14" t="s">
        <v>249</v>
      </c>
      <c r="B14" t="s">
        <v>26</v>
      </c>
      <c r="C14">
        <f>COUNTIFS(Ratings!$B$2:$B$121,$A14,Ratings!$C$2:$C$121,$B14)</f>
        <v>10</v>
      </c>
      <c r="D14">
        <f>COUNTIFS(Ratings!$B$2:$B$121,$A14,Ratings!$C$2:$C$121,$B14,Ratings!$I$2:$I$121,"&gt;=1")</f>
        <v>10</v>
      </c>
      <c r="E14" s="15">
        <f>IFERROR(AVERAGEIFS(Ratings!$I$2:$I$121,Ratings!$B$2:$B$121,$A14,Ratings!$C$2:$C$121,$B14),"")</f>
        <v>3.8</v>
      </c>
      <c r="F14">
        <f>COUNTIFS(Ratings!$B$2:$B$121,$A14,Ratings!$C$2:$C$121,$B14,Ratings!$I$2:$I$121,"&gt;=4")</f>
        <v>6</v>
      </c>
      <c r="G14" s="17">
        <f t="shared" si="0"/>
        <v>0.6</v>
      </c>
    </row>
    <row r="15" spans="1:7" x14ac:dyDescent="0.25">
      <c r="A15" t="s">
        <v>249</v>
      </c>
      <c r="B15" t="s">
        <v>57</v>
      </c>
      <c r="C15">
        <f>COUNTIFS(Ratings!$B$2:$B$121,$A15,Ratings!$C$2:$C$121,$B15)</f>
        <v>10</v>
      </c>
      <c r="D15">
        <f>COUNTIFS(Ratings!$B$2:$B$121,$A15,Ratings!$C$2:$C$121,$B15,Ratings!$I$2:$I$121,"&gt;=1")</f>
        <v>10</v>
      </c>
      <c r="E15" s="15">
        <f>IFERROR(AVERAGEIFS(Ratings!$I$2:$I$121,Ratings!$B$2:$B$121,$A15,Ratings!$C$2:$C$121,$B15),"")</f>
        <v>3.7</v>
      </c>
      <c r="F15">
        <f>COUNTIFS(Ratings!$B$2:$B$121,$A15,Ratings!$C$2:$C$121,$B15,Ratings!$I$2:$I$121,"&gt;=4")</f>
        <v>6</v>
      </c>
      <c r="G15" s="17">
        <f t="shared" si="0"/>
        <v>0.6</v>
      </c>
    </row>
    <row r="16" spans="1:7" x14ac:dyDescent="0.25">
      <c r="A16" t="s">
        <v>249</v>
      </c>
      <c r="B16" t="s">
        <v>89</v>
      </c>
      <c r="C16">
        <f>COUNTIFS(Ratings!$B$2:$B$121,$A16,Ratings!$C$2:$C$121,$B16)</f>
        <v>10</v>
      </c>
      <c r="D16">
        <f>COUNTIFS(Ratings!$B$2:$B$121,$A16,Ratings!$C$2:$C$121,$B16,Ratings!$I$2:$I$121,"&gt;=1")</f>
        <v>10</v>
      </c>
      <c r="E16" s="15">
        <f>IFERROR(AVERAGEIFS(Ratings!$I$2:$I$121,Ratings!$B$2:$B$121,$A16,Ratings!$C$2:$C$121,$B16),"")</f>
        <v>4</v>
      </c>
      <c r="F16">
        <f>COUNTIFS(Ratings!$B$2:$B$121,$A16,Ratings!$C$2:$C$121,$B16,Ratings!$I$2:$I$121,"&gt;=4")</f>
        <v>8</v>
      </c>
      <c r="G16" s="17">
        <f t="shared" si="0"/>
        <v>0.8</v>
      </c>
    </row>
    <row r="17" spans="1:7" x14ac:dyDescent="0.25">
      <c r="A17" s="1" t="s">
        <v>249</v>
      </c>
      <c r="B17" s="1" t="s">
        <v>323</v>
      </c>
      <c r="C17" s="1">
        <f>COUNTIFS(Ratings!$B$2:$B$121,$A17)</f>
        <v>30</v>
      </c>
      <c r="D17" s="1">
        <f>COUNTIFS(Ratings!$B$2:$B$121,$A17,Ratings!$I$2:$I$121,"&gt;=1")</f>
        <v>30</v>
      </c>
      <c r="E17" s="16">
        <f>IFERROR(AVERAGEIFS(Ratings!$I$2:$I$121,Ratings!$B$2:$B$121,$A17),"")</f>
        <v>3.8333333333333335</v>
      </c>
      <c r="F17" s="1">
        <f>COUNTIFS(Ratings!$B$2:$B$121,$A17,Ratings!$I$2:$I$121,"&gt;=4")</f>
        <v>20</v>
      </c>
      <c r="G17" s="18">
        <f t="shared" si="0"/>
        <v>0.66666666666666663</v>
      </c>
    </row>
    <row r="18" spans="1:7" x14ac:dyDescent="0.25">
      <c r="A18" s="1" t="s">
        <v>324</v>
      </c>
      <c r="B18" s="1" t="s">
        <v>323</v>
      </c>
      <c r="C18" s="1">
        <f>COUNTA(Ratings!$A$2:$A$121)</f>
        <v>120</v>
      </c>
      <c r="D18" s="1">
        <f>COUNTIFS(Ratings!$I$2:$I$121,"&gt;=1")</f>
        <v>120</v>
      </c>
      <c r="E18" s="16">
        <f>IFERROR(AVERAGE(Ratings!$I$2:$I$121),"")</f>
        <v>3.9916666666666667</v>
      </c>
      <c r="F18" s="1">
        <f>COUNTIFS(Ratings!$I$2:$I$121,"&gt;=4")</f>
        <v>86</v>
      </c>
      <c r="G18" s="18">
        <f t="shared" si="0"/>
        <v>0.71666666666666667</v>
      </c>
    </row>
    <row r="20" spans="1:7" x14ac:dyDescent="0.25">
      <c r="A20" s="4" t="s">
        <v>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E33C-67A5-4390-997C-8A6916E06D0A}">
  <dimension ref="A1:D13"/>
  <sheetViews>
    <sheetView topLeftCell="A4" workbookViewId="0"/>
  </sheetViews>
  <sheetFormatPr defaultRowHeight="13.2" x14ac:dyDescent="0.25"/>
  <cols>
    <col min="1" max="1" width="6.77734375" customWidth="1"/>
    <col min="2" max="2" width="18.77734375" customWidth="1"/>
    <col min="3" max="3" width="9.77734375" customWidth="1"/>
    <col min="4" max="4" width="28.77734375" customWidth="1"/>
  </cols>
  <sheetData>
    <row r="1" spans="1:4" x14ac:dyDescent="0.25">
      <c r="A1" s="3" t="s">
        <v>326</v>
      </c>
      <c r="B1" s="3" t="s">
        <v>13</v>
      </c>
      <c r="C1" s="3" t="s">
        <v>23</v>
      </c>
      <c r="D1" s="3" t="s">
        <v>24</v>
      </c>
    </row>
    <row r="2" spans="1:4" ht="172.05" customHeight="1" x14ac:dyDescent="0.25">
      <c r="A2" s="9" t="s">
        <v>327</v>
      </c>
      <c r="B2" s="9" t="s">
        <v>328</v>
      </c>
      <c r="C2" s="9">
        <v>1</v>
      </c>
      <c r="D2" s="9"/>
    </row>
    <row r="3" spans="1:4" ht="172.05" customHeight="1" x14ac:dyDescent="0.25">
      <c r="A3" s="9" t="s">
        <v>329</v>
      </c>
      <c r="B3" s="9" t="s">
        <v>330</v>
      </c>
      <c r="C3" s="9">
        <v>1</v>
      </c>
      <c r="D3" s="9"/>
    </row>
    <row r="4" spans="1:4" ht="172.05" customHeight="1" x14ac:dyDescent="0.25">
      <c r="A4" s="9" t="s">
        <v>331</v>
      </c>
      <c r="B4" s="9" t="s">
        <v>332</v>
      </c>
      <c r="C4" s="9">
        <v>1</v>
      </c>
      <c r="D4" s="9"/>
    </row>
    <row r="5" spans="1:4" ht="172.05" customHeight="1" x14ac:dyDescent="0.25">
      <c r="A5" s="9" t="s">
        <v>333</v>
      </c>
      <c r="B5" s="9" t="s">
        <v>334</v>
      </c>
      <c r="C5" s="9">
        <v>2</v>
      </c>
      <c r="D5" s="9"/>
    </row>
    <row r="6" spans="1:4" ht="172.05" customHeight="1" x14ac:dyDescent="0.25">
      <c r="A6" s="9" t="s">
        <v>335</v>
      </c>
      <c r="B6" s="9" t="s">
        <v>336</v>
      </c>
      <c r="C6" s="9">
        <v>2</v>
      </c>
      <c r="D6" s="9"/>
    </row>
    <row r="7" spans="1:4" ht="172.05" customHeight="1" x14ac:dyDescent="0.25">
      <c r="A7" s="9" t="s">
        <v>337</v>
      </c>
      <c r="B7" s="9" t="s">
        <v>338</v>
      </c>
      <c r="C7" s="9">
        <v>2</v>
      </c>
      <c r="D7" s="9"/>
    </row>
    <row r="8" spans="1:4" ht="172.05" customHeight="1" x14ac:dyDescent="0.25">
      <c r="A8" s="9" t="s">
        <v>339</v>
      </c>
      <c r="B8" s="9" t="s">
        <v>340</v>
      </c>
      <c r="C8" s="9">
        <v>3</v>
      </c>
      <c r="D8" s="9"/>
    </row>
    <row r="9" spans="1:4" ht="172.05" customHeight="1" x14ac:dyDescent="0.25">
      <c r="A9" s="9" t="s">
        <v>341</v>
      </c>
      <c r="B9" s="9" t="s">
        <v>342</v>
      </c>
      <c r="C9" s="9">
        <v>3</v>
      </c>
      <c r="D9" s="9"/>
    </row>
    <row r="10" spans="1:4" ht="172.05" customHeight="1" x14ac:dyDescent="0.25">
      <c r="A10" s="9" t="s">
        <v>343</v>
      </c>
      <c r="B10" s="9" t="s">
        <v>344</v>
      </c>
      <c r="C10" s="9">
        <v>3</v>
      </c>
      <c r="D10" s="9"/>
    </row>
    <row r="11" spans="1:4" ht="172.05" customHeight="1" x14ac:dyDescent="0.25">
      <c r="A11" s="9" t="s">
        <v>345</v>
      </c>
      <c r="B11" s="9" t="s">
        <v>346</v>
      </c>
      <c r="C11" s="9">
        <v>4</v>
      </c>
      <c r="D11" s="9"/>
    </row>
    <row r="12" spans="1:4" ht="172.05" customHeight="1" x14ac:dyDescent="0.25">
      <c r="A12" s="9" t="s">
        <v>347</v>
      </c>
      <c r="B12" s="9" t="s">
        <v>348</v>
      </c>
      <c r="C12" s="9">
        <v>4</v>
      </c>
      <c r="D12" s="9"/>
    </row>
    <row r="13" spans="1:4" ht="172.05" customHeight="1" x14ac:dyDescent="0.25">
      <c r="A13" s="9" t="s">
        <v>349</v>
      </c>
      <c r="B13" s="9" t="s">
        <v>350</v>
      </c>
      <c r="C13" s="9">
        <v>4</v>
      </c>
      <c r="D13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How to rate</vt:lpstr>
      <vt:lpstr>Ratings</vt:lpstr>
      <vt:lpstr>Set picks</vt:lpstr>
      <vt:lpstr>Summary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Nechval</dc:creator>
  <cp:lastModifiedBy>Pavel Nechval</cp:lastModifiedBy>
  <dcterms:created xsi:type="dcterms:W3CDTF">2026-10-13T23:42:55Z</dcterms:created>
  <dcterms:modified xsi:type="dcterms:W3CDTF">2026-10-14T00:45:27Z</dcterms:modified>
</cp:coreProperties>
</file>