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andexDisk\Мой бизнес\Mcplife Маркетинг\Рябинин\"/>
    </mc:Choice>
  </mc:AlternateContent>
  <xr:revisionPtr revIDLastSave="0" documentId="8_{48EBE198-4659-4AD0-90E8-6C2BA48AF7BE}" xr6:coauthVersionLast="47" xr6:coauthVersionMax="47" xr10:uidLastSave="{00000000-0000-0000-0000-000000000000}"/>
  <bookViews>
    <workbookView xWindow="-110" yWindow="-110" windowWidth="38620" windowHeight="21360" xr2:uid="{6759E3CA-1831-46F8-AD66-453198078C13}"/>
  </bookViews>
  <sheets>
    <sheet name="Калькулятор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P16" i="1"/>
  <c r="N16" i="1" s="1"/>
  <c r="O43" i="1"/>
  <c r="M43" i="1" s="1"/>
  <c r="P4" i="1"/>
  <c r="N4" i="1" s="1"/>
  <c r="N14" i="1" s="1"/>
  <c r="N39" i="1" l="1"/>
  <c r="Q45" i="1" s="1"/>
  <c r="P58" i="1" s="1"/>
  <c r="D85" i="1" s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Сергей Гортаев</author>
  </authors>
  <commentList>
    <comment ref="A4" authorId="0" shapeId="0" xr:uid="{E2A089C3-460C-4096-B758-A8364C283565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Введите количество букв</t>
        </r>
      </text>
    </comment>
    <comment ref="C4" authorId="0" shapeId="0" xr:uid="{2F317A13-C84E-452E-9BE6-9F459E8E0C12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Полое с вводом количества от 1 до 9999, прописывается вручную</t>
        </r>
      </text>
    </comment>
    <comment ref="D4" authorId="0" shapeId="0" xr:uid="{427DE702-991D-4E75-8C74-88CA3ADFD1AC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Укажите высоту букв в см.</t>
        </r>
      </text>
    </comment>
    <comment ref="E4" authorId="0" shapeId="0" xr:uid="{785BE259-3BB4-489E-9FA4-6D7C9112BE85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Логика подсчета: любой показатель от 5 до 12 считается как 12 см. пример, высота 8 см. система считает как 12 см.</t>
        </r>
      </text>
    </comment>
    <comment ref="F4" authorId="0" shapeId="0" xr:uid="{E52C4E33-5C44-4A7A-A885-DF2987C8198A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При вводе высоты букв более 60 см. результат не считается а выводит сообщение "Индивидуальный просчет"</t>
        </r>
      </text>
    </comment>
    <comment ref="A7" authorId="0" shapeId="0" xr:uid="{F452ADC2-BE25-409D-BD13-36409B81787D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Выберите тип подсветки</t>
        </r>
      </text>
    </comment>
    <comment ref="F7" authorId="0" shapeId="0" xr:uid="{D88DD1AC-1D70-44E9-9F8E-5599E87B1EA8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Это поле работает в подсчетах только со значением "Световая"</t>
        </r>
      </text>
    </comment>
    <comment ref="A11" authorId="0" shapeId="0" xr:uid="{AD822021-2E5D-4AB7-A724-2CAB13B75D09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Выберите цвет корпуса букв</t>
        </r>
      </text>
    </comment>
    <comment ref="D13" authorId="0" shapeId="0" xr:uid="{F167636F-CE01-4FDC-B78C-B9FFB956011C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Этот цвет используется по умолчанию и не влияет на удорожание</t>
        </r>
      </text>
    </comment>
    <comment ref="E13" authorId="0" shapeId="0" xr:uid="{DC2600DA-BD06-45BC-9E39-816E09E23D1C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Этот цвет используется по умолчанию и не влияет на удорожание</t>
        </r>
      </text>
    </comment>
    <comment ref="E14" authorId="0" shapeId="0" xr:uid="{0A396890-1F66-4FCE-8FFA-B291FC528C4A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Этот цвет используется по умолчанию и не влияет на удорожание</t>
        </r>
      </text>
    </comment>
    <comment ref="A42" authorId="0" shapeId="0" xr:uid="{B638B640-EF0A-4027-83A1-A2E319E3D881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Сложный шрифт или с засечками
И поле (квадратик) при нажатии меняет цвет на зеленый или галочку ставит</t>
        </r>
      </text>
    </comment>
    <comment ref="A49" authorId="0" shapeId="0" xr:uid="{67582C7E-E3A2-4413-992D-916183F7EC99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Логотип или форма</t>
        </r>
      </text>
    </comment>
    <comment ref="A54" authorId="0" shapeId="0" xr:uid="{99CD884C-875B-4A45-ADFD-4B7D0ADDD12C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Рама для вывески
И поле (квадратик) при нажатии меняет цвет на зеленый или галочку ставит
и при этом срабатывает форму указанная в ТЗ</t>
        </r>
      </text>
    </comment>
    <comment ref="A62" authorId="0" shapeId="0" xr:uid="{810C5986-EA3D-4D43-9A62-7EC687E2ADB7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Отображаемое название поля: Требуется монтаж вывески
И поле (квадратик) при нажатии меняет цвет на зеленый или галочку ставит</t>
        </r>
      </text>
    </comment>
    <comment ref="A66" authorId="0" shapeId="0" xr:uid="{9A361A01-D4AF-425B-A2FA-27166D6C0F8B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Если есть возможность подгружать календарь с выбором дат, будет здорово. Предлагать даты + 3 рабочихдня от даты просчета при условии до 15:00 по Москве и + 4 дня после 15:00
Если это будет значительно удорожание то просто пишем в формате галочки по принципуц квадратика с пометкой что доставка ПН и ЧТ бесплатная</t>
        </r>
      </text>
    </comment>
    <comment ref="A67" authorId="0" shapeId="0" xr:uid="{AA8591D1-FAF0-4D15-B3A0-7D75A5BB6FA5}">
      <text>
        <r>
          <rPr>
            <b/>
            <sz val="9"/>
            <color indexed="81"/>
            <rFont val="Tahoma"/>
            <family val="2"/>
            <charset val="204"/>
          </rPr>
          <t>Сергей Гортаев:</t>
        </r>
        <r>
          <rPr>
            <sz val="9"/>
            <color indexed="81"/>
            <rFont val="Tahoma"/>
            <family val="2"/>
            <charset val="204"/>
          </rPr>
          <t xml:space="preserve">
Если есть возможность подгружать календарь с выбором дат, будет здорово. Предлагать даты + 3 рабочихдня от даты просчета при условии до 15:00 по Москве и + 4 дня после 15:00</t>
        </r>
      </text>
    </comment>
  </commentList>
</comments>
</file>

<file path=xl/sharedStrings.xml><?xml version="1.0" encoding="utf-8"?>
<sst xmlns="http://schemas.openxmlformats.org/spreadsheetml/2006/main" count="175" uniqueCount="105">
  <si>
    <t>ТЗ На калькулятор</t>
  </si>
  <si>
    <t>Лицо</t>
  </si>
  <si>
    <t>Борт</t>
  </si>
  <si>
    <t>Подсветка</t>
  </si>
  <si>
    <t>от 5 см. до 12 см</t>
  </si>
  <si>
    <t>Индивидуальный просчет от 60 см</t>
  </si>
  <si>
    <t>Расчет логотипа</t>
  </si>
  <si>
    <t>кв.м</t>
  </si>
  <si>
    <t>индивидуальный расчет</t>
  </si>
  <si>
    <t>40 р/см</t>
  </si>
  <si>
    <t>60 р/см</t>
  </si>
  <si>
    <t>RAL 3020</t>
  </si>
  <si>
    <t>RAL 1021</t>
  </si>
  <si>
    <t>RAL 6018</t>
  </si>
  <si>
    <t>RAL 5002</t>
  </si>
  <si>
    <t>RAL 2009</t>
  </si>
  <si>
    <t>RAL 8017</t>
  </si>
  <si>
    <t>Oracal 641 063M</t>
  </si>
  <si>
    <t>Oracal 641 080M</t>
  </si>
  <si>
    <t>Oracal 641 082M</t>
  </si>
  <si>
    <t>Oracal 641 071M</t>
  </si>
  <si>
    <t>Oracal 641 020M</t>
  </si>
  <si>
    <t>Oracal 641 025M</t>
  </si>
  <si>
    <t>Oracal 641 026M</t>
  </si>
  <si>
    <t>Oracal 641 032M</t>
  </si>
  <si>
    <t>Oracal 641 047M</t>
  </si>
  <si>
    <t>Oracal 641 034M</t>
  </si>
  <si>
    <t>Oracal 641 036M</t>
  </si>
  <si>
    <t>Oracal 641 404M</t>
  </si>
  <si>
    <t>Oracal 641 043M</t>
  </si>
  <si>
    <t>Oracal 641 045M</t>
  </si>
  <si>
    <t>Oracal 641 050M</t>
  </si>
  <si>
    <t>Oracal 641 084M</t>
  </si>
  <si>
    <t>Oracal 641 056M</t>
  </si>
  <si>
    <t>Oracal 641 060M</t>
  </si>
  <si>
    <t>Oracal 641 023M</t>
  </si>
  <si>
    <t>Oracal 8500 063</t>
  </si>
  <si>
    <t>Oracal 8500 070</t>
  </si>
  <si>
    <t>Oracal 8500 071</t>
  </si>
  <si>
    <t>Oracal 8500 080</t>
  </si>
  <si>
    <t>Oracal 8500 082</t>
  </si>
  <si>
    <t>Oracal 8500 023</t>
  </si>
  <si>
    <t>Oracal 8500 020</t>
  </si>
  <si>
    <t>Oracal 8500 025</t>
  </si>
  <si>
    <t>Oracal 8500 026</t>
  </si>
  <si>
    <t>Oracal 8500 032</t>
  </si>
  <si>
    <t>Oracal 8500 047</t>
  </si>
  <si>
    <t>Oracal 8500 034</t>
  </si>
  <si>
    <t>Oracal 8500 036</t>
  </si>
  <si>
    <t>Oracal 8500 404</t>
  </si>
  <si>
    <t>Oracal 8500 043</t>
  </si>
  <si>
    <t>Oracal 8500 045</t>
  </si>
  <si>
    <t>Oracal 8500 050</t>
  </si>
  <si>
    <t>Oracal 8500 084</t>
  </si>
  <si>
    <t>Oracal 8500 056</t>
  </si>
  <si>
    <t>Oracal 8500 060</t>
  </si>
  <si>
    <t>Прибавка к цене</t>
  </si>
  <si>
    <t>2 р/см</t>
  </si>
  <si>
    <t>3 р/см</t>
  </si>
  <si>
    <t>5 р/см</t>
  </si>
  <si>
    <t>8 р/см</t>
  </si>
  <si>
    <t>Не световая</t>
  </si>
  <si>
    <t>Световая</t>
  </si>
  <si>
    <t>С контражуром (прозрачный задник)</t>
  </si>
  <si>
    <t>Корпус букв из жидкого акрила</t>
  </si>
  <si>
    <t>Шрифт:</t>
  </si>
  <si>
    <t xml:space="preserve">сложный шрифт или шрифт с засечками </t>
  </si>
  <si>
    <t>До 20 см.</t>
  </si>
  <si>
    <t>от 21 до 40 см</t>
  </si>
  <si>
    <t>от 41 до 60 см.</t>
  </si>
  <si>
    <t>Рама:</t>
  </si>
  <si>
    <t>Самовывоз</t>
  </si>
  <si>
    <t>Монтаж</t>
  </si>
  <si>
    <t>Максимальная высота 60 см. шаг высоты 1 см.</t>
  </si>
  <si>
    <t>Высота букв: Расчет в см</t>
  </si>
  <si>
    <t>Кол-во букв:</t>
  </si>
  <si>
    <t>(указать кол-во)</t>
  </si>
  <si>
    <t>Галочка</t>
  </si>
  <si>
    <t>Доставка</t>
  </si>
  <si>
    <t>Доставка по СПб: ПН, ЧТ бесплатно</t>
  </si>
  <si>
    <t>Белый (Oracal 8500 010) (прибавка 0 р.)</t>
  </si>
  <si>
    <t>Черный (RAL 9005) (прибавка 0 р.)</t>
  </si>
  <si>
    <t>Белый (RAL 9003) (прибавка 0 р.)</t>
  </si>
  <si>
    <t>Пример</t>
  </si>
  <si>
    <t>кол-во</t>
  </si>
  <si>
    <t>см</t>
  </si>
  <si>
    <t>Итого:</t>
  </si>
  <si>
    <t>см/р</t>
  </si>
  <si>
    <t xml:space="preserve">  = высота букв/100*1.5*количество букв*1000р.</t>
  </si>
  <si>
    <t>кол-во/р</t>
  </si>
  <si>
    <t>Тип подсветки</t>
  </si>
  <si>
    <t>Идеяльно ниже калькулятора выводить простую форму, что человек накликал и какая будет итоговая цена</t>
  </si>
  <si>
    <t>Предварительный расчет вывески</t>
  </si>
  <si>
    <t>Цвет корпуса букв Лицо</t>
  </si>
  <si>
    <t>Цвет корпуса букв Борт</t>
  </si>
  <si>
    <t>Шрифт</t>
  </si>
  <si>
    <t>Световая С контражуром (прозрачный задник)</t>
  </si>
  <si>
    <t>да/нет</t>
  </si>
  <si>
    <t>Количесвто букв шт.</t>
  </si>
  <si>
    <t>Высота букв см.</t>
  </si>
  <si>
    <t>да/нет или дата доставки</t>
  </si>
  <si>
    <t>да/нет или дата забора заказа</t>
  </si>
  <si>
    <t>Зависит от реализации кода калькулятора, будет отображаться только одно выбранное поле.</t>
  </si>
  <si>
    <t>Это конкуренты, заказчику необходимо отличаться</t>
  </si>
  <si>
    <t>Цветовую схему вижу прямоугольной формы блок и полосками  в цвет выбора с надписью цвета внутри этого, надо как-то выделять выбранный показатель (возможно)
Также будет у заказчика буква W которая должна также подсвечиваться от выбранного цвета как лицо так и борт.
Готовый результат надо как-то отправлять на почту менеджеру и клиенту (жду от Вас предложений по технической части), будем находить вместе решение в мозговом штурме.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</si>
</sst>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3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0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1081950</xdr:colOff>
      <xdr:row>73</xdr:row>
      <xdr:rowOff>133350</xdr:rowOff>
    </xdr:from>
    <xdr:to>
      <xdr:col>15</xdr:col>
      <xdr:colOff>781049</xdr:colOff>
      <xdr:row>111</xdr:row>
      <xdr:rowOff>31750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E81744D-F325-4511-8C96-474C8207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5400" y="13957300"/>
          <a:ext cx="8582749" cy="758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189-30C6-4F0D-9EDA-543F5C96D830}">
  <dimension ref="A1:S125"/>
  <sheetViews>
    <sheetView tabSelected="1" workbookViewId="0">
      <selection activeCell="D15" sqref="D15"/>
    </sheetView>
  </sheetViews>
  <sheetFormatPr defaultRowHeight="14.5" x14ac:dyDescent="0.35"/>
  <cols>
    <col min="2" max="2" width="16.54296875" bestFit="1" customWidth="1"/>
    <col min="3" max="3" width="21.81640625" customWidth="1"/>
    <col min="4" max="4" width="44.36328125" customWidth="1"/>
    <col min="5" max="5" width="31" bestFit="1" customWidth="1"/>
    <col min="6" max="6" width="41.7265625" bestFit="1" customWidth="1"/>
    <col min="11" max="11" width="15.6328125" customWidth="1"/>
    <col min="16" max="16" width="12.453125" bestFit="1" customWidth="1"/>
  </cols>
  <sheetData>
    <row r="1" spans="1:19" x14ac:dyDescent="0.35">
      <c r="B1" t="s">
        <v>0</v>
      </c>
      <c r="H1" t="s">
        <v>83</v>
      </c>
    </row>
    <row r="2" spans="1:19" ht="15" thickBot="1" x14ac:dyDescent="0.4"/>
    <row r="3" spans="1:19" x14ac:dyDescent="0.35">
      <c r="A3" s="3"/>
      <c r="B3" s="4"/>
      <c r="C3" s="4"/>
      <c r="D3" s="4"/>
      <c r="E3" s="4" t="s">
        <v>73</v>
      </c>
      <c r="F3" s="4"/>
      <c r="G3" s="3"/>
      <c r="H3" s="4"/>
      <c r="I3" s="34" t="s">
        <v>84</v>
      </c>
      <c r="J3" s="18"/>
      <c r="K3" s="36" t="s">
        <v>85</v>
      </c>
      <c r="L3" s="19"/>
      <c r="M3" s="18"/>
      <c r="N3" s="18" t="s">
        <v>84</v>
      </c>
      <c r="O3" s="18"/>
      <c r="P3" s="18" t="s">
        <v>85</v>
      </c>
      <c r="Q3" s="18"/>
      <c r="R3" s="20"/>
      <c r="S3" s="2"/>
    </row>
    <row r="4" spans="1:19" x14ac:dyDescent="0.35">
      <c r="A4" s="6" t="s">
        <v>75</v>
      </c>
      <c r="B4" s="7"/>
      <c r="C4" s="7" t="s">
        <v>76</v>
      </c>
      <c r="D4" s="7" t="s">
        <v>74</v>
      </c>
      <c r="E4" s="7" t="s">
        <v>4</v>
      </c>
      <c r="F4" s="7" t="s">
        <v>5</v>
      </c>
      <c r="G4" s="6"/>
      <c r="H4" s="7"/>
      <c r="I4" s="35">
        <v>25</v>
      </c>
      <c r="J4" s="11"/>
      <c r="K4" s="37">
        <v>50</v>
      </c>
      <c r="L4" s="12"/>
      <c r="M4" s="11"/>
      <c r="N4" s="11">
        <f>I4*P4</f>
        <v>81250</v>
      </c>
      <c r="O4" s="11"/>
      <c r="P4" s="11">
        <f>(H8+I8)*K4</f>
        <v>3250</v>
      </c>
      <c r="Q4" s="11"/>
      <c r="R4" s="13"/>
      <c r="S4" s="2"/>
    </row>
    <row r="5" spans="1:19" x14ac:dyDescent="0.35">
      <c r="A5" s="6"/>
      <c r="B5" s="7"/>
      <c r="C5" s="7"/>
      <c r="D5" s="7"/>
      <c r="E5" s="7"/>
      <c r="F5" s="7"/>
      <c r="G5" s="6"/>
      <c r="H5" s="7"/>
      <c r="I5" s="11"/>
      <c r="J5" s="11"/>
      <c r="K5" s="13"/>
      <c r="L5" s="12"/>
      <c r="M5" s="11"/>
      <c r="N5" s="11"/>
      <c r="O5" s="11"/>
      <c r="P5" s="11"/>
      <c r="Q5" s="11"/>
      <c r="R5" s="13"/>
      <c r="S5" s="2"/>
    </row>
    <row r="6" spans="1:19" x14ac:dyDescent="0.35">
      <c r="A6" s="6"/>
      <c r="B6" s="7"/>
      <c r="C6" s="7"/>
      <c r="D6" s="51" t="s">
        <v>90</v>
      </c>
      <c r="E6" s="51"/>
      <c r="F6" s="52"/>
      <c r="G6" s="6"/>
      <c r="H6" s="7"/>
      <c r="I6" s="11"/>
      <c r="J6" s="11"/>
      <c r="K6" s="21"/>
      <c r="L6" s="14"/>
      <c r="M6" s="11"/>
      <c r="N6" s="11"/>
      <c r="O6" s="11"/>
      <c r="P6" s="11"/>
      <c r="Q6" s="11"/>
      <c r="R6" s="13"/>
      <c r="S6" s="2"/>
    </row>
    <row r="7" spans="1:19" x14ac:dyDescent="0.35">
      <c r="A7" s="6" t="s">
        <v>3</v>
      </c>
      <c r="B7" s="7"/>
      <c r="C7" s="7"/>
      <c r="D7" s="7" t="s">
        <v>61</v>
      </c>
      <c r="E7" s="7" t="s">
        <v>62</v>
      </c>
      <c r="F7" s="7" t="s">
        <v>63</v>
      </c>
      <c r="G7" s="6"/>
      <c r="H7" s="7"/>
      <c r="I7" s="7" t="s">
        <v>63</v>
      </c>
      <c r="J7" s="11"/>
      <c r="K7" s="21"/>
      <c r="L7" s="14"/>
      <c r="M7" s="11"/>
      <c r="N7" s="11" t="s">
        <v>86</v>
      </c>
      <c r="O7" s="11"/>
      <c r="P7" s="11"/>
      <c r="Q7" s="11"/>
      <c r="R7" s="13"/>
      <c r="S7" s="2"/>
    </row>
    <row r="8" spans="1:19" ht="24" thickBot="1" x14ac:dyDescent="0.4">
      <c r="A8" s="9"/>
      <c r="B8" s="1"/>
      <c r="C8" s="1"/>
      <c r="D8" s="1" t="s">
        <v>9</v>
      </c>
      <c r="E8" s="1" t="s">
        <v>10</v>
      </c>
      <c r="F8" s="1" t="s">
        <v>59</v>
      </c>
      <c r="G8" s="9"/>
      <c r="H8" s="1">
        <v>60</v>
      </c>
      <c r="I8" s="1">
        <v>5</v>
      </c>
      <c r="J8" s="15"/>
      <c r="K8" s="22"/>
      <c r="L8" s="16"/>
      <c r="M8" s="15"/>
      <c r="N8" s="15">
        <f>N4</f>
        <v>81250</v>
      </c>
      <c r="O8" s="15"/>
      <c r="P8" s="15"/>
      <c r="Q8" s="15"/>
      <c r="R8" s="17"/>
      <c r="S8" s="2"/>
    </row>
    <row r="10" spans="1:19" ht="15" thickBot="1" x14ac:dyDescent="0.4"/>
    <row r="11" spans="1:19" x14ac:dyDescent="0.35">
      <c r="A11" s="3" t="s">
        <v>64</v>
      </c>
      <c r="B11" s="4"/>
      <c r="C11" s="4"/>
      <c r="D11" s="18"/>
      <c r="E11" s="18"/>
      <c r="F11" s="4"/>
      <c r="G11" s="3"/>
      <c r="H11" s="4"/>
      <c r="I11" s="4"/>
      <c r="J11" s="4"/>
      <c r="K11" s="5"/>
      <c r="L11" s="4"/>
      <c r="M11" s="4"/>
      <c r="N11" s="4"/>
      <c r="O11" s="4"/>
      <c r="P11" s="4"/>
      <c r="Q11" s="4"/>
      <c r="R11" s="5"/>
    </row>
    <row r="12" spans="1:19" x14ac:dyDescent="0.35">
      <c r="A12" s="6"/>
      <c r="B12" s="7"/>
      <c r="C12" s="7"/>
      <c r="D12" s="7" t="s">
        <v>1</v>
      </c>
      <c r="E12" s="7" t="s">
        <v>2</v>
      </c>
      <c r="F12" s="7"/>
      <c r="G12" s="6"/>
      <c r="H12" s="7"/>
      <c r="I12" s="7"/>
      <c r="J12" s="7"/>
      <c r="K12" s="8"/>
      <c r="L12" s="7"/>
      <c r="M12" s="7"/>
      <c r="N12" s="7"/>
      <c r="O12" s="7"/>
      <c r="P12" s="7"/>
      <c r="Q12" s="7"/>
      <c r="R12" s="8"/>
    </row>
    <row r="13" spans="1:19" x14ac:dyDescent="0.35">
      <c r="A13" s="6"/>
      <c r="B13" s="7"/>
      <c r="C13" s="7"/>
      <c r="D13" s="7" t="s">
        <v>80</v>
      </c>
      <c r="E13" s="7" t="s">
        <v>81</v>
      </c>
      <c r="F13" s="7"/>
      <c r="G13" s="6"/>
      <c r="H13" s="7"/>
      <c r="I13" s="7"/>
      <c r="J13" s="7"/>
      <c r="K13" s="8"/>
      <c r="L13" s="7"/>
      <c r="M13" s="7"/>
      <c r="N13" s="11" t="s">
        <v>86</v>
      </c>
      <c r="O13" s="7"/>
      <c r="P13" s="7"/>
      <c r="Q13" s="7"/>
      <c r="R13" s="8"/>
    </row>
    <row r="14" spans="1:19" ht="15" thickBot="1" x14ac:dyDescent="0.4">
      <c r="A14" s="6"/>
      <c r="B14" s="7"/>
      <c r="C14" s="7" t="s">
        <v>56</v>
      </c>
      <c r="D14" s="1"/>
      <c r="E14" s="1" t="s">
        <v>82</v>
      </c>
      <c r="F14" s="7" t="s">
        <v>56</v>
      </c>
      <c r="G14" s="9"/>
      <c r="H14" s="1"/>
      <c r="I14" s="1"/>
      <c r="J14" s="1"/>
      <c r="K14" s="10"/>
      <c r="L14" s="1"/>
      <c r="M14" s="1"/>
      <c r="N14" s="15">
        <f>N4</f>
        <v>81250</v>
      </c>
      <c r="O14" s="1"/>
      <c r="P14" s="1"/>
      <c r="Q14" s="1"/>
      <c r="R14" s="10"/>
    </row>
    <row r="15" spans="1:19" x14ac:dyDescent="0.35">
      <c r="A15" s="6"/>
      <c r="B15" s="7"/>
      <c r="C15" s="7" t="s">
        <v>58</v>
      </c>
      <c r="D15" s="7" t="s">
        <v>42</v>
      </c>
      <c r="E15" s="7" t="s">
        <v>12</v>
      </c>
      <c r="F15" s="7" t="s">
        <v>57</v>
      </c>
      <c r="G15" s="3"/>
      <c r="H15" s="4"/>
      <c r="I15" s="4"/>
      <c r="J15" s="4"/>
      <c r="K15" s="5"/>
      <c r="L15" s="7"/>
      <c r="M15" s="7"/>
      <c r="N15" s="18" t="s">
        <v>89</v>
      </c>
      <c r="O15" s="18"/>
      <c r="P15" s="18" t="s">
        <v>87</v>
      </c>
      <c r="Q15" s="7"/>
      <c r="R15" s="8"/>
    </row>
    <row r="16" spans="1:19" x14ac:dyDescent="0.35">
      <c r="A16" s="6"/>
      <c r="B16" s="7"/>
      <c r="C16" s="7" t="s">
        <v>58</v>
      </c>
      <c r="D16" s="7" t="s">
        <v>41</v>
      </c>
      <c r="E16" s="7" t="s">
        <v>15</v>
      </c>
      <c r="F16" s="7" t="s">
        <v>57</v>
      </c>
      <c r="G16" s="6"/>
      <c r="H16" s="7"/>
      <c r="I16" s="7"/>
      <c r="J16" s="7"/>
      <c r="K16" s="8"/>
      <c r="L16" s="7"/>
      <c r="M16" s="7"/>
      <c r="N16" s="11">
        <f>P16*I4</f>
        <v>10000</v>
      </c>
      <c r="O16" s="11"/>
      <c r="P16" s="11">
        <f>(I18*K4)+(K24*K4)</f>
        <v>400</v>
      </c>
      <c r="Q16" s="7"/>
      <c r="R16" s="8"/>
    </row>
    <row r="17" spans="1:18" x14ac:dyDescent="0.35">
      <c r="A17" s="6"/>
      <c r="B17" s="7"/>
      <c r="C17" s="7" t="s">
        <v>58</v>
      </c>
      <c r="D17" s="7" t="s">
        <v>43</v>
      </c>
      <c r="E17" s="7" t="s">
        <v>11</v>
      </c>
      <c r="F17" s="7" t="s">
        <v>57</v>
      </c>
      <c r="G17" s="6"/>
      <c r="H17" s="7"/>
      <c r="I17" s="7"/>
      <c r="J17" s="7"/>
      <c r="K17" s="8"/>
      <c r="L17" s="7"/>
      <c r="M17" s="7"/>
      <c r="N17" s="11"/>
      <c r="O17" s="7"/>
      <c r="P17" s="7"/>
      <c r="Q17" s="7"/>
      <c r="R17" s="8"/>
    </row>
    <row r="18" spans="1:18" x14ac:dyDescent="0.35">
      <c r="A18" s="6"/>
      <c r="B18" s="7"/>
      <c r="C18" s="7" t="s">
        <v>58</v>
      </c>
      <c r="D18" s="7" t="s">
        <v>44</v>
      </c>
      <c r="E18" s="7" t="s">
        <v>14</v>
      </c>
      <c r="F18" s="7" t="s">
        <v>57</v>
      </c>
      <c r="G18" s="6" t="s">
        <v>44</v>
      </c>
      <c r="H18" s="7"/>
      <c r="I18" s="7">
        <v>3</v>
      </c>
      <c r="J18" s="7"/>
      <c r="K18" s="8"/>
      <c r="L18" s="7"/>
      <c r="M18" s="7"/>
      <c r="N18" s="7"/>
      <c r="O18" s="7"/>
      <c r="P18" s="7"/>
      <c r="Q18" s="7"/>
      <c r="R18" s="8"/>
    </row>
    <row r="19" spans="1:18" x14ac:dyDescent="0.35">
      <c r="A19" s="6"/>
      <c r="B19" s="7"/>
      <c r="C19" s="7" t="s">
        <v>58</v>
      </c>
      <c r="D19" s="7" t="s">
        <v>45</v>
      </c>
      <c r="E19" s="7" t="s">
        <v>13</v>
      </c>
      <c r="F19" s="7" t="s">
        <v>57</v>
      </c>
      <c r="G19" s="6"/>
      <c r="H19" s="7"/>
      <c r="I19" s="7"/>
      <c r="J19" s="7"/>
      <c r="K19" s="8"/>
      <c r="L19" s="7"/>
      <c r="M19" s="7"/>
      <c r="N19" s="7"/>
      <c r="O19" s="7"/>
      <c r="P19" s="7"/>
      <c r="Q19" s="7"/>
      <c r="R19" s="8"/>
    </row>
    <row r="20" spans="1:18" x14ac:dyDescent="0.35">
      <c r="A20" s="6"/>
      <c r="B20" s="7"/>
      <c r="C20" s="7" t="s">
        <v>58</v>
      </c>
      <c r="D20" s="7" t="s">
        <v>47</v>
      </c>
      <c r="E20" s="7" t="s">
        <v>16</v>
      </c>
      <c r="F20" s="7" t="s">
        <v>57</v>
      </c>
      <c r="G20" s="6"/>
      <c r="H20" s="7"/>
      <c r="I20" s="7"/>
      <c r="J20" s="7"/>
      <c r="K20" s="8"/>
      <c r="L20" s="7"/>
      <c r="M20" s="7"/>
      <c r="N20" s="7"/>
      <c r="O20" s="7"/>
      <c r="P20" s="7"/>
      <c r="Q20" s="7"/>
      <c r="R20" s="8"/>
    </row>
    <row r="21" spans="1:18" x14ac:dyDescent="0.35">
      <c r="A21" s="6"/>
      <c r="B21" s="7"/>
      <c r="C21" s="7" t="s">
        <v>58</v>
      </c>
      <c r="D21" s="7" t="s">
        <v>48</v>
      </c>
      <c r="E21" s="7" t="s">
        <v>21</v>
      </c>
      <c r="F21" s="7" t="s">
        <v>59</v>
      </c>
      <c r="G21" s="6"/>
      <c r="H21" s="7"/>
      <c r="I21" s="7"/>
      <c r="J21" s="7"/>
      <c r="K21" s="8"/>
      <c r="L21" s="7"/>
      <c r="M21" s="7"/>
      <c r="N21" s="7"/>
      <c r="O21" s="7"/>
      <c r="P21" s="7"/>
      <c r="Q21" s="7"/>
      <c r="R21" s="8"/>
    </row>
    <row r="22" spans="1:18" x14ac:dyDescent="0.35">
      <c r="A22" s="6"/>
      <c r="B22" s="7"/>
      <c r="C22" s="7" t="s">
        <v>58</v>
      </c>
      <c r="D22" s="7" t="s">
        <v>50</v>
      </c>
      <c r="E22" s="7" t="s">
        <v>35</v>
      </c>
      <c r="F22" s="7" t="s">
        <v>59</v>
      </c>
      <c r="G22" s="6"/>
      <c r="H22" s="7"/>
      <c r="I22" s="7"/>
      <c r="J22" s="7"/>
      <c r="K22" s="8"/>
      <c r="L22" s="7"/>
      <c r="M22" s="7"/>
      <c r="N22" s="7"/>
      <c r="O22" s="7"/>
      <c r="P22" s="7"/>
      <c r="Q22" s="7"/>
      <c r="R22" s="8"/>
    </row>
    <row r="23" spans="1:18" x14ac:dyDescent="0.35">
      <c r="A23" s="6"/>
      <c r="B23" s="7"/>
      <c r="C23" s="7" t="s">
        <v>58</v>
      </c>
      <c r="D23" s="7" t="s">
        <v>51</v>
      </c>
      <c r="E23" s="7" t="s">
        <v>22</v>
      </c>
      <c r="F23" s="7" t="s">
        <v>59</v>
      </c>
      <c r="G23" s="6"/>
      <c r="H23" s="7"/>
      <c r="I23" s="7"/>
      <c r="J23" s="7"/>
      <c r="K23" s="8"/>
      <c r="L23" s="7"/>
      <c r="M23" s="7"/>
      <c r="N23" s="7"/>
      <c r="O23" s="7"/>
      <c r="P23" s="7"/>
      <c r="Q23" s="7"/>
      <c r="R23" s="8"/>
    </row>
    <row r="24" spans="1:18" x14ac:dyDescent="0.35">
      <c r="A24" s="6"/>
      <c r="B24" s="7"/>
      <c r="C24" s="7" t="s">
        <v>58</v>
      </c>
      <c r="D24" s="7" t="s">
        <v>46</v>
      </c>
      <c r="E24" s="7" t="s">
        <v>23</v>
      </c>
      <c r="F24" s="7" t="s">
        <v>59</v>
      </c>
      <c r="G24" s="6"/>
      <c r="H24" s="7"/>
      <c r="I24" s="7" t="s">
        <v>23</v>
      </c>
      <c r="J24" s="7"/>
      <c r="K24" s="8">
        <v>5</v>
      </c>
      <c r="L24" s="7"/>
      <c r="M24" s="7"/>
      <c r="N24" s="7"/>
      <c r="O24" s="7"/>
      <c r="P24" s="7"/>
      <c r="Q24" s="7"/>
      <c r="R24" s="8"/>
    </row>
    <row r="25" spans="1:18" x14ac:dyDescent="0.35">
      <c r="A25" s="6"/>
      <c r="B25" s="7"/>
      <c r="C25" s="7" t="s">
        <v>58</v>
      </c>
      <c r="D25" s="7" t="s">
        <v>52</v>
      </c>
      <c r="E25" s="7" t="s">
        <v>24</v>
      </c>
      <c r="F25" s="7" t="s">
        <v>59</v>
      </c>
      <c r="G25" s="6"/>
      <c r="H25" s="7"/>
      <c r="I25" s="7"/>
      <c r="J25" s="7"/>
      <c r="K25" s="8"/>
      <c r="L25" s="7"/>
      <c r="M25" s="7"/>
      <c r="N25" s="7"/>
      <c r="O25" s="7"/>
      <c r="P25" s="7"/>
      <c r="Q25" s="7"/>
      <c r="R25" s="8"/>
    </row>
    <row r="26" spans="1:18" x14ac:dyDescent="0.35">
      <c r="A26" s="6"/>
      <c r="B26" s="7"/>
      <c r="C26" s="7" t="s">
        <v>58</v>
      </c>
      <c r="D26" s="7" t="s">
        <v>54</v>
      </c>
      <c r="E26" s="7" t="s">
        <v>26</v>
      </c>
      <c r="F26" s="7" t="s">
        <v>59</v>
      </c>
      <c r="G26" s="6"/>
      <c r="H26" s="7"/>
      <c r="I26" s="7"/>
      <c r="J26" s="7"/>
      <c r="K26" s="8"/>
      <c r="L26" s="7"/>
      <c r="M26" s="7"/>
      <c r="N26" s="7"/>
      <c r="O26" s="7"/>
      <c r="P26" s="7"/>
      <c r="Q26" s="7"/>
      <c r="R26" s="8"/>
    </row>
    <row r="27" spans="1:18" x14ac:dyDescent="0.35">
      <c r="A27" s="6"/>
      <c r="B27" s="7"/>
      <c r="C27" s="7" t="s">
        <v>58</v>
      </c>
      <c r="D27" s="7" t="s">
        <v>55</v>
      </c>
      <c r="E27" s="7" t="s">
        <v>27</v>
      </c>
      <c r="F27" s="7" t="s">
        <v>59</v>
      </c>
      <c r="G27" s="6"/>
      <c r="H27" s="7"/>
      <c r="I27" s="7"/>
      <c r="J27" s="7"/>
      <c r="K27" s="8"/>
      <c r="L27" s="7"/>
      <c r="M27" s="7"/>
      <c r="N27" s="7"/>
      <c r="O27" s="7"/>
      <c r="P27" s="7"/>
      <c r="Q27" s="7"/>
      <c r="R27" s="8"/>
    </row>
    <row r="28" spans="1:18" x14ac:dyDescent="0.35">
      <c r="A28" s="6"/>
      <c r="B28" s="7"/>
      <c r="C28" s="7" t="s">
        <v>58</v>
      </c>
      <c r="D28" s="7" t="s">
        <v>36</v>
      </c>
      <c r="E28" s="7" t="s">
        <v>29</v>
      </c>
      <c r="F28" s="7" t="s">
        <v>59</v>
      </c>
      <c r="G28" s="6"/>
      <c r="H28" s="7"/>
      <c r="I28" s="7"/>
      <c r="J28" s="7"/>
      <c r="K28" s="8"/>
      <c r="L28" s="7"/>
      <c r="M28" s="7"/>
      <c r="N28" s="7"/>
      <c r="O28" s="7"/>
      <c r="P28" s="7"/>
      <c r="Q28" s="7"/>
      <c r="R28" s="8"/>
    </row>
    <row r="29" spans="1:18" x14ac:dyDescent="0.35">
      <c r="A29" s="6"/>
      <c r="B29" s="7"/>
      <c r="C29" s="7" t="s">
        <v>58</v>
      </c>
      <c r="D29" s="7" t="s">
        <v>37</v>
      </c>
      <c r="E29" s="7" t="s">
        <v>30</v>
      </c>
      <c r="F29" s="7" t="s">
        <v>59</v>
      </c>
      <c r="G29" s="6"/>
      <c r="H29" s="7"/>
      <c r="I29" s="7"/>
      <c r="J29" s="7"/>
      <c r="K29" s="8"/>
      <c r="L29" s="7"/>
      <c r="M29" s="7"/>
      <c r="N29" s="7"/>
      <c r="O29" s="7"/>
      <c r="P29" s="7"/>
      <c r="Q29" s="7"/>
      <c r="R29" s="8"/>
    </row>
    <row r="30" spans="1:18" x14ac:dyDescent="0.35">
      <c r="A30" s="6"/>
      <c r="B30" s="7"/>
      <c r="C30" s="7" t="s">
        <v>58</v>
      </c>
      <c r="D30" s="7" t="s">
        <v>38</v>
      </c>
      <c r="E30" s="7" t="s">
        <v>25</v>
      </c>
      <c r="F30" s="7" t="s">
        <v>59</v>
      </c>
      <c r="G30" s="6"/>
      <c r="H30" s="7"/>
      <c r="I30" s="7"/>
      <c r="J30" s="7"/>
      <c r="K30" s="8"/>
      <c r="L30" s="7"/>
      <c r="M30" s="7"/>
      <c r="N30" s="7"/>
      <c r="O30" s="7"/>
      <c r="P30" s="7"/>
      <c r="Q30" s="7"/>
      <c r="R30" s="8"/>
    </row>
    <row r="31" spans="1:18" x14ac:dyDescent="0.35">
      <c r="A31" s="6"/>
      <c r="B31" s="7"/>
      <c r="C31" s="7" t="s">
        <v>58</v>
      </c>
      <c r="D31" s="7" t="s">
        <v>39</v>
      </c>
      <c r="E31" s="7" t="s">
        <v>31</v>
      </c>
      <c r="F31" s="7" t="s">
        <v>59</v>
      </c>
      <c r="G31" s="6"/>
      <c r="H31" s="7"/>
      <c r="I31" s="7"/>
      <c r="J31" s="7"/>
      <c r="K31" s="8"/>
      <c r="L31" s="7"/>
      <c r="M31" s="7"/>
      <c r="N31" s="7"/>
      <c r="O31" s="7"/>
      <c r="P31" s="7"/>
      <c r="Q31" s="7"/>
      <c r="R31" s="8"/>
    </row>
    <row r="32" spans="1:18" x14ac:dyDescent="0.35">
      <c r="A32" s="6"/>
      <c r="B32" s="7"/>
      <c r="C32" s="7" t="s">
        <v>58</v>
      </c>
      <c r="D32" s="7" t="s">
        <v>40</v>
      </c>
      <c r="E32" s="7" t="s">
        <v>33</v>
      </c>
      <c r="F32" s="7" t="s">
        <v>59</v>
      </c>
      <c r="G32" s="6"/>
      <c r="H32" s="7"/>
      <c r="I32" s="7"/>
      <c r="J32" s="7"/>
      <c r="K32" s="8"/>
      <c r="L32" s="7"/>
      <c r="M32" s="7"/>
      <c r="N32" s="7"/>
      <c r="O32" s="7"/>
      <c r="P32" s="7"/>
      <c r="Q32" s="7"/>
      <c r="R32" s="8"/>
    </row>
    <row r="33" spans="1:18" x14ac:dyDescent="0.35">
      <c r="A33" s="6"/>
      <c r="B33" s="7"/>
      <c r="C33" s="7" t="s">
        <v>58</v>
      </c>
      <c r="D33" s="7" t="s">
        <v>53</v>
      </c>
      <c r="E33" s="7" t="s">
        <v>34</v>
      </c>
      <c r="F33" s="7" t="s">
        <v>59</v>
      </c>
      <c r="G33" s="6"/>
      <c r="H33" s="7"/>
      <c r="I33" s="7"/>
      <c r="J33" s="7"/>
      <c r="K33" s="8"/>
      <c r="L33" s="7"/>
      <c r="M33" s="7"/>
      <c r="N33" s="7"/>
      <c r="O33" s="7"/>
      <c r="P33" s="7"/>
      <c r="Q33" s="7"/>
      <c r="R33" s="8"/>
    </row>
    <row r="34" spans="1:18" x14ac:dyDescent="0.35">
      <c r="A34" s="6"/>
      <c r="B34" s="7"/>
      <c r="C34" s="7" t="s">
        <v>58</v>
      </c>
      <c r="D34" s="7" t="s">
        <v>49</v>
      </c>
      <c r="E34" s="7" t="s">
        <v>17</v>
      </c>
      <c r="F34" s="7" t="s">
        <v>59</v>
      </c>
      <c r="G34" s="6"/>
      <c r="H34" s="7"/>
      <c r="I34" s="7"/>
      <c r="J34" s="7"/>
      <c r="K34" s="8"/>
      <c r="L34" s="7"/>
      <c r="M34" s="7"/>
      <c r="N34" s="7"/>
      <c r="O34" s="7"/>
      <c r="P34" s="7"/>
      <c r="Q34" s="7"/>
      <c r="R34" s="8"/>
    </row>
    <row r="35" spans="1:18" x14ac:dyDescent="0.35">
      <c r="A35" s="6"/>
      <c r="B35" s="7"/>
      <c r="C35" s="7"/>
      <c r="D35" s="7"/>
      <c r="E35" s="7" t="s">
        <v>20</v>
      </c>
      <c r="F35" s="7" t="s">
        <v>59</v>
      </c>
      <c r="G35" s="6"/>
      <c r="H35" s="7"/>
      <c r="I35" s="7"/>
      <c r="J35" s="7"/>
      <c r="K35" s="8"/>
      <c r="L35" s="7"/>
      <c r="M35" s="7"/>
      <c r="N35" s="7"/>
      <c r="O35" s="7"/>
      <c r="P35" s="7"/>
      <c r="Q35" s="7"/>
      <c r="R35" s="8"/>
    </row>
    <row r="36" spans="1:18" x14ac:dyDescent="0.35">
      <c r="A36" s="6"/>
      <c r="B36" s="7"/>
      <c r="C36" s="7"/>
      <c r="D36" s="7"/>
      <c r="E36" s="7" t="s">
        <v>18</v>
      </c>
      <c r="F36" s="7" t="s">
        <v>59</v>
      </c>
      <c r="G36" s="6"/>
      <c r="H36" s="7"/>
      <c r="I36" s="7"/>
      <c r="J36" s="7"/>
      <c r="K36" s="8"/>
      <c r="L36" s="7"/>
      <c r="M36" s="7"/>
      <c r="N36" s="7"/>
      <c r="O36" s="7"/>
      <c r="P36" s="7"/>
      <c r="Q36" s="7"/>
      <c r="R36" s="8"/>
    </row>
    <row r="37" spans="1:18" x14ac:dyDescent="0.35">
      <c r="A37" s="6"/>
      <c r="B37" s="7"/>
      <c r="C37" s="7"/>
      <c r="D37" s="7"/>
      <c r="E37" s="7" t="s">
        <v>19</v>
      </c>
      <c r="F37" s="7" t="s">
        <v>59</v>
      </c>
      <c r="G37" s="6"/>
      <c r="H37" s="7"/>
      <c r="I37" s="7"/>
      <c r="J37" s="7"/>
      <c r="K37" s="8"/>
      <c r="L37" s="7"/>
      <c r="M37" s="7"/>
      <c r="N37" s="7"/>
      <c r="O37" s="7"/>
      <c r="P37" s="7"/>
      <c r="Q37" s="7"/>
      <c r="R37" s="8"/>
    </row>
    <row r="38" spans="1:18" x14ac:dyDescent="0.35">
      <c r="A38" s="6"/>
      <c r="B38" s="7"/>
      <c r="C38" s="7"/>
      <c r="D38" s="7"/>
      <c r="E38" s="7" t="s">
        <v>32</v>
      </c>
      <c r="F38" s="7" t="s">
        <v>59</v>
      </c>
      <c r="G38" s="6"/>
      <c r="H38" s="7"/>
      <c r="I38" s="7"/>
      <c r="J38" s="7"/>
      <c r="K38" s="8"/>
      <c r="L38" s="7"/>
      <c r="M38" s="7"/>
      <c r="N38" s="11" t="s">
        <v>86</v>
      </c>
      <c r="O38" s="7"/>
      <c r="P38" s="7"/>
      <c r="Q38" s="7"/>
      <c r="R38" s="8"/>
    </row>
    <row r="39" spans="1:18" ht="15" thickBot="1" x14ac:dyDescent="0.4">
      <c r="A39" s="9"/>
      <c r="B39" s="1"/>
      <c r="C39" s="1"/>
      <c r="D39" s="1"/>
      <c r="E39" s="1" t="s">
        <v>28</v>
      </c>
      <c r="F39" s="1" t="s">
        <v>59</v>
      </c>
      <c r="G39" s="9"/>
      <c r="H39" s="1"/>
      <c r="I39" s="1"/>
      <c r="J39" s="1"/>
      <c r="K39" s="10"/>
      <c r="L39" s="1"/>
      <c r="M39" s="1"/>
      <c r="N39" s="15">
        <f>N14+N16</f>
        <v>91250</v>
      </c>
      <c r="O39" s="1"/>
      <c r="P39" s="1"/>
      <c r="Q39" s="1"/>
      <c r="R39" s="10"/>
    </row>
    <row r="41" spans="1:18" ht="15" thickBot="1" x14ac:dyDescent="0.4"/>
    <row r="42" spans="1:18" x14ac:dyDescent="0.35">
      <c r="A42" s="3" t="s">
        <v>65</v>
      </c>
      <c r="B42" s="4" t="s">
        <v>66</v>
      </c>
      <c r="C42" s="4"/>
      <c r="D42" s="4"/>
      <c r="E42" s="4"/>
      <c r="F42" s="4"/>
      <c r="G42" s="3"/>
      <c r="H42" s="4"/>
      <c r="I42" s="4"/>
      <c r="J42" s="4"/>
      <c r="K42" s="5"/>
      <c r="L42" s="4"/>
      <c r="M42" s="18" t="s">
        <v>89</v>
      </c>
      <c r="N42" s="18"/>
      <c r="O42" s="18" t="s">
        <v>87</v>
      </c>
      <c r="P42" s="4"/>
      <c r="Q42" s="4"/>
      <c r="R42" s="5"/>
    </row>
    <row r="43" spans="1:18" x14ac:dyDescent="0.35">
      <c r="A43" s="6"/>
      <c r="B43" s="7"/>
      <c r="C43" s="7"/>
      <c r="D43" s="7"/>
      <c r="E43" s="7"/>
      <c r="F43" s="7"/>
      <c r="G43" s="6"/>
      <c r="H43" s="7"/>
      <c r="I43" s="7" t="s">
        <v>69</v>
      </c>
      <c r="J43" s="7"/>
      <c r="K43" s="8"/>
      <c r="L43" s="7"/>
      <c r="M43" s="11">
        <f>O43*I4</f>
        <v>3750</v>
      </c>
      <c r="N43" s="11"/>
      <c r="O43" s="11">
        <f>I44*K4</f>
        <v>150</v>
      </c>
      <c r="P43" s="7"/>
      <c r="Q43" s="7"/>
      <c r="R43" s="8"/>
    </row>
    <row r="44" spans="1:18" x14ac:dyDescent="0.35">
      <c r="A44" s="6"/>
      <c r="B44" s="7" t="s">
        <v>67</v>
      </c>
      <c r="C44" s="7" t="s">
        <v>68</v>
      </c>
      <c r="D44" s="7" t="s">
        <v>69</v>
      </c>
      <c r="E44" s="7"/>
      <c r="F44" s="7"/>
      <c r="G44" s="6"/>
      <c r="H44" s="7"/>
      <c r="I44" s="7">
        <v>3</v>
      </c>
      <c r="J44" s="7"/>
      <c r="K44" s="8"/>
      <c r="L44" s="7"/>
      <c r="M44" s="7"/>
      <c r="N44" s="7"/>
      <c r="O44" s="7"/>
      <c r="P44" s="7"/>
      <c r="Q44" s="11" t="s">
        <v>86</v>
      </c>
      <c r="R44" s="8"/>
    </row>
    <row r="45" spans="1:18" ht="15" thickBot="1" x14ac:dyDescent="0.4">
      <c r="A45" s="9"/>
      <c r="B45" s="1" t="s">
        <v>60</v>
      </c>
      <c r="C45" s="1" t="s">
        <v>59</v>
      </c>
      <c r="D45" s="1" t="s">
        <v>58</v>
      </c>
      <c r="E45" s="1"/>
      <c r="F45" s="1"/>
      <c r="G45" s="9"/>
      <c r="H45" s="1"/>
      <c r="I45" s="1"/>
      <c r="J45" s="1"/>
      <c r="K45" s="10"/>
      <c r="L45" s="1"/>
      <c r="M45" s="1"/>
      <c r="N45" s="1"/>
      <c r="O45" s="1"/>
      <c r="P45" s="1"/>
      <c r="Q45" s="15">
        <f>N39+M43</f>
        <v>95000</v>
      </c>
      <c r="R45" s="10"/>
    </row>
    <row r="46" spans="1:18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1"/>
      <c r="R46" s="7"/>
    </row>
    <row r="47" spans="1:18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1"/>
      <c r="R47" s="7"/>
    </row>
    <row r="48" spans="1:18" ht="15" thickBot="1" x14ac:dyDescent="0.4"/>
    <row r="49" spans="1:18" ht="15" thickBot="1" x14ac:dyDescent="0.4">
      <c r="A49" s="23" t="s">
        <v>6</v>
      </c>
      <c r="B49" s="24"/>
      <c r="C49" s="24" t="s">
        <v>7</v>
      </c>
      <c r="D49" s="24" t="s">
        <v>8</v>
      </c>
      <c r="E49" s="24"/>
      <c r="F49" s="24"/>
      <c r="G49" s="23"/>
      <c r="H49" s="24"/>
      <c r="I49" s="24"/>
      <c r="J49" s="24"/>
      <c r="K49" s="25"/>
      <c r="L49" s="38"/>
      <c r="M49" s="38"/>
      <c r="N49" s="38"/>
      <c r="O49" s="38" t="s">
        <v>8</v>
      </c>
      <c r="P49" s="38"/>
      <c r="Q49" s="38"/>
      <c r="R49" s="39"/>
    </row>
    <row r="50" spans="1:18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5" thickBot="1" x14ac:dyDescent="0.4"/>
    <row r="54" spans="1:18" x14ac:dyDescent="0.35">
      <c r="A54" s="3" t="s">
        <v>70</v>
      </c>
      <c r="B54" s="4" t="s">
        <v>88</v>
      </c>
      <c r="C54" s="4"/>
      <c r="D54" s="4"/>
      <c r="E54" s="4"/>
      <c r="F54" s="4"/>
      <c r="G54" s="29"/>
      <c r="H54" s="26"/>
      <c r="I54" s="26"/>
      <c r="J54" s="26"/>
      <c r="K54" s="26"/>
      <c r="L54" s="4"/>
      <c r="M54" s="4"/>
      <c r="N54" s="4"/>
      <c r="O54" s="4"/>
      <c r="P54" s="4"/>
      <c r="Q54" s="4"/>
      <c r="R54" s="5"/>
    </row>
    <row r="55" spans="1:18" x14ac:dyDescent="0.35">
      <c r="A55" s="6"/>
      <c r="B55" s="7"/>
      <c r="C55" s="7"/>
      <c r="D55" s="7"/>
      <c r="E55" s="7"/>
      <c r="F55" s="7"/>
      <c r="G55" s="30"/>
      <c r="H55" s="27"/>
      <c r="I55" s="27"/>
      <c r="J55" s="27"/>
      <c r="K55" s="27"/>
      <c r="L55" s="11" t="s">
        <v>86</v>
      </c>
      <c r="M55" s="7">
        <f>K4/100*1.5*I4*1000</f>
        <v>18750</v>
      </c>
      <c r="N55" s="7"/>
      <c r="O55" s="7"/>
      <c r="P55" s="7"/>
      <c r="Q55" s="7"/>
      <c r="R55" s="8"/>
    </row>
    <row r="56" spans="1:18" x14ac:dyDescent="0.35">
      <c r="A56" s="6"/>
      <c r="B56" s="7"/>
      <c r="C56" s="7"/>
      <c r="D56" s="7"/>
      <c r="E56" s="7"/>
      <c r="F56" s="7"/>
      <c r="G56" s="30"/>
      <c r="H56" s="27"/>
      <c r="I56" s="27"/>
      <c r="J56" s="27"/>
      <c r="K56" s="27"/>
      <c r="L56" s="7"/>
      <c r="M56" s="7"/>
      <c r="N56" s="7"/>
      <c r="O56" s="7"/>
      <c r="P56" s="7"/>
      <c r="Q56" s="7"/>
      <c r="R56" s="8"/>
    </row>
    <row r="57" spans="1:18" ht="21" x14ac:dyDescent="0.35">
      <c r="A57" s="6"/>
      <c r="B57" s="7"/>
      <c r="C57" s="7"/>
      <c r="D57" s="7"/>
      <c r="E57" s="7"/>
      <c r="F57" s="7"/>
      <c r="G57" s="30"/>
      <c r="H57" s="27"/>
      <c r="I57" s="27"/>
      <c r="J57" s="27"/>
      <c r="K57" s="27"/>
      <c r="L57" s="7"/>
      <c r="M57" s="7"/>
      <c r="N57" s="7"/>
      <c r="O57" s="7"/>
      <c r="P57" s="32" t="s">
        <v>86</v>
      </c>
      <c r="Q57" s="7"/>
      <c r="R57" s="8"/>
    </row>
    <row r="58" spans="1:18" ht="21.5" thickBot="1" x14ac:dyDescent="0.4">
      <c r="A58" s="6"/>
      <c r="B58" s="7"/>
      <c r="C58" s="7"/>
      <c r="D58" s="7"/>
      <c r="E58" s="7"/>
      <c r="F58" s="7"/>
      <c r="G58" s="30"/>
      <c r="H58" s="27"/>
      <c r="I58" s="27"/>
      <c r="J58" s="27"/>
      <c r="K58" s="27"/>
      <c r="L58" s="7"/>
      <c r="M58" s="7"/>
      <c r="N58" s="7"/>
      <c r="O58" s="7"/>
      <c r="P58" s="33">
        <f>M55+Q45</f>
        <v>113750</v>
      </c>
      <c r="Q58" s="7"/>
      <c r="R58" s="8"/>
    </row>
    <row r="59" spans="1:18" ht="15" thickBot="1" x14ac:dyDescent="0.4">
      <c r="A59" s="9"/>
      <c r="B59" s="1"/>
      <c r="C59" s="1"/>
      <c r="D59" s="1"/>
      <c r="E59" s="1"/>
      <c r="F59" s="1"/>
      <c r="G59" s="31"/>
      <c r="H59" s="28"/>
      <c r="I59" s="28"/>
      <c r="J59" s="28"/>
      <c r="K59" s="28"/>
      <c r="L59" s="1"/>
      <c r="M59" s="1"/>
      <c r="N59" s="1"/>
      <c r="O59" s="1"/>
      <c r="P59" s="1"/>
      <c r="Q59" s="1"/>
      <c r="R59" s="10"/>
    </row>
    <row r="61" spans="1:18" ht="15" thickBot="1" x14ac:dyDescent="0.4"/>
    <row r="62" spans="1:18" ht="15" thickBot="1" x14ac:dyDescent="0.4">
      <c r="A62" s="23" t="s">
        <v>72</v>
      </c>
      <c r="B62" s="24"/>
      <c r="C62" s="24" t="s">
        <v>77</v>
      </c>
      <c r="D62" s="24" t="s">
        <v>8</v>
      </c>
      <c r="E62" s="24"/>
      <c r="F62" s="24"/>
      <c r="G62" s="24"/>
      <c r="H62" s="24"/>
      <c r="I62" s="24"/>
      <c r="J62" s="24"/>
      <c r="K62" s="24"/>
      <c r="L62" s="38"/>
      <c r="M62" s="38"/>
      <c r="N62" s="38"/>
      <c r="O62" s="38"/>
      <c r="P62" s="38" t="s">
        <v>8</v>
      </c>
      <c r="Q62" s="38"/>
      <c r="R62" s="39"/>
    </row>
    <row r="65" spans="1:18" ht="15" thickBot="1" x14ac:dyDescent="0.4"/>
    <row r="66" spans="1:18" x14ac:dyDescent="0.35">
      <c r="A66" s="3" t="s">
        <v>78</v>
      </c>
      <c r="B66" s="4"/>
      <c r="C66" s="4" t="s">
        <v>79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/>
    </row>
    <row r="67" spans="1:18" x14ac:dyDescent="0.35">
      <c r="A67" s="6" t="s">
        <v>71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8"/>
    </row>
    <row r="68" spans="1:18" x14ac:dyDescent="0.3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8"/>
    </row>
    <row r="69" spans="1:18" ht="15" thickBot="1" x14ac:dyDescent="0.4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0"/>
    </row>
    <row r="72" spans="1:18" x14ac:dyDescent="0.35">
      <c r="D72" t="s">
        <v>91</v>
      </c>
    </row>
    <row r="73" spans="1:18" x14ac:dyDescent="0.35">
      <c r="H73" t="s">
        <v>103</v>
      </c>
    </row>
    <row r="75" spans="1:18" ht="21" x14ac:dyDescent="0.5">
      <c r="C75" s="53" t="s">
        <v>92</v>
      </c>
      <c r="D75" s="53"/>
    </row>
    <row r="76" spans="1:18" x14ac:dyDescent="0.35">
      <c r="C76" s="42" t="s">
        <v>98</v>
      </c>
      <c r="D76" s="40">
        <v>25</v>
      </c>
    </row>
    <row r="77" spans="1:18" x14ac:dyDescent="0.35">
      <c r="C77" s="42" t="s">
        <v>99</v>
      </c>
      <c r="D77" s="40">
        <v>50</v>
      </c>
    </row>
    <row r="78" spans="1:18" x14ac:dyDescent="0.35">
      <c r="C78" s="42" t="s">
        <v>90</v>
      </c>
      <c r="D78" s="40" t="s">
        <v>96</v>
      </c>
      <c r="E78" s="7"/>
    </row>
    <row r="79" spans="1:18" x14ac:dyDescent="0.35">
      <c r="C79" s="42" t="s">
        <v>93</v>
      </c>
      <c r="D79" s="40" t="s">
        <v>44</v>
      </c>
    </row>
    <row r="80" spans="1:18" x14ac:dyDescent="0.35">
      <c r="C80" s="42" t="s">
        <v>94</v>
      </c>
      <c r="D80" s="40" t="s">
        <v>23</v>
      </c>
    </row>
    <row r="81" spans="3:5" x14ac:dyDescent="0.35">
      <c r="C81" s="42" t="s">
        <v>95</v>
      </c>
      <c r="D81" s="41" t="s">
        <v>97</v>
      </c>
    </row>
    <row r="82" spans="3:5" ht="15" thickBot="1" x14ac:dyDescent="0.4">
      <c r="C82" s="43" t="s">
        <v>72</v>
      </c>
      <c r="D82" s="44" t="s">
        <v>97</v>
      </c>
    </row>
    <row r="83" spans="3:5" x14ac:dyDescent="0.35">
      <c r="C83" s="47" t="s">
        <v>78</v>
      </c>
      <c r="D83" s="48" t="s">
        <v>100</v>
      </c>
      <c r="E83" s="54" t="s">
        <v>102</v>
      </c>
    </row>
    <row r="84" spans="3:5" ht="61.5" customHeight="1" thickBot="1" x14ac:dyDescent="0.4">
      <c r="C84" s="49" t="s">
        <v>71</v>
      </c>
      <c r="D84" s="50" t="s">
        <v>101</v>
      </c>
      <c r="E84" s="55"/>
    </row>
    <row r="85" spans="3:5" x14ac:dyDescent="0.35">
      <c r="C85" s="45" t="s">
        <v>86</v>
      </c>
      <c r="D85" s="46">
        <f>P58</f>
        <v>113750</v>
      </c>
    </row>
    <row r="113" spans="6:15" x14ac:dyDescent="0.35">
      <c r="F113" s="56" t="s">
        <v>104</v>
      </c>
      <c r="G113" s="57"/>
      <c r="H113" s="57"/>
      <c r="I113" s="57"/>
      <c r="J113" s="57"/>
      <c r="K113" s="57"/>
      <c r="L113" s="57"/>
      <c r="M113" s="57"/>
      <c r="N113" s="57"/>
      <c r="O113" s="57"/>
    </row>
    <row r="114" spans="6:15" x14ac:dyDescent="0.35">
      <c r="F114" s="57"/>
      <c r="G114" s="57"/>
      <c r="H114" s="57"/>
      <c r="I114" s="57"/>
      <c r="J114" s="57"/>
      <c r="K114" s="57"/>
      <c r="L114" s="57"/>
      <c r="M114" s="57"/>
      <c r="N114" s="57"/>
      <c r="O114" s="57"/>
    </row>
    <row r="115" spans="6:15" x14ac:dyDescent="0.35">
      <c r="F115" s="57"/>
      <c r="G115" s="57"/>
      <c r="H115" s="57"/>
      <c r="I115" s="57"/>
      <c r="J115" s="57"/>
      <c r="K115" s="57"/>
      <c r="L115" s="57"/>
      <c r="M115" s="57"/>
      <c r="N115" s="57"/>
      <c r="O115" s="57"/>
    </row>
    <row r="116" spans="6:15" x14ac:dyDescent="0.35">
      <c r="F116" s="57"/>
      <c r="G116" s="57"/>
      <c r="H116" s="57"/>
      <c r="I116" s="57"/>
      <c r="J116" s="57"/>
      <c r="K116" s="57"/>
      <c r="L116" s="57"/>
      <c r="M116" s="57"/>
      <c r="N116" s="57"/>
      <c r="O116" s="57"/>
    </row>
    <row r="117" spans="6:15" x14ac:dyDescent="0.35">
      <c r="F117" s="57"/>
      <c r="G117" s="57"/>
      <c r="H117" s="57"/>
      <c r="I117" s="57"/>
      <c r="J117" s="57"/>
      <c r="K117" s="57"/>
      <c r="L117" s="57"/>
      <c r="M117" s="57"/>
      <c r="N117" s="57"/>
      <c r="O117" s="57"/>
    </row>
    <row r="118" spans="6:15" x14ac:dyDescent="0.35">
      <c r="F118" s="57"/>
      <c r="G118" s="57"/>
      <c r="H118" s="57"/>
      <c r="I118" s="57"/>
      <c r="J118" s="57"/>
      <c r="K118" s="57"/>
      <c r="L118" s="57"/>
      <c r="M118" s="57"/>
      <c r="N118" s="57"/>
      <c r="O118" s="57"/>
    </row>
    <row r="119" spans="6:15" x14ac:dyDescent="0.35">
      <c r="F119" s="57"/>
      <c r="G119" s="57"/>
      <c r="H119" s="57"/>
      <c r="I119" s="57"/>
      <c r="J119" s="57"/>
      <c r="K119" s="57"/>
      <c r="L119" s="57"/>
      <c r="M119" s="57"/>
      <c r="N119" s="57"/>
      <c r="O119" s="57"/>
    </row>
    <row r="120" spans="6:15" x14ac:dyDescent="0.35">
      <c r="F120" s="57"/>
      <c r="G120" s="57"/>
      <c r="H120" s="57"/>
      <c r="I120" s="57"/>
      <c r="J120" s="57"/>
      <c r="K120" s="57"/>
      <c r="L120" s="57"/>
      <c r="M120" s="57"/>
      <c r="N120" s="57"/>
      <c r="O120" s="57"/>
    </row>
    <row r="121" spans="6:15" x14ac:dyDescent="0.35">
      <c r="F121" s="57"/>
      <c r="G121" s="57"/>
      <c r="H121" s="57"/>
      <c r="I121" s="57"/>
      <c r="J121" s="57"/>
      <c r="K121" s="57"/>
      <c r="L121" s="57"/>
      <c r="M121" s="57"/>
      <c r="N121" s="57"/>
      <c r="O121" s="57"/>
    </row>
    <row r="122" spans="6:15" x14ac:dyDescent="0.35">
      <c r="F122" s="57"/>
      <c r="G122" s="57"/>
      <c r="H122" s="57"/>
      <c r="I122" s="57"/>
      <c r="J122" s="57"/>
      <c r="K122" s="57"/>
      <c r="L122" s="57"/>
      <c r="M122" s="57"/>
      <c r="N122" s="57"/>
      <c r="O122" s="57"/>
    </row>
    <row r="123" spans="6:15" x14ac:dyDescent="0.35">
      <c r="F123" s="57"/>
      <c r="G123" s="57"/>
      <c r="H123" s="57"/>
      <c r="I123" s="57"/>
      <c r="J123" s="57"/>
      <c r="K123" s="57"/>
      <c r="L123" s="57"/>
      <c r="M123" s="57"/>
      <c r="N123" s="57"/>
      <c r="O123" s="57"/>
    </row>
    <row r="124" spans="6:15" x14ac:dyDescent="0.35">
      <c r="F124" s="57"/>
      <c r="G124" s="57"/>
      <c r="H124" s="57"/>
      <c r="I124" s="57"/>
      <c r="J124" s="57"/>
      <c r="K124" s="57"/>
      <c r="L124" s="57"/>
      <c r="M124" s="57"/>
      <c r="N124" s="57"/>
      <c r="O124" s="57"/>
    </row>
    <row r="125" spans="6:15" x14ac:dyDescent="0.35">
      <c r="F125" s="57"/>
      <c r="G125" s="57"/>
      <c r="H125" s="57"/>
      <c r="I125" s="57"/>
      <c r="J125" s="57"/>
      <c r="K125" s="57"/>
      <c r="L125" s="57"/>
      <c r="M125" s="57"/>
      <c r="N125" s="57"/>
      <c r="O125" s="57"/>
    </row>
  </sheetData>
  <sortState xmlns:xlrd2="http://schemas.microsoft.com/office/spreadsheetml/2017/richdata2" ref="D15:D35">
    <sortCondition ref="D15:D35"/>
  </sortState>
  <mergeCells count="4">
    <mergeCell ref="D6:F6"/>
    <mergeCell ref="C75:D75"/>
    <mergeCell ref="E83:E84"/>
    <mergeCell ref="F113:O125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Гортаев</dc:creator>
  <cp:lastModifiedBy>Сергей Гортаев</cp:lastModifiedBy>
  <dcterms:created xsi:type="dcterms:W3CDTF">2022-01-31T09:20:42Z</dcterms:created>
  <dcterms:modified xsi:type="dcterms:W3CDTF">2022-02-14T08:56:47Z</dcterms:modified>
</cp:coreProperties>
</file>