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CD1F6D-3B41-4959-8F09-0F13F427844A}" xr6:coauthVersionLast="47" xr6:coauthVersionMax="47" xr10:uidLastSave="{00000000-0000-0000-0000-000000000000}"/>
  <bookViews>
    <workbookView xWindow="-120" yWindow="-120" windowWidth="25440" windowHeight="15270" xr2:uid="{E1BAF59D-31E7-4534-927C-6BD77C5CB702}"/>
  </bookViews>
  <sheets>
    <sheet name="HoD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19" i="1"/>
  <c r="J5" i="1"/>
  <c r="J12" i="1"/>
  <c r="J16" i="1"/>
  <c r="J7" i="1"/>
  <c r="J6" i="1"/>
  <c r="J14" i="1"/>
  <c r="J15" i="1"/>
  <c r="J13" i="1"/>
  <c r="J9" i="1"/>
  <c r="J23" i="1"/>
  <c r="J20" i="1"/>
  <c r="J17" i="1"/>
  <c r="J26" i="1"/>
  <c r="J38" i="1"/>
  <c r="J50" i="1"/>
  <c r="J49" i="1"/>
  <c r="J8" i="1"/>
  <c r="J29" i="1"/>
  <c r="J11" i="1"/>
  <c r="J31" i="1"/>
  <c r="J30" i="1"/>
  <c r="J24" i="1"/>
  <c r="J27" i="1"/>
  <c r="J25" i="1"/>
  <c r="J44" i="1"/>
  <c r="J21" i="1"/>
  <c r="J57" i="1"/>
  <c r="J18" i="1"/>
  <c r="J54" i="1"/>
  <c r="J10" i="1"/>
  <c r="J56" i="1"/>
  <c r="J28" i="1"/>
  <c r="J52" i="1"/>
  <c r="J36" i="1"/>
  <c r="J61" i="1"/>
  <c r="J69" i="1"/>
  <c r="J32" i="1"/>
  <c r="J22" i="1"/>
  <c r="J33" i="1"/>
  <c r="J34" i="1"/>
  <c r="J35" i="1"/>
  <c r="J37" i="1"/>
  <c r="J39" i="1"/>
  <c r="J40" i="1"/>
  <c r="J41" i="1"/>
  <c r="J42" i="1"/>
  <c r="J43" i="1"/>
  <c r="J45" i="1"/>
  <c r="J46" i="1"/>
  <c r="J47" i="1"/>
  <c r="J48" i="1"/>
  <c r="J51" i="1"/>
  <c r="J53" i="1"/>
  <c r="J55" i="1"/>
  <c r="J58" i="1"/>
  <c r="J59" i="1"/>
  <c r="J60" i="1"/>
  <c r="J62" i="1"/>
  <c r="J63" i="1"/>
  <c r="J64" i="1"/>
  <c r="J65" i="1"/>
  <c r="J66" i="1"/>
  <c r="J67" i="1"/>
  <c r="J68" i="1"/>
  <c r="J70" i="1"/>
  <c r="J71" i="1"/>
  <c r="J4" i="1"/>
  <c r="H4" i="1"/>
  <c r="H5" i="1"/>
  <c r="I5" i="1" s="1"/>
  <c r="H7" i="1"/>
  <c r="I7" i="1" s="1"/>
  <c r="H8" i="1"/>
  <c r="I8" i="1" s="1"/>
  <c r="H9" i="1"/>
  <c r="I9" i="1" s="1"/>
  <c r="H11" i="1"/>
  <c r="I11" i="1" s="1"/>
  <c r="H10" i="1"/>
  <c r="I10" i="1" s="1"/>
  <c r="H12" i="1"/>
  <c r="I12" i="1" s="1"/>
  <c r="H15" i="1"/>
  <c r="I15" i="1" s="1"/>
  <c r="H13" i="1"/>
  <c r="I13" i="1" s="1"/>
  <c r="H14" i="1"/>
  <c r="I14" i="1" s="1"/>
  <c r="H16" i="1"/>
  <c r="I16" i="1" s="1"/>
  <c r="H18" i="1"/>
  <c r="I18" i="1" s="1"/>
  <c r="H19" i="1"/>
  <c r="I19" i="1" s="1"/>
  <c r="H17" i="1"/>
  <c r="I17" i="1" s="1"/>
  <c r="H22" i="1"/>
  <c r="I22" i="1" s="1"/>
  <c r="H23" i="1"/>
  <c r="I23" i="1" s="1"/>
  <c r="H21" i="1"/>
  <c r="I21" i="1" s="1"/>
  <c r="H20" i="1"/>
  <c r="I20" i="1" s="1"/>
  <c r="H25" i="1"/>
  <c r="I25" i="1" s="1"/>
  <c r="H24" i="1"/>
  <c r="I24" i="1" s="1"/>
  <c r="H27" i="1"/>
  <c r="I27" i="1" s="1"/>
  <c r="H26" i="1"/>
  <c r="I26" i="1" s="1"/>
  <c r="H28" i="1"/>
  <c r="I28" i="1" s="1"/>
  <c r="H31" i="1"/>
  <c r="I31" i="1" s="1"/>
  <c r="H32" i="1"/>
  <c r="I32" i="1" s="1"/>
  <c r="H33" i="1"/>
  <c r="I33" i="1" s="1"/>
  <c r="H34" i="1"/>
  <c r="I34" i="1" s="1"/>
  <c r="H35" i="1"/>
  <c r="I35" i="1" s="1"/>
  <c r="H30" i="1"/>
  <c r="I30" i="1" s="1"/>
  <c r="H29" i="1"/>
  <c r="I29" i="1" s="1"/>
  <c r="H36" i="1"/>
  <c r="I36" i="1" s="1"/>
  <c r="H37" i="1"/>
  <c r="I37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38" i="1"/>
  <c r="I38" i="1" s="1"/>
  <c r="H45" i="1"/>
  <c r="I45" i="1" s="1"/>
  <c r="H46" i="1"/>
  <c r="I46" i="1" s="1"/>
  <c r="H47" i="1"/>
  <c r="I47" i="1" s="1"/>
  <c r="H48" i="1"/>
  <c r="I48" i="1" s="1"/>
  <c r="H51" i="1"/>
  <c r="H52" i="1"/>
  <c r="I52" i="1" s="1"/>
  <c r="H53" i="1"/>
  <c r="I53" i="1" s="1"/>
  <c r="H55" i="1"/>
  <c r="I55" i="1" s="1"/>
  <c r="H56" i="1"/>
  <c r="I56" i="1" s="1"/>
  <c r="H54" i="1"/>
  <c r="I54" i="1" s="1"/>
  <c r="H50" i="1"/>
  <c r="I50" i="1" s="1"/>
  <c r="H57" i="1"/>
  <c r="I57" i="1" s="1"/>
  <c r="H58" i="1"/>
  <c r="I58" i="1" s="1"/>
  <c r="H49" i="1"/>
  <c r="I49" i="1" s="1"/>
  <c r="H59" i="1"/>
  <c r="I59" i="1" s="1"/>
  <c r="H60" i="1"/>
  <c r="I60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61" i="1"/>
  <c r="I61" i="1" s="1"/>
  <c r="H70" i="1"/>
  <c r="I70" i="1" s="1"/>
  <c r="H71" i="1"/>
  <c r="I71" i="1" s="1"/>
  <c r="H6" i="1"/>
  <c r="I6" i="1" s="1"/>
  <c r="I51" i="1"/>
  <c r="L61" i="1"/>
  <c r="L4" i="1"/>
  <c r="L5" i="1"/>
  <c r="L7" i="1"/>
  <c r="L8" i="1"/>
  <c r="L10" i="1"/>
  <c r="L11" i="1"/>
  <c r="L9" i="1"/>
  <c r="L18" i="1"/>
  <c r="L15" i="1"/>
  <c r="L12" i="1"/>
  <c r="L22" i="1"/>
  <c r="L13" i="1"/>
  <c r="L14" i="1"/>
  <c r="L21" i="1"/>
  <c r="L16" i="1"/>
  <c r="L17" i="1"/>
  <c r="L28" i="1"/>
  <c r="L25" i="1"/>
  <c r="L27" i="1"/>
  <c r="L24" i="1"/>
  <c r="L19" i="1"/>
  <c r="L33" i="1"/>
  <c r="L34" i="1"/>
  <c r="L23" i="1"/>
  <c r="L35" i="1"/>
  <c r="L32" i="1"/>
  <c r="L20" i="1"/>
  <c r="L37" i="1"/>
  <c r="L26" i="1"/>
  <c r="L31" i="1"/>
  <c r="L36" i="1"/>
  <c r="L39" i="1"/>
  <c r="L40" i="1"/>
  <c r="L41" i="1"/>
  <c r="L42" i="1"/>
  <c r="L43" i="1"/>
  <c r="L30" i="1"/>
  <c r="L29" i="1"/>
  <c r="L45" i="1"/>
  <c r="L46" i="1"/>
  <c r="L47" i="1"/>
  <c r="L48" i="1"/>
  <c r="L44" i="1"/>
  <c r="L51" i="1"/>
  <c r="L53" i="1"/>
  <c r="L55" i="1"/>
  <c r="L52" i="1"/>
  <c r="L58" i="1"/>
  <c r="L38" i="1"/>
  <c r="L56" i="1"/>
  <c r="L54" i="1"/>
  <c r="L59" i="1"/>
  <c r="L60" i="1"/>
  <c r="L62" i="1"/>
  <c r="L63" i="1"/>
  <c r="L57" i="1"/>
  <c r="L64" i="1"/>
  <c r="L65" i="1"/>
  <c r="L66" i="1"/>
  <c r="L67" i="1"/>
  <c r="L68" i="1"/>
  <c r="L69" i="1"/>
  <c r="L70" i="1"/>
  <c r="L71" i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sarria31 roig</author>
    <author>Lutz Bleckmann</author>
  </authors>
  <commentList>
    <comment ref="AS6" authorId="0" shapeId="0" xr:uid="{6F6CCECF-E65C-4605-A7B3-572A2D3FE4BB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32 / 2</t>
        </r>
      </text>
    </comment>
    <comment ref="O7" authorId="1" shapeId="0" xr:uid="{C0CD1B69-BCBB-4461-B268-0DE8C5DE6294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45 / 2</t>
        </r>
      </text>
    </comment>
    <comment ref="R8" authorId="1" shapeId="0" xr:uid="{27CCBDAA-CB3E-4BF6-89E3-D5FEA3EE7CED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37 / 2
</t>
        </r>
      </text>
    </comment>
    <comment ref="AD8" authorId="0" shapeId="0" xr:uid="{9CB37E62-7A29-4B1C-AAA7-8968E83A2AF1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45 / 2</t>
        </r>
      </text>
    </comment>
    <comment ref="AA9" authorId="0" shapeId="0" xr:uid="{FB541F86-83D4-437C-81CD-2764235C2E63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43 / 2</t>
        </r>
      </text>
    </comment>
    <comment ref="R10" authorId="1" shapeId="0" xr:uid="{8001F034-9267-4F74-A429-0DF9CA70B0BA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8 / 2</t>
        </r>
      </text>
    </comment>
    <comment ref="AD10" authorId="0" shapeId="0" xr:uid="{3289981A-0924-4B4E-A480-55530BBFC44A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44 / 2</t>
        </r>
      </text>
    </comment>
    <comment ref="U11" authorId="0" shapeId="0" xr:uid="{E88BF670-07F0-43AB-97D5-56CC71861221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32 / 2</t>
        </r>
      </text>
    </comment>
    <comment ref="X11" authorId="1" shapeId="0" xr:uid="{3A819184-0256-4F63-AB59-89A715595213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31 / 2</t>
        </r>
      </text>
    </comment>
    <comment ref="AJ11" authorId="1" shapeId="0" xr:uid="{D3917557-FDA2-42C9-835F-2B099AB4601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29 / 2</t>
        </r>
      </text>
    </comment>
    <comment ref="AG13" authorId="0" shapeId="0" xr:uid="{E7D3957B-7744-4CC3-AAD5-D7B41398AB00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36 / 2
</t>
        </r>
      </text>
    </comment>
    <comment ref="AA14" authorId="0" shapeId="0" xr:uid="{B0F2624C-17DD-43AA-B0D2-3A6EB9882611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33 / 2</t>
        </r>
      </text>
    </comment>
    <comment ref="AD14" authorId="1" shapeId="0" xr:uid="{8BEB4EED-07C8-44C4-8BB7-F1D21122A528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40 / 2</t>
        </r>
      </text>
    </comment>
    <comment ref="AJ14" authorId="1" shapeId="0" xr:uid="{3754F31F-9F18-45A2-B06F-65EA2B1DE2D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46 / 2</t>
        </r>
      </text>
    </comment>
    <comment ref="AV14" authorId="1" shapeId="0" xr:uid="{847157FB-9574-4796-8B53-85FC5CFE2B3B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40 / 2</t>
        </r>
      </text>
    </comment>
    <comment ref="O15" authorId="1" shapeId="0" xr:uid="{A10FDF08-2BDD-4533-8E17-EFC21F2A07BE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46 / 2</t>
        </r>
      </text>
    </comment>
    <comment ref="AA15" authorId="0" shapeId="0" xr:uid="{1D920B0A-87D2-4412-A683-E6729D0E155D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40 / 2</t>
        </r>
      </text>
    </comment>
    <comment ref="AD15" authorId="0" shapeId="0" xr:uid="{00FB27E4-26C5-4FDA-96AD-D2C85A968207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32 / 2</t>
        </r>
      </text>
    </comment>
    <comment ref="AJ15" authorId="1" shapeId="0" xr:uid="{0E695A0A-F23D-4489-80BD-E1340A5A0F82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39 / 2</t>
        </r>
      </text>
    </comment>
    <comment ref="AM15" authorId="1" shapeId="0" xr:uid="{D1E1057A-29B2-4FD8-950E-FC08F3E782C8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21 / 2
</t>
        </r>
      </text>
    </comment>
    <comment ref="AY15" authorId="0" shapeId="0" xr:uid="{DEC9E31A-1AD4-4ABB-B642-95E11D5967A1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42 / 2
</t>
        </r>
      </text>
    </comment>
    <comment ref="X16" authorId="1" shapeId="0" xr:uid="{B7266C4C-E679-4383-BB99-8357C6874FAF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30 / 2</t>
        </r>
      </text>
    </comment>
    <comment ref="AD16" authorId="1" shapeId="0" xr:uid="{FD95EAA4-A271-4462-9E63-DD91E85A31CC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47 / 2</t>
        </r>
      </text>
    </comment>
    <comment ref="AM16" authorId="1" shapeId="0" xr:uid="{584DA16E-36AC-4B6D-96F4-F602777493F9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42 / 2</t>
        </r>
      </text>
    </comment>
    <comment ref="AV16" authorId="1" shapeId="0" xr:uid="{0EE097B3-C28E-490D-9967-6ED34CFCD3F9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30 / 2</t>
        </r>
      </text>
    </comment>
    <comment ref="AJ17" authorId="1" shapeId="0" xr:uid="{D07E87F1-03E3-4930-991F-5E88F3CD0B9B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39 / 2</t>
        </r>
      </text>
    </comment>
    <comment ref="O18" authorId="1" shapeId="0" xr:uid="{05D88636-B305-45FA-8DD2-A5C1ABF953E6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46 / 2</t>
        </r>
      </text>
    </comment>
    <comment ref="R18" authorId="1" shapeId="0" xr:uid="{A360717F-E839-47A9-B06A-084F255DFF9B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52 / 2</t>
        </r>
      </text>
    </comment>
    <comment ref="U18" authorId="0" shapeId="0" xr:uid="{00EB07C2-6B91-429D-B4DA-D73D9CEFF226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36 / 2</t>
        </r>
      </text>
    </comment>
    <comment ref="AM18" authorId="1" shapeId="0" xr:uid="{5890BA63-738F-4A77-8E85-E85D193D3030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14 / 2</t>
        </r>
      </text>
    </comment>
    <comment ref="AY18" authorId="0" shapeId="0" xr:uid="{61AACFD8-48B1-4045-A9D2-079761015EFE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39 / 2</t>
        </r>
      </text>
    </comment>
    <comment ref="AG19" authorId="0" shapeId="0" xr:uid="{52C6728D-33B8-424C-A0BF-97BA0A299C07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36 / 2</t>
        </r>
      </text>
    </comment>
    <comment ref="AM19" authorId="1" shapeId="0" xr:uid="{5B7F22D7-E77E-4FE5-865F-3D1FDF5C44B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26 / 2</t>
        </r>
      </text>
    </comment>
    <comment ref="AP19" authorId="1" shapeId="0" xr:uid="{92122B0D-77C7-4B4F-BC9E-B4682E8C327A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14 / 2</t>
        </r>
      </text>
    </comment>
    <comment ref="AV19" authorId="1" shapeId="0" xr:uid="{AC76ED92-58C3-4FBD-A043-9F20F12C9FC8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25 / 2</t>
        </r>
      </text>
    </comment>
    <comment ref="AY19" authorId="0" shapeId="0" xr:uid="{DEBCDBFF-2A56-4364-8907-518E951BCA97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27 / 2</t>
        </r>
      </text>
    </comment>
    <comment ref="AA20" authorId="0" shapeId="0" xr:uid="{5B214D2F-0A7D-4D0B-B704-D34F5E3BFBB6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43 / 2</t>
        </r>
      </text>
    </comment>
    <comment ref="AD20" authorId="1" shapeId="0" xr:uid="{07FF675F-7EFE-480E-AC2E-4E18C7D37754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28 / 2</t>
        </r>
      </text>
    </comment>
    <comment ref="AG20" authorId="0" shapeId="0" xr:uid="{370997A1-FE51-4C39-9421-EE52C2C52D54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46 / 2</t>
        </r>
      </text>
    </comment>
    <comment ref="AJ20" authorId="1" shapeId="0" xr:uid="{AEE37483-3734-48DE-A13B-368463D881D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54 / 2</t>
        </r>
      </text>
    </comment>
    <comment ref="AM20" authorId="1" shapeId="0" xr:uid="{C41487FB-4B48-4643-B185-4013A89418B3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26 / 2</t>
        </r>
      </text>
    </comment>
    <comment ref="AV20" authorId="1" shapeId="0" xr:uid="{686AA6BA-B4B9-4191-ABB5-6129EB515F7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14 / 2</t>
        </r>
      </text>
    </comment>
    <comment ref="U21" authorId="0" shapeId="0" xr:uid="{BFE95B7F-8355-4D51-B560-ACDFE6CE7D56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46 / 2</t>
        </r>
      </text>
    </comment>
    <comment ref="X21" authorId="1" shapeId="0" xr:uid="{240994AC-6520-41AD-B9FD-CA357216FB8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36 / 2</t>
        </r>
      </text>
    </comment>
    <comment ref="AG21" authorId="0" shapeId="0" xr:uid="{85CD1EAB-7ACF-4246-87EE-EC16A4091A1B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45 /2</t>
        </r>
      </text>
    </comment>
    <comment ref="X22" authorId="1" shapeId="0" xr:uid="{9173ABA7-7AA7-4E56-8DBD-ABAE94BB95EA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18 / 2</t>
        </r>
      </text>
    </comment>
    <comment ref="AJ22" authorId="1" shapeId="0" xr:uid="{8C0EED1A-BD63-45B2-B88C-048C24858476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53 / 2</t>
        </r>
      </text>
    </comment>
    <comment ref="O23" authorId="1" shapeId="0" xr:uid="{B727A174-0F91-49ED-B3F8-B9C4CAEAEED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29 / 2</t>
        </r>
      </text>
    </comment>
    <comment ref="X24" authorId="1" shapeId="0" xr:uid="{475DF0BF-9AD9-41C8-B956-144B1E890477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21 / 2</t>
        </r>
      </text>
    </comment>
    <comment ref="AP24" authorId="1" shapeId="0" xr:uid="{00DAA9BE-C225-4052-9BB6-B810B5E2A58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51 / 2</t>
        </r>
      </text>
    </comment>
    <comment ref="R25" authorId="0" shapeId="0" xr:uid="{0969E59E-5629-48C6-8295-CF2C9A1A2108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39 / 2</t>
        </r>
      </text>
    </comment>
    <comment ref="AD25" authorId="1" shapeId="0" xr:uid="{F222822B-690A-473B-AA9F-3EE802BAA1FA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12 / 2</t>
        </r>
      </text>
    </comment>
    <comment ref="AJ25" authorId="1" shapeId="0" xr:uid="{7767EAA4-50EA-4581-AAE9-5945627F373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16 / 2</t>
        </r>
      </text>
    </comment>
    <comment ref="AM25" authorId="1" shapeId="0" xr:uid="{F4009AB2-7521-4F1F-801C-9E19369A43A7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16 / 2</t>
        </r>
      </text>
    </comment>
    <comment ref="AV25" authorId="1" shapeId="0" xr:uid="{4D012111-72A2-4BDD-8B40-778AF1EC1FBB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42 / 2</t>
        </r>
      </text>
    </comment>
    <comment ref="X26" authorId="1" shapeId="0" xr:uid="{FD527112-BC87-4D91-B47E-8F73FD2911D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33 / 2</t>
        </r>
      </text>
    </comment>
    <comment ref="AA26" authorId="0" shapeId="0" xr:uid="{4B44BBB7-730F-48BA-8647-AEC8F022D829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35 / 2</t>
        </r>
      </text>
    </comment>
    <comment ref="AD26" authorId="1" shapeId="0" xr:uid="{09ECB635-0B3E-4FDF-A786-9C65333F8608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48 /2</t>
        </r>
      </text>
    </comment>
    <comment ref="AG26" authorId="0" shapeId="0" xr:uid="{8D13AE0C-EFEE-45B9-AF05-5279E7379313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26 / 2</t>
        </r>
      </text>
    </comment>
    <comment ref="AM26" authorId="1" shapeId="0" xr:uid="{9B7E3D12-ECF5-43F3-A6FF-1AC83EDF9A6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51 / 2</t>
        </r>
      </text>
    </comment>
    <comment ref="AP26" authorId="1" shapeId="0" xr:uid="{3A2A9C20-0BF4-42FB-BFE3-762F9CAD5EE1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40 / 2
</t>
        </r>
      </text>
    </comment>
    <comment ref="O27" authorId="1" shapeId="0" xr:uid="{04919671-0B21-4CC5-A10A-813800BA5B9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27 / 2</t>
        </r>
      </text>
    </comment>
    <comment ref="AJ27" authorId="1" shapeId="0" xr:uid="{2B28A904-84A9-4853-94EB-91F427E8211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51 / 2</t>
        </r>
      </text>
    </comment>
    <comment ref="R28" authorId="1" shapeId="0" xr:uid="{0E4CDAD0-24BB-449E-AA34-D0157CFBA589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16 / 2</t>
        </r>
      </text>
    </comment>
    <comment ref="U28" authorId="0" shapeId="0" xr:uid="{59C17BFC-8104-4170-A138-3D7ECA986FAF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49 / 2</t>
        </r>
      </text>
    </comment>
    <comment ref="X28" authorId="1" shapeId="0" xr:uid="{C8D62027-B485-4E9E-84E1-C648894079E7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32 / 2</t>
        </r>
      </text>
    </comment>
    <comment ref="AD28" authorId="1" shapeId="0" xr:uid="{F3BC1ED9-94F0-4430-B932-BA48E3A60705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47 / 2</t>
        </r>
      </text>
    </comment>
    <comment ref="AJ28" authorId="1" shapeId="0" xr:uid="{02BC1473-7AAE-46A0-B9A0-39C64E1BA228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38 / 2</t>
        </r>
      </text>
    </comment>
    <comment ref="AM28" authorId="1" shapeId="0" xr:uid="{FC6C00FE-BC7A-48B8-B2F2-0D83E6F50B4A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30 / 2</t>
        </r>
      </text>
    </comment>
    <comment ref="AP28" authorId="1" shapeId="0" xr:uid="{5F73DC19-6844-406C-A08C-0AD1C25971F7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46 / 2</t>
        </r>
      </text>
    </comment>
    <comment ref="U29" authorId="0" shapeId="0" xr:uid="{2F0D4F32-9C96-499A-A1E3-DFF1173C4836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38 / 2</t>
        </r>
      </text>
    </comment>
    <comment ref="AA29" authorId="0" shapeId="0" xr:uid="{9B2605A6-E3A0-4BCE-8992-BB751C002001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50 / 2</t>
        </r>
      </text>
    </comment>
    <comment ref="AD29" authorId="1" shapeId="0" xr:uid="{65AFC737-BCEE-4152-9856-B3BF726F0373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25 / 2</t>
        </r>
      </text>
    </comment>
    <comment ref="AJ29" authorId="1" shapeId="0" xr:uid="{738B9AF7-3368-425F-8E59-461323393E54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49 / 2</t>
        </r>
      </text>
    </comment>
    <comment ref="AM29" authorId="1" shapeId="0" xr:uid="{42CACD0E-7F4B-46FC-8E71-8C8EC749AF02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38 / 2</t>
        </r>
      </text>
    </comment>
    <comment ref="AP29" authorId="1" shapeId="0" xr:uid="{F4B66301-C2CD-4BB1-A467-D0FFB8C4AE3E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16 / 2</t>
        </r>
      </text>
    </comment>
    <comment ref="R30" authorId="0" shapeId="0" xr:uid="{56932BD2-C79D-4216-A76F-27A71DCA4E4A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48 / 2</t>
        </r>
      </text>
    </comment>
    <comment ref="AJ30" authorId="1" shapeId="0" xr:uid="{D485233E-687C-49EE-A1C3-B051DF282CA7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39 / 2</t>
        </r>
      </text>
    </comment>
    <comment ref="U31" authorId="0" shapeId="0" xr:uid="{F2B6C941-6D78-489A-97D5-265D9706AA14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19 / 2</t>
        </r>
      </text>
    </comment>
    <comment ref="AD31" authorId="1" shapeId="0" xr:uid="{D6EC6872-4548-4FA5-AC9D-4C6B0BBC396F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7 / 2</t>
        </r>
      </text>
    </comment>
    <comment ref="AG31" authorId="0" shapeId="0" xr:uid="{092886AE-A75F-44F6-9587-38D06ACBA141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19 / 2</t>
        </r>
      </text>
    </comment>
    <comment ref="AS31" authorId="0" shapeId="0" xr:uid="{191C84A4-D608-45BE-8E7C-3B3A65C9A85D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26 / 2</t>
        </r>
      </text>
    </comment>
    <comment ref="O32" authorId="1" shapeId="0" xr:uid="{9EFEFC9C-C203-46B0-8D3E-B8E5E2F938E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23 / 2</t>
        </r>
      </text>
    </comment>
    <comment ref="R32" authorId="0" shapeId="0" xr:uid="{EC2DD54C-77FD-424F-9C52-8FE967D0A889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21 / 2</t>
        </r>
      </text>
    </comment>
    <comment ref="U32" authorId="0" shapeId="0" xr:uid="{40E06435-3B3B-477B-8709-0B707DD6B4A3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7 / 2</t>
        </r>
      </text>
    </comment>
    <comment ref="AA32" authorId="0" shapeId="0" xr:uid="{69E99D9C-8531-4587-AEF7-C9A075D11DB5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7 / 2</t>
        </r>
      </text>
    </comment>
    <comment ref="AG32" authorId="0" shapeId="0" xr:uid="{DF249020-A470-41A5-B719-1C73298736B3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36 / 2</t>
        </r>
      </text>
    </comment>
    <comment ref="AJ32" authorId="1" shapeId="0" xr:uid="{73E76462-D2B2-47FE-B389-F3097F56FE11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42 / 2</t>
        </r>
      </text>
    </comment>
    <comment ref="AM32" authorId="1" shapeId="0" xr:uid="{F1940ED0-1B05-4B92-8093-B7F59BBDCBFB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29 / 2</t>
        </r>
      </text>
    </comment>
    <comment ref="AV33" authorId="1" shapeId="0" xr:uid="{CC3F4446-3D3C-4115-B271-DED8B623CA2C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40 / 2
</t>
        </r>
      </text>
    </comment>
    <comment ref="AY33" authorId="0" shapeId="0" xr:uid="{AE7C0DEE-6FC0-4152-AFA6-D4A09545B799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40 / 2
</t>
        </r>
      </text>
    </comment>
    <comment ref="AD35" authorId="1" shapeId="0" xr:uid="{061669AF-2E06-473D-940B-777E336FD832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54 / 2</t>
        </r>
      </text>
    </comment>
    <comment ref="AM35" authorId="1" shapeId="0" xr:uid="{194C3C88-3DB1-4A41-AB68-E2B092427B80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25 / 2</t>
        </r>
      </text>
    </comment>
    <comment ref="R36" authorId="1" shapeId="0" xr:uid="{2E23AD9A-36A3-467A-BF61-EF84F42E8AE9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46 / 2</t>
        </r>
      </text>
    </comment>
    <comment ref="AG37" authorId="0" shapeId="0" xr:uid="{D7D39E65-0286-4892-8BA8-6059D88A0861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33 / 2</t>
        </r>
      </text>
    </comment>
    <comment ref="AJ37" authorId="1" shapeId="0" xr:uid="{93310660-EDFB-4F68-9EFC-26BFB4B6C92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47 / 2</t>
        </r>
      </text>
    </comment>
    <comment ref="AY37" authorId="0" shapeId="0" xr:uid="{B46E8383-DB63-4E53-8115-1673011B96DE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39 / 2</t>
        </r>
      </text>
    </comment>
    <comment ref="AD38" authorId="1" shapeId="0" xr:uid="{EE1B394A-36AE-4E26-82D0-85F165525636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39 / 2</t>
        </r>
      </text>
    </comment>
    <comment ref="AG38" authorId="0" shapeId="0" xr:uid="{535309CE-F141-46FC-8E72-C2838EE3CF67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13 / 2</t>
        </r>
      </text>
    </comment>
    <comment ref="AJ38" authorId="1" shapeId="0" xr:uid="{A46D60A9-D7D8-4C64-9FAC-0CA5D7807E4E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24 / 2</t>
        </r>
      </text>
    </comment>
    <comment ref="AM39" authorId="1" shapeId="0" xr:uid="{95EC4FA2-C2B8-43C5-AD35-A297613BEA7B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30 / 2
</t>
        </r>
      </text>
    </comment>
    <comment ref="AV39" authorId="1" shapeId="0" xr:uid="{534146E8-6A2F-4C8A-8955-0379703E3F07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42 / 2</t>
        </r>
      </text>
    </comment>
    <comment ref="AP42" authorId="1" shapeId="0" xr:uid="{43DD5869-74F2-4260-AD02-1C95914EE91E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43 / 2</t>
        </r>
      </text>
    </comment>
    <comment ref="AV42" authorId="1" shapeId="0" xr:uid="{BBAA53BA-3F98-4B10-BB8A-3E2DCB587BFD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24 / 2</t>
        </r>
      </text>
    </comment>
    <comment ref="AY42" authorId="0" shapeId="0" xr:uid="{94EC3C4F-6E7F-4C39-9F80-1484E90F95A0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42 / 2</t>
        </r>
      </text>
    </comment>
    <comment ref="AP43" authorId="1" shapeId="0" xr:uid="{7DFA9DF3-F957-43AF-AD17-9D12AEEC4742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33 / 2</t>
        </r>
      </text>
    </comment>
    <comment ref="AY43" authorId="0" shapeId="0" xr:uid="{4190E8F3-70E9-40C6-995F-C2E84F871676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44 / 2</t>
        </r>
      </text>
    </comment>
    <comment ref="AJ45" authorId="1" shapeId="0" xr:uid="{383B314B-BB86-473D-B678-FEE016EC94CC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22 / 2</t>
        </r>
      </text>
    </comment>
    <comment ref="AG46" authorId="0" shapeId="0" xr:uid="{FA14301D-F260-4527-B1E7-4683DDBAFEF8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43 / 2</t>
        </r>
      </text>
    </comment>
    <comment ref="AP46" authorId="1" shapeId="0" xr:uid="{433C1D12-5754-4130-9651-DBD9D6C53DF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50 / 2</t>
        </r>
      </text>
    </comment>
    <comment ref="AP48" authorId="1" shapeId="0" xr:uid="{F4C1B4F3-7A98-4717-8A9C-28764BC02F15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26 / 2</t>
        </r>
      </text>
    </comment>
    <comment ref="AV51" authorId="1" shapeId="0" xr:uid="{C809B907-3DD6-4BC8-A729-80F407A6CFDF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36 / 2</t>
        </r>
      </text>
    </comment>
    <comment ref="O52" authorId="1" shapeId="0" xr:uid="{94BD8B62-B21A-4098-953E-8721A3CDA883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21 / 2</t>
        </r>
      </text>
    </comment>
    <comment ref="R52" authorId="1" shapeId="0" xr:uid="{1D716A26-6BAC-4071-9313-520E72540557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31 / 2</t>
        </r>
      </text>
    </comment>
    <comment ref="U52" authorId="0" shapeId="0" xr:uid="{374F4572-4D98-4378-982E-6D4C0F1FD0ED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27 / 2</t>
        </r>
      </text>
    </comment>
    <comment ref="AA52" authorId="0" shapeId="0" xr:uid="{BFCE534E-A44E-41EF-802B-F66ADD78A6A4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17 / 2</t>
        </r>
      </text>
    </comment>
    <comment ref="AG52" authorId="0" shapeId="0" xr:uid="{9F5D9B13-DA94-40B8-A9A7-AB8D63AA7610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15 / 2</t>
        </r>
      </text>
    </comment>
    <comment ref="AJ52" authorId="1" shapeId="0" xr:uid="{240613D1-8AE0-48A1-B9BE-144629B72EF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21 / 2</t>
        </r>
      </text>
    </comment>
    <comment ref="AM52" authorId="1" shapeId="0" xr:uid="{90985336-6482-47AD-BA0A-58F0B01F083A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43 / 2</t>
        </r>
      </text>
    </comment>
    <comment ref="AP52" authorId="1" shapeId="0" xr:uid="{569D4D21-B740-4B4E-9AC6-73C6FDC8B2D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39 / 2</t>
        </r>
      </text>
    </comment>
    <comment ref="AS52" authorId="0" shapeId="0" xr:uid="{C13438B2-0FFB-4632-B3F5-E905402A1607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36 / 2</t>
        </r>
      </text>
    </comment>
    <comment ref="AV52" authorId="1" shapeId="0" xr:uid="{EEEB741A-B370-4FC0-B884-1359AF9C0A6E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20 / 2 - </t>
        </r>
      </text>
    </comment>
    <comment ref="AA53" authorId="0" shapeId="0" xr:uid="{C2B20837-AA09-4638-8651-9D387F4D7524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29 / 2
</t>
        </r>
      </text>
    </comment>
    <comment ref="AJ53" authorId="1" shapeId="0" xr:uid="{7E056924-5E7B-4F1F-AD07-AD9EF17AF7F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31 / 2</t>
        </r>
      </text>
    </comment>
    <comment ref="AP53" authorId="1" shapeId="0" xr:uid="{91DD624C-81E3-46CA-B0DF-F99CD7835448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31 / 2</t>
        </r>
      </text>
    </comment>
    <comment ref="AS53" authorId="0" shapeId="0" xr:uid="{4F532DEF-690A-496D-92FE-7CDE30694BE9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32 / 2</t>
        </r>
      </text>
    </comment>
    <comment ref="AV53" authorId="1" shapeId="0" xr:uid="{FD982ED5-97DB-4B34-A516-368FE729D2E6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41 / 2</t>
        </r>
      </text>
    </comment>
    <comment ref="O54" authorId="1" shapeId="0" xr:uid="{E43054A6-5B61-4C22-94A8-E5F7D44F2314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23 / 2</t>
        </r>
      </text>
    </comment>
    <comment ref="R54" authorId="0" shapeId="0" xr:uid="{11887019-9D4C-42A0-A712-E5F486E756FE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42 / 2</t>
        </r>
      </text>
    </comment>
    <comment ref="AA54" authorId="0" shapeId="0" xr:uid="{E37E5D75-FAFF-4CEC-9FAF-F12CE89E4329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17 / 2</t>
        </r>
      </text>
    </comment>
    <comment ref="AD54" authorId="1" shapeId="0" xr:uid="{CC949C9F-E48C-4EC9-ADFE-10D299005256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46 / 2</t>
        </r>
      </text>
    </comment>
    <comment ref="AD55" authorId="1" shapeId="0" xr:uid="{4AC8009E-F090-4CC0-9B94-A095E3F46B96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23 / 2</t>
        </r>
      </text>
    </comment>
    <comment ref="AP55" authorId="1" shapeId="0" xr:uid="{DA94D0D8-8769-4DFE-BD20-3E9215004BB0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28 / 2</t>
        </r>
      </text>
    </comment>
    <comment ref="AY55" authorId="0" shapeId="0" xr:uid="{2E190548-8A26-45C6-9C2C-8D57899D5BF8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36 / 2</t>
        </r>
      </text>
    </comment>
    <comment ref="R56" authorId="0" shapeId="0" xr:uid="{6E775349-A67A-41F4-8AB2-0E4B4C38902D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51 / 2</t>
        </r>
      </text>
    </comment>
    <comment ref="U56" authorId="0" shapeId="0" xr:uid="{D7AF4AD2-494F-417F-AD23-F0FC735504FB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16 / 2</t>
        </r>
      </text>
    </comment>
    <comment ref="X56" authorId="1" shapeId="0" xr:uid="{631B9DDB-26EB-44A1-BE3D-521BCD9176FA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29 / 2</t>
        </r>
      </text>
    </comment>
    <comment ref="AD56" authorId="1" shapeId="0" xr:uid="{92B24E5F-F322-41B1-8386-6718D299D481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23 / 2</t>
        </r>
      </text>
    </comment>
    <comment ref="AG56" authorId="0" shapeId="0" xr:uid="{C5E8FBA9-F706-460E-BE16-753445B515C4}">
      <text>
        <r>
          <rPr>
            <b/>
            <sz val="9"/>
            <color indexed="81"/>
            <rFont val="Tahoma"/>
            <charset val="1"/>
          </rPr>
          <t>sarria31 roig:</t>
        </r>
        <r>
          <rPr>
            <sz val="9"/>
            <color indexed="81"/>
            <rFont val="Tahoma"/>
            <charset val="1"/>
          </rPr>
          <t xml:space="preserve">
46 / 2</t>
        </r>
      </text>
    </comment>
    <comment ref="AP58" authorId="1" shapeId="0" xr:uid="{6E93786C-2392-4E34-A833-1DB0B650D43D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23 / 2</t>
        </r>
      </text>
    </comment>
    <comment ref="AV58" authorId="1" shapeId="0" xr:uid="{971A8469-BBCD-40AF-974E-FFC6EF49E36B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20 / 2</t>
        </r>
      </text>
    </comment>
    <comment ref="R61" authorId="0" shapeId="0" xr:uid="{F6277B25-9890-4098-9798-B97FE5687D0B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43 / 2</t>
        </r>
      </text>
    </comment>
    <comment ref="AP64" authorId="1" shapeId="0" xr:uid="{434DB559-A8CE-45FD-AEAF-F5D98445D778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45 / 2</t>
        </r>
      </text>
    </comment>
    <comment ref="AV67" authorId="1" shapeId="0" xr:uid="{14438087-17D3-4272-9C83-D4FEC36D933B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96 / 2 - DQ im Finale</t>
        </r>
      </text>
    </comment>
    <comment ref="U69" authorId="0" shapeId="0" xr:uid="{682917B6-1159-4614-BB72-6305A845C945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31 / 2</t>
        </r>
      </text>
    </comment>
    <comment ref="AA69" authorId="0" shapeId="0" xr:uid="{6F4452A5-57F6-443C-A9BF-29C6E6A50C8E}">
      <text>
        <r>
          <rPr>
            <b/>
            <sz val="9"/>
            <color indexed="81"/>
            <rFont val="Tahoma"/>
            <family val="2"/>
          </rPr>
          <t>sarria31 roig:</t>
        </r>
        <r>
          <rPr>
            <sz val="9"/>
            <color indexed="81"/>
            <rFont val="Tahoma"/>
            <family val="2"/>
          </rPr>
          <t xml:space="preserve">
46 / 2</t>
        </r>
      </text>
    </comment>
    <comment ref="AM70" authorId="1" shapeId="0" xr:uid="{8108C896-4D3F-4D88-8AB2-733978673B98}">
      <text>
        <r>
          <rPr>
            <b/>
            <sz val="9"/>
            <color indexed="81"/>
            <rFont val="Segoe UI"/>
            <family val="2"/>
          </rPr>
          <t>Lutz Bleckmann:</t>
        </r>
        <r>
          <rPr>
            <sz val="9"/>
            <color indexed="81"/>
            <rFont val="Segoe UI"/>
            <family val="2"/>
          </rPr>
          <t xml:space="preserve">
4 / 2</t>
        </r>
      </text>
    </comment>
    <comment ref="AV71" authorId="1" shapeId="0" xr:uid="{4A043EC0-B2CB-4E4D-BD4E-DF8BB667284F}">
      <text>
        <r>
          <rPr>
            <b/>
            <sz val="9"/>
            <color indexed="81"/>
            <rFont val="Segoe UI"/>
            <charset val="1"/>
          </rPr>
          <t>Lutz Bleckmann:</t>
        </r>
        <r>
          <rPr>
            <sz val="9"/>
            <color indexed="81"/>
            <rFont val="Segoe UI"/>
            <charset val="1"/>
          </rPr>
          <t xml:space="preserve">
DQ, no voting</t>
        </r>
      </text>
    </comment>
  </commentList>
</comments>
</file>

<file path=xl/sharedStrings.xml><?xml version="1.0" encoding="utf-8"?>
<sst xmlns="http://schemas.openxmlformats.org/spreadsheetml/2006/main" count="1244" uniqueCount="210">
  <si>
    <t>Average</t>
  </si>
  <si>
    <t>Ranking</t>
  </si>
  <si>
    <t>↑</t>
  </si>
  <si>
    <t>↓</t>
  </si>
  <si>
    <t>Owen Jack Dearnaley</t>
  </si>
  <si>
    <t>Lutz Bleckmann</t>
  </si>
  <si>
    <t>France</t>
  </si>
  <si>
    <t>Andorra</t>
  </si>
  <si>
    <t>Germany</t>
  </si>
  <si>
    <t>Ireland</t>
  </si>
  <si>
    <t>Netherlands</t>
  </si>
  <si>
    <t>Australia</t>
  </si>
  <si>
    <t>Phil Bailey</t>
  </si>
  <si>
    <t>Sweden</t>
  </si>
  <si>
    <t>Patrycja Ava Kasperkiewicz</t>
  </si>
  <si>
    <t>Gerrit Boogaard</t>
  </si>
  <si>
    <t>Israel</t>
  </si>
  <si>
    <t>Serbia</t>
  </si>
  <si>
    <t>Slovakia</t>
  </si>
  <si>
    <t>Giovanni Affronte</t>
  </si>
  <si>
    <t>Greece</t>
  </si>
  <si>
    <t>Italy</t>
  </si>
  <si>
    <t xml:space="preserve"> </t>
  </si>
  <si>
    <t>Mathias Christiansson</t>
  </si>
  <si>
    <t>Bulgaria</t>
  </si>
  <si>
    <t>Sven Gessinger</t>
  </si>
  <si>
    <t>Azerbaijan</t>
  </si>
  <si>
    <t>Spain</t>
  </si>
  <si>
    <t>Ukraine</t>
  </si>
  <si>
    <t>Richard Cox</t>
  </si>
  <si>
    <t>Poland</t>
  </si>
  <si>
    <t>EuroMusic Song Contest- Statistics</t>
  </si>
  <si>
    <t>Hendrik Wolff</t>
  </si>
  <si>
    <t>Stefano Di Betta</t>
  </si>
  <si>
    <t>Sven Biwald</t>
  </si>
  <si>
    <t xml:space="preserve">Adnan Laoudy </t>
  </si>
  <si>
    <t>Martin Carlsholt Unger</t>
  </si>
  <si>
    <t>FabioMassimo Falchi</t>
  </si>
  <si>
    <t>Paul Didden</t>
  </si>
  <si>
    <t>Santi Balderas Blanco</t>
  </si>
  <si>
    <t>Raúl Mañas</t>
  </si>
  <si>
    <t>Points</t>
  </si>
  <si>
    <t>Alan Bond</t>
  </si>
  <si>
    <t>Belarus</t>
  </si>
  <si>
    <t>SF-13</t>
  </si>
  <si>
    <t>Kazakhstan</t>
  </si>
  <si>
    <t>Ivats Veselinov</t>
  </si>
  <si>
    <t>Adrian Refalo</t>
  </si>
  <si>
    <t>Malta</t>
  </si>
  <si>
    <t>Emanuel Filipe</t>
  </si>
  <si>
    <t>Armenia</t>
  </si>
  <si>
    <t>SF-15</t>
  </si>
  <si>
    <t>Katrin Born</t>
  </si>
  <si>
    <t>Switzerland</t>
  </si>
  <si>
    <t>Jarohn Efha</t>
  </si>
  <si>
    <t>Luxembourg</t>
  </si>
  <si>
    <t>Denmark</t>
  </si>
  <si>
    <t>Imke Mohrmann</t>
  </si>
  <si>
    <t>United Kingdom</t>
  </si>
  <si>
    <t>José Mora</t>
  </si>
  <si>
    <t>Norway</t>
  </si>
  <si>
    <t>Iceland</t>
  </si>
  <si>
    <t>SF-17</t>
  </si>
  <si>
    <t>Despina Kantziki</t>
  </si>
  <si>
    <t>SF-16</t>
  </si>
  <si>
    <t>SF-14</t>
  </si>
  <si>
    <t>Croatia</t>
  </si>
  <si>
    <t>Mile Gojcevic</t>
  </si>
  <si>
    <t>Russia</t>
  </si>
  <si>
    <t>Portugal</t>
  </si>
  <si>
    <t>Keiron Lynch</t>
  </si>
  <si>
    <t>Richard Triendl</t>
  </si>
  <si>
    <t>Austria</t>
  </si>
  <si>
    <t>Berkay Cetin</t>
  </si>
  <si>
    <t>Turkey</t>
  </si>
  <si>
    <t>Michalis Terzis</t>
  </si>
  <si>
    <t>Lithuania</t>
  </si>
  <si>
    <t>Sven van der Lelie</t>
  </si>
  <si>
    <t>Latvia</t>
  </si>
  <si>
    <t>Christian Sandmann</t>
  </si>
  <si>
    <t>Düsseldorf</t>
  </si>
  <si>
    <t>Copenhagen</t>
  </si>
  <si>
    <t>Monaco</t>
  </si>
  <si>
    <t>Lebanon</t>
  </si>
  <si>
    <t>Moldova</t>
  </si>
  <si>
    <t>Belgium</t>
  </si>
  <si>
    <t>North Macedonia</t>
  </si>
  <si>
    <t>San Marino</t>
  </si>
  <si>
    <t>Cyprus</t>
  </si>
  <si>
    <t>Alex Rivers</t>
  </si>
  <si>
    <t>André Henriques</t>
  </si>
  <si>
    <t>Morocco</t>
  </si>
  <si>
    <t>Christos Triantafillou</t>
  </si>
  <si>
    <t>Albania</t>
  </si>
  <si>
    <t>Nijat Badalov</t>
  </si>
  <si>
    <t>Quim Amorós Le-Roux</t>
  </si>
  <si>
    <t>Nargiz Alizada</t>
  </si>
  <si>
    <t>Finland</t>
  </si>
  <si>
    <t>Ricardo Gomes</t>
  </si>
  <si>
    <t>SF-18</t>
  </si>
  <si>
    <t>DQ</t>
  </si>
  <si>
    <t xml:space="preserve"> ↓</t>
  </si>
  <si>
    <t xml:space="preserve"> ↔</t>
  </si>
  <si>
    <t>Romania</t>
  </si>
  <si>
    <t>Czechia</t>
  </si>
  <si>
    <t>Mauro Correia</t>
  </si>
  <si>
    <t>Joseph Cruz</t>
  </si>
  <si>
    <t>Montenegro</t>
  </si>
  <si>
    <t>2-1</t>
  </si>
  <si>
    <t>3-0</t>
  </si>
  <si>
    <t>2-0</t>
  </si>
  <si>
    <t>1-0</t>
  </si>
  <si>
    <t>1-1</t>
  </si>
  <si>
    <t>0-2</t>
  </si>
  <si>
    <t>0-1</t>
  </si>
  <si>
    <t xml:space="preserve"> ↑</t>
  </si>
  <si>
    <t>4-0 (2-0)</t>
  </si>
  <si>
    <t>Hungary</t>
  </si>
  <si>
    <t>Estonia</t>
  </si>
  <si>
    <t>Egypt</t>
  </si>
  <si>
    <t>Pablo Jaime</t>
  </si>
  <si>
    <t>Rui Reis</t>
  </si>
  <si>
    <t>Senne Mommens</t>
  </si>
  <si>
    <t>Christoph Andrianos</t>
  </si>
  <si>
    <t>Paolo Bortoli</t>
  </si>
  <si>
    <t>SF-19</t>
  </si>
  <si>
    <t>SF-20</t>
  </si>
  <si>
    <t>4-0 (3-0)</t>
  </si>
  <si>
    <t>3-1</t>
  </si>
  <si>
    <t>4-0</t>
  </si>
  <si>
    <t>2-2</t>
  </si>
  <si>
    <t>2-2 (1-2)</t>
  </si>
  <si>
    <t>1-3</t>
  </si>
  <si>
    <t>0-3</t>
  </si>
  <si>
    <t>Frankfurt</t>
  </si>
  <si>
    <t>Prague</t>
  </si>
  <si>
    <t>Bosnia-Herz.</t>
  </si>
  <si>
    <t>John Blue</t>
  </si>
  <si>
    <t>Luis Coelho</t>
  </si>
  <si>
    <t>Argiris Maniotas</t>
  </si>
  <si>
    <t>Andrianna Gkinosati</t>
  </si>
  <si>
    <t>Limassol</t>
  </si>
  <si>
    <t>Milano</t>
  </si>
  <si>
    <t>Slovenia</t>
  </si>
  <si>
    <t>Francesco Perrone</t>
  </si>
  <si>
    <t>Jesus Santamaria Rodriguez</t>
  </si>
  <si>
    <t>Andrew Korypas</t>
  </si>
  <si>
    <t>Edu Padrós Creus</t>
  </si>
  <si>
    <t>Gentrit Kastrati</t>
  </si>
  <si>
    <t>Joaquin Montesinos</t>
  </si>
  <si>
    <t>Luke Woods</t>
  </si>
  <si>
    <t>Tomislav Roso</t>
  </si>
  <si>
    <t>Bosnia &amp; Herzeg.</t>
  </si>
  <si>
    <t>Points in</t>
  </si>
  <si>
    <t>SF-21</t>
  </si>
  <si>
    <t>Jordan</t>
  </si>
  <si>
    <t>Name of country</t>
  </si>
  <si>
    <t xml:space="preserve">Pot </t>
  </si>
  <si>
    <t xml:space="preserve">Participations </t>
  </si>
  <si>
    <t>Qualifying Rate</t>
  </si>
  <si>
    <t>Top10</t>
  </si>
  <si>
    <t>Winning</t>
  </si>
  <si>
    <t>Bosnia-Herzegovina</t>
  </si>
  <si>
    <t>3x</t>
  </si>
  <si>
    <t>1x</t>
  </si>
  <si>
    <t>2x</t>
  </si>
  <si>
    <t>4x</t>
  </si>
  <si>
    <t>5x</t>
  </si>
  <si>
    <t>Algeria</t>
  </si>
  <si>
    <t>Georgia</t>
  </si>
  <si>
    <t>Lybia</t>
  </si>
  <si>
    <t>Tunesia</t>
  </si>
  <si>
    <t>Place</t>
  </si>
  <si>
    <t>EMSC-Country Statistics (after EMSC2202)</t>
  </si>
  <si>
    <t>Chisinau</t>
  </si>
  <si>
    <t>Gabriel Yau</t>
  </si>
  <si>
    <t xml:space="preserve">Germany </t>
  </si>
  <si>
    <t>Tom Jan</t>
  </si>
  <si>
    <t>Bosnia &amp; Herzegovina</t>
  </si>
  <si>
    <t>Fábio Cuau-Boukentar</t>
  </si>
  <si>
    <t>Rodrigo Erazo</t>
  </si>
  <si>
    <t>RET</t>
  </si>
  <si>
    <t>Dublin</t>
  </si>
  <si>
    <t>Luxemburg</t>
  </si>
  <si>
    <t>Maurice Dupont</t>
  </si>
  <si>
    <t>Total</t>
  </si>
  <si>
    <t>Points EMSC</t>
  </si>
  <si>
    <t>Stefan Schneider</t>
  </si>
  <si>
    <t>Pavel Todorov</t>
  </si>
  <si>
    <t>Florenz</t>
  </si>
  <si>
    <t>Utd. Kingdom</t>
  </si>
  <si>
    <t>Zé Lança</t>
  </si>
  <si>
    <t>Limerick</t>
  </si>
  <si>
    <t>Herning</t>
  </si>
  <si>
    <t>EMSC1-Host City</t>
  </si>
  <si>
    <t>EMSC2-Host City</t>
  </si>
  <si>
    <t>EMSC3-Host City</t>
  </si>
  <si>
    <t>EMSC4-Host City</t>
  </si>
  <si>
    <t>EMSC5-Host City</t>
  </si>
  <si>
    <t>EMSC6-Host City</t>
  </si>
  <si>
    <t>EMSC7-Host City</t>
  </si>
  <si>
    <t>EMSC8-Host City</t>
  </si>
  <si>
    <t>EMSC9-Host City</t>
  </si>
  <si>
    <t>EMSC10-Host City</t>
  </si>
  <si>
    <t>Bratislava</t>
  </si>
  <si>
    <t>EMSC-11 Host City</t>
  </si>
  <si>
    <t>EMSC-12 Host City</t>
  </si>
  <si>
    <t>EMSC-13 Host City</t>
  </si>
  <si>
    <t xml:space="preserve">SF-15 </t>
  </si>
  <si>
    <t>Standings : After EMSC2303 (13th contest)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</si>
</sst>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sz val="11"/>
      <color theme="1"/>
      <name val="Calibri"/>
      <family val="2"/>
    </font>
    <font>
      <sz val="11"/>
      <color theme="1"/>
      <name val="Berlin Sans FB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ahnschrift SemiBold"/>
      <family val="2"/>
    </font>
    <font>
      <sz val="11"/>
      <color theme="1"/>
      <name val="Bahnschrift SemiCondensed"/>
      <family val="2"/>
    </font>
    <font>
      <sz val="11"/>
      <name val="Bahnschrift SemiCondensed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Bahnschrift SemiBold SemiConde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Bahnschrift SemiBold Condensed"/>
      <family val="2"/>
    </font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Bahnschrift Condensed"/>
      <family val="2"/>
    </font>
    <font>
      <sz val="11"/>
      <name val="Calibri"/>
      <family val="2"/>
      <scheme val="minor"/>
    </font>
    <font>
      <sz val="11"/>
      <name val="Bahnschrift"/>
      <family val="2"/>
    </font>
    <font>
      <b/>
      <sz val="11"/>
      <color theme="1"/>
      <name val="Bahnschrift SemiBold Condensed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35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64" fontId="8" fillId="5" borderId="5" xfId="0" applyNumberFormat="1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4" borderId="4" xfId="0" applyFill="1" applyBorder="1"/>
    <xf numFmtId="164" fontId="4" fillId="5" borderId="5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8" fillId="5" borderId="4" xfId="0" applyNumberFormat="1" applyFon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14" fillId="6" borderId="3" xfId="0" applyNumberFormat="1" applyFont="1" applyFill="1" applyBorder="1" applyAlignment="1">
      <alignment horizontal="center"/>
    </xf>
    <xf numFmtId="164" fontId="14" fillId="6" borderId="5" xfId="0" applyNumberFormat="1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164" fontId="14" fillId="6" borderId="7" xfId="0" applyNumberFormat="1" applyFont="1" applyFill="1" applyBorder="1" applyAlignment="1">
      <alignment horizontal="center"/>
    </xf>
    <xf numFmtId="164" fontId="4" fillId="6" borderId="3" xfId="0" applyNumberFormat="1" applyFont="1" applyFill="1" applyBorder="1" applyAlignment="1">
      <alignment horizontal="center"/>
    </xf>
    <xf numFmtId="164" fontId="4" fillId="6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1" fontId="4" fillId="6" borderId="3" xfId="0" applyNumberFormat="1" applyFont="1" applyFill="1" applyBorder="1" applyAlignment="1">
      <alignment horizontal="center"/>
    </xf>
    <xf numFmtId="1" fontId="4" fillId="6" borderId="5" xfId="0" applyNumberFormat="1" applyFon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0" fontId="0" fillId="0" borderId="4" xfId="0" applyBorder="1"/>
    <xf numFmtId="0" fontId="0" fillId="5" borderId="0" xfId="0" applyFill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14" fillId="7" borderId="3" xfId="0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14" fillId="7" borderId="3" xfId="0" applyNumberFormat="1" applyFon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0" fontId="0" fillId="0" borderId="5" xfId="0" applyBorder="1"/>
    <xf numFmtId="0" fontId="14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4" fontId="14" fillId="7" borderId="15" xfId="0" applyNumberFormat="1" applyFon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64" fontId="14" fillId="8" borderId="3" xfId="0" applyNumberFormat="1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164" fontId="14" fillId="8" borderId="4" xfId="0" applyNumberFormat="1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1" fontId="14" fillId="8" borderId="3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15" xfId="0" applyBorder="1"/>
    <xf numFmtId="164" fontId="14" fillId="7" borderId="0" xfId="0" applyNumberFormat="1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3" xfId="0" applyBorder="1"/>
    <xf numFmtId="164" fontId="14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0" fillId="9" borderId="3" xfId="0" applyNumberFormat="1" applyFill="1" applyBorder="1" applyAlignment="1">
      <alignment horizontal="center"/>
    </xf>
    <xf numFmtId="164" fontId="0" fillId="10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164" fontId="0" fillId="10" borderId="7" xfId="0" applyNumberFormat="1" applyFill="1" applyBorder="1" applyAlignment="1">
      <alignment horizontal="center"/>
    </xf>
    <xf numFmtId="164" fontId="0" fillId="10" borderId="4" xfId="0" applyNumberForma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164" fontId="17" fillId="10" borderId="3" xfId="0" applyNumberFormat="1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/>
    </xf>
    <xf numFmtId="164" fontId="17" fillId="10" borderId="7" xfId="0" applyNumberFormat="1" applyFont="1" applyFill="1" applyBorder="1" applyAlignment="1">
      <alignment horizontal="center"/>
    </xf>
    <xf numFmtId="164" fontId="17" fillId="10" borderId="4" xfId="0" applyNumberFormat="1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" fontId="0" fillId="10" borderId="3" xfId="0" applyNumberFormat="1" applyFill="1" applyBorder="1" applyAlignment="1">
      <alignment horizontal="center"/>
    </xf>
    <xf numFmtId="1" fontId="17" fillId="10" borderId="3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10" borderId="6" xfId="0" applyNumberFormat="1" applyFill="1" applyBorder="1" applyAlignment="1">
      <alignment horizontal="center"/>
    </xf>
    <xf numFmtId="164" fontId="17" fillId="10" borderId="6" xfId="0" applyNumberFormat="1" applyFon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8" fillId="5" borderId="0" xfId="0" applyNumberFormat="1" applyFont="1" applyFill="1" applyAlignment="1">
      <alignment horizontal="center"/>
    </xf>
    <xf numFmtId="164" fontId="17" fillId="11" borderId="3" xfId="0" applyNumberFormat="1" applyFont="1" applyFill="1" applyBorder="1" applyAlignment="1">
      <alignment horizontal="center"/>
    </xf>
    <xf numFmtId="164" fontId="17" fillId="11" borderId="4" xfId="0" applyNumberFormat="1" applyFont="1" applyFill="1" applyBorder="1" applyAlignment="1">
      <alignment horizontal="center"/>
    </xf>
    <xf numFmtId="0" fontId="17" fillId="11" borderId="4" xfId="0" applyFont="1" applyFill="1" applyBorder="1" applyAlignment="1">
      <alignment horizontal="center"/>
    </xf>
    <xf numFmtId="164" fontId="17" fillId="11" borderId="16" xfId="0" applyNumberFormat="1" applyFont="1" applyFill="1" applyBorder="1" applyAlignment="1">
      <alignment horizontal="center"/>
    </xf>
    <xf numFmtId="164" fontId="0" fillId="11" borderId="3" xfId="0" applyNumberForma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11" borderId="1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" fontId="0" fillId="11" borderId="3" xfId="0" applyNumberFormat="1" applyFill="1" applyBorder="1" applyAlignment="1">
      <alignment horizontal="center"/>
    </xf>
    <xf numFmtId="1" fontId="17" fillId="11" borderId="3" xfId="0" applyNumberFormat="1" applyFont="1" applyFill="1" applyBorder="1" applyAlignment="1">
      <alignment horizontal="center"/>
    </xf>
    <xf numFmtId="1" fontId="0" fillId="11" borderId="4" xfId="0" applyNumberFormat="1" applyFill="1" applyBorder="1" applyAlignment="1">
      <alignment horizontal="center"/>
    </xf>
    <xf numFmtId="1" fontId="17" fillId="11" borderId="4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2" fillId="9" borderId="3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17" fillId="12" borderId="3" xfId="0" applyNumberFormat="1" applyFon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64" fontId="19" fillId="12" borderId="3" xfId="0" applyNumberFormat="1" applyFont="1" applyFill="1" applyBorder="1" applyAlignment="1">
      <alignment horizontal="center"/>
    </xf>
    <xf numFmtId="164" fontId="17" fillId="12" borderId="4" xfId="0" applyNumberFormat="1" applyFon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164" fontId="19" fillId="12" borderId="4" xfId="0" applyNumberFormat="1" applyFont="1" applyFill="1" applyBorder="1" applyAlignment="1">
      <alignment horizontal="center"/>
    </xf>
    <xf numFmtId="0" fontId="17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164" fontId="17" fillId="12" borderId="16" xfId="0" applyNumberFormat="1" applyFont="1" applyFill="1" applyBorder="1" applyAlignment="1">
      <alignment horizontal="center"/>
    </xf>
    <xf numFmtId="164" fontId="0" fillId="12" borderId="16" xfId="0" applyNumberFormat="1" applyFill="1" applyBorder="1" applyAlignment="1">
      <alignment horizontal="center"/>
    </xf>
    <xf numFmtId="164" fontId="19" fillId="12" borderId="16" xfId="0" applyNumberFormat="1" applyFont="1" applyFill="1" applyBorder="1" applyAlignment="1">
      <alignment horizontal="center"/>
    </xf>
    <xf numFmtId="1" fontId="19" fillId="12" borderId="3" xfId="0" applyNumberFormat="1" applyFont="1" applyFill="1" applyBorder="1" applyAlignment="1">
      <alignment horizontal="center"/>
    </xf>
    <xf numFmtId="1" fontId="0" fillId="12" borderId="3" xfId="0" applyNumberFormat="1" applyFill="1" applyBorder="1" applyAlignment="1">
      <alignment horizontal="center"/>
    </xf>
    <xf numFmtId="1" fontId="0" fillId="12" borderId="4" xfId="0" applyNumberFormat="1" applyFill="1" applyBorder="1" applyAlignment="1">
      <alignment horizontal="center"/>
    </xf>
    <xf numFmtId="1" fontId="19" fillId="12" borderId="4" xfId="0" applyNumberFormat="1" applyFont="1" applyFill="1" applyBorder="1" applyAlignment="1">
      <alignment horizontal="center"/>
    </xf>
    <xf numFmtId="164" fontId="17" fillId="11" borderId="0" xfId="0" applyNumberFormat="1" applyFont="1" applyFill="1" applyAlignment="1">
      <alignment horizontal="center"/>
    </xf>
    <xf numFmtId="0" fontId="17" fillId="11" borderId="0" xfId="0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164" fontId="17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14" fillId="8" borderId="0" xfId="0" applyFont="1" applyFill="1" applyAlignment="1">
      <alignment horizontal="center"/>
    </xf>
    <xf numFmtId="164" fontId="14" fillId="8" borderId="0" xfId="0" applyNumberFormat="1" applyFont="1" applyFill="1" applyAlignment="1">
      <alignment horizontal="center"/>
    </xf>
    <xf numFmtId="1" fontId="0" fillId="8" borderId="4" xfId="0" applyNumberFormat="1" applyFill="1" applyBorder="1" applyAlignment="1">
      <alignment horizontal="center"/>
    </xf>
    <xf numFmtId="0" fontId="0" fillId="8" borderId="3" xfId="0" applyFill="1" applyBorder="1"/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" fontId="14" fillId="8" borderId="4" xfId="0" applyNumberFormat="1" applyFont="1" applyFill="1" applyBorder="1" applyAlignment="1">
      <alignment horizontal="center"/>
    </xf>
    <xf numFmtId="0" fontId="14" fillId="8" borderId="3" xfId="0" applyFont="1" applyFill="1" applyBorder="1"/>
    <xf numFmtId="164" fontId="14" fillId="6" borderId="4" xfId="0" applyNumberFormat="1" applyFon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17" fillId="13" borderId="3" xfId="0" applyNumberFormat="1" applyFont="1" applyFill="1" applyBorder="1" applyAlignment="1">
      <alignment horizontal="center"/>
    </xf>
    <xf numFmtId="164" fontId="17" fillId="13" borderId="4" xfId="0" applyNumberFormat="1" applyFont="1" applyFill="1" applyBorder="1" applyAlignment="1">
      <alignment horizontal="center"/>
    </xf>
    <xf numFmtId="0" fontId="17" fillId="13" borderId="4" xfId="0" applyFont="1" applyFill="1" applyBorder="1" applyAlignment="1">
      <alignment horizontal="center"/>
    </xf>
    <xf numFmtId="164" fontId="17" fillId="13" borderId="16" xfId="0" applyNumberFormat="1" applyFont="1" applyFill="1" applyBorder="1" applyAlignment="1">
      <alignment horizontal="center"/>
    </xf>
    <xf numFmtId="1" fontId="0" fillId="13" borderId="3" xfId="0" applyNumberFormat="1" applyFill="1" applyBorder="1" applyAlignment="1">
      <alignment horizontal="center"/>
    </xf>
    <xf numFmtId="1" fontId="20" fillId="13" borderId="3" xfId="0" applyNumberFormat="1" applyFont="1" applyFill="1" applyBorder="1" applyAlignment="1">
      <alignment horizontal="center"/>
    </xf>
    <xf numFmtId="164" fontId="20" fillId="13" borderId="3" xfId="0" applyNumberFormat="1" applyFont="1" applyFill="1" applyBorder="1" applyAlignment="1">
      <alignment horizontal="center"/>
    </xf>
    <xf numFmtId="1" fontId="20" fillId="13" borderId="3" xfId="0" applyNumberFormat="1" applyFont="1" applyFill="1" applyBorder="1" applyAlignment="1">
      <alignment horizontal="left" indent="2"/>
    </xf>
    <xf numFmtId="1" fontId="17" fillId="13" borderId="3" xfId="0" applyNumberFormat="1" applyFont="1" applyFill="1" applyBorder="1" applyAlignment="1">
      <alignment horizontal="center"/>
    </xf>
    <xf numFmtId="164" fontId="20" fillId="13" borderId="4" xfId="0" applyNumberFormat="1" applyFont="1" applyFill="1" applyBorder="1" applyAlignment="1">
      <alignment horizontal="center"/>
    </xf>
    <xf numFmtId="1" fontId="17" fillId="13" borderId="4" xfId="0" applyNumberFormat="1" applyFont="1" applyFill="1" applyBorder="1" applyAlignment="1">
      <alignment horizontal="center"/>
    </xf>
    <xf numFmtId="1" fontId="17" fillId="13" borderId="6" xfId="0" applyNumberFormat="1" applyFont="1" applyFill="1" applyBorder="1" applyAlignment="1">
      <alignment horizontal="center"/>
    </xf>
    <xf numFmtId="164" fontId="17" fillId="12" borderId="0" xfId="0" applyNumberFormat="1" applyFon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4" fontId="19" fillId="12" borderId="0" xfId="0" applyNumberFormat="1" applyFont="1" applyFill="1" applyAlignment="1">
      <alignment horizontal="center"/>
    </xf>
    <xf numFmtId="0" fontId="0" fillId="4" borderId="0" xfId="0" applyFill="1"/>
    <xf numFmtId="0" fontId="0" fillId="3" borderId="19" xfId="0" applyFill="1" applyBorder="1"/>
    <xf numFmtId="164" fontId="0" fillId="6" borderId="16" xfId="0" applyNumberFormat="1" applyFill="1" applyBorder="1" applyAlignment="1">
      <alignment horizontal="center"/>
    </xf>
    <xf numFmtId="164" fontId="17" fillId="6" borderId="3" xfId="0" applyNumberFormat="1" applyFont="1" applyFill="1" applyBorder="1" applyAlignment="1">
      <alignment horizontal="center"/>
    </xf>
    <xf numFmtId="164" fontId="17" fillId="6" borderId="2" xfId="0" applyNumberFormat="1" applyFont="1" applyFill="1" applyBorder="1" applyAlignment="1">
      <alignment horizontal="center"/>
    </xf>
    <xf numFmtId="1" fontId="17" fillId="6" borderId="3" xfId="0" applyNumberFormat="1" applyFon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9" fillId="12" borderId="3" xfId="0" applyFon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17" fillId="13" borderId="6" xfId="0" applyNumberFormat="1" applyFont="1" applyFill="1" applyBorder="1" applyAlignment="1">
      <alignment horizontal="center"/>
    </xf>
    <xf numFmtId="164" fontId="17" fillId="12" borderId="6" xfId="0" applyNumberFormat="1" applyFon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19" fillId="12" borderId="16" xfId="0" applyNumberFormat="1" applyFont="1" applyFill="1" applyBorder="1" applyAlignment="1">
      <alignment horizontal="center"/>
    </xf>
    <xf numFmtId="164" fontId="17" fillId="11" borderId="6" xfId="0" applyNumberFormat="1" applyFont="1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17" fillId="11" borderId="16" xfId="0" applyNumberFormat="1" applyFont="1" applyFill="1" applyBorder="1" applyAlignment="1">
      <alignment horizontal="center"/>
    </xf>
    <xf numFmtId="164" fontId="14" fillId="7" borderId="16" xfId="0" applyNumberFormat="1" applyFon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" fontId="4" fillId="6" borderId="4" xfId="0" applyNumberFormat="1" applyFont="1" applyFill="1" applyBorder="1" applyAlignment="1">
      <alignment horizontal="center"/>
    </xf>
    <xf numFmtId="164" fontId="0" fillId="12" borderId="6" xfId="0" applyNumberFormat="1" applyFill="1" applyBorder="1" applyAlignment="1">
      <alignment horizontal="center"/>
    </xf>
    <xf numFmtId="164" fontId="19" fillId="12" borderId="6" xfId="0" applyNumberFormat="1" applyFont="1" applyFill="1" applyBorder="1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22" fillId="14" borderId="3" xfId="0" applyNumberFormat="1" applyFont="1" applyFill="1" applyBorder="1" applyAlignment="1">
      <alignment horizontal="center"/>
    </xf>
    <xf numFmtId="164" fontId="0" fillId="15" borderId="3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164" fontId="17" fillId="15" borderId="3" xfId="0" applyNumberFormat="1" applyFont="1" applyFill="1" applyBorder="1" applyAlignment="1">
      <alignment horizontal="center"/>
    </xf>
    <xf numFmtId="164" fontId="17" fillId="15" borderId="4" xfId="0" applyNumberFormat="1" applyFont="1" applyFill="1" applyBorder="1" applyAlignment="1">
      <alignment horizontal="center"/>
    </xf>
    <xf numFmtId="164" fontId="23" fillId="15" borderId="3" xfId="0" applyNumberFormat="1" applyFont="1" applyFill="1" applyBorder="1" applyAlignment="1">
      <alignment horizontal="center"/>
    </xf>
    <xf numFmtId="164" fontId="23" fillId="15" borderId="4" xfId="0" applyNumberFormat="1" applyFont="1" applyFill="1" applyBorder="1" applyAlignment="1">
      <alignment horizontal="center"/>
    </xf>
    <xf numFmtId="164" fontId="23" fillId="15" borderId="23" xfId="0" applyNumberFormat="1" applyFont="1" applyFill="1" applyBorder="1" applyAlignment="1">
      <alignment horizontal="center"/>
    </xf>
    <xf numFmtId="0" fontId="23" fillId="15" borderId="3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164" fontId="24" fillId="14" borderId="3" xfId="0" applyNumberFormat="1" applyFont="1" applyFill="1" applyBorder="1" applyAlignment="1">
      <alignment horizontal="center"/>
    </xf>
    <xf numFmtId="1" fontId="0" fillId="15" borderId="3" xfId="0" applyNumberFormat="1" applyFill="1" applyBorder="1" applyAlignment="1">
      <alignment horizontal="center"/>
    </xf>
    <xf numFmtId="1" fontId="23" fillId="15" borderId="3" xfId="0" applyNumberFormat="1" applyFont="1" applyFill="1" applyBorder="1" applyAlignment="1">
      <alignment horizontal="center"/>
    </xf>
    <xf numFmtId="0" fontId="23" fillId="15" borderId="4" xfId="0" applyFont="1" applyFill="1" applyBorder="1" applyAlignment="1">
      <alignment horizontal="center"/>
    </xf>
    <xf numFmtId="0" fontId="0" fillId="15" borderId="3" xfId="0" applyFill="1" applyBorder="1" applyAlignment="1">
      <alignment horizontal="center" vertical="center"/>
    </xf>
    <xf numFmtId="164" fontId="17" fillId="6" borderId="0" xfId="0" applyNumberFormat="1" applyFont="1" applyFill="1" applyAlignment="1">
      <alignment horizontal="center"/>
    </xf>
    <xf numFmtId="1" fontId="17" fillId="6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164" fontId="17" fillId="13" borderId="0" xfId="0" applyNumberFormat="1" applyFont="1" applyFill="1" applyAlignment="1">
      <alignment horizontal="center"/>
    </xf>
    <xf numFmtId="164" fontId="20" fillId="13" borderId="0" xfId="0" applyNumberFormat="1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9" fillId="12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0" fillId="4" borderId="6" xfId="0" applyFill="1" applyBorder="1"/>
    <xf numFmtId="164" fontId="4" fillId="4" borderId="0" xfId="0" applyNumberFormat="1" applyFont="1" applyFill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0" fontId="0" fillId="9" borderId="3" xfId="0" applyFill="1" applyBorder="1"/>
    <xf numFmtId="1" fontId="25" fillId="14" borderId="3" xfId="0" applyNumberFormat="1" applyFont="1" applyFill="1" applyBorder="1" applyAlignment="1">
      <alignment horizontal="center"/>
    </xf>
    <xf numFmtId="164" fontId="17" fillId="16" borderId="3" xfId="0" applyNumberFormat="1" applyFont="1" applyFill="1" applyBorder="1" applyAlignment="1">
      <alignment horizontal="center"/>
    </xf>
    <xf numFmtId="164" fontId="17" fillId="16" borderId="4" xfId="0" applyNumberFormat="1" applyFont="1" applyFill="1" applyBorder="1" applyAlignment="1">
      <alignment horizontal="center"/>
    </xf>
    <xf numFmtId="1" fontId="23" fillId="16" borderId="3" xfId="0" applyNumberFormat="1" applyFont="1" applyFill="1" applyBorder="1" applyAlignment="1">
      <alignment horizontal="center"/>
    </xf>
    <xf numFmtId="1" fontId="0" fillId="16" borderId="3" xfId="0" applyNumberFormat="1" applyFill="1" applyBorder="1" applyAlignment="1">
      <alignment horizontal="center"/>
    </xf>
    <xf numFmtId="1" fontId="0" fillId="16" borderId="4" xfId="0" applyNumberFormat="1" applyFill="1" applyBorder="1" applyAlignment="1">
      <alignment horizontal="center"/>
    </xf>
    <xf numFmtId="164" fontId="0" fillId="16" borderId="3" xfId="0" applyNumberForma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5" borderId="5" xfId="0" applyFill="1" applyBorder="1"/>
    <xf numFmtId="164" fontId="0" fillId="16" borderId="4" xfId="0" applyNumberFormat="1" applyFill="1" applyBorder="1" applyAlignment="1">
      <alignment horizontal="center"/>
    </xf>
    <xf numFmtId="1" fontId="0" fillId="15" borderId="4" xfId="0" applyNumberFormat="1" applyFill="1" applyBorder="1" applyAlignment="1">
      <alignment horizontal="center"/>
    </xf>
    <xf numFmtId="1" fontId="23" fillId="15" borderId="23" xfId="0" applyNumberFormat="1" applyFon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0" fontId="17" fillId="12" borderId="16" xfId="0" applyFont="1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19" fillId="12" borderId="16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0" fillId="0" borderId="16" xfId="0" applyBorder="1"/>
    <xf numFmtId="0" fontId="0" fillId="11" borderId="3" xfId="0" applyFill="1" applyBorder="1" applyAlignment="1">
      <alignment horizontal="center"/>
    </xf>
    <xf numFmtId="1" fontId="0" fillId="10" borderId="7" xfId="0" applyNumberFormat="1" applyFill="1" applyBorder="1" applyAlignment="1">
      <alignment horizontal="center"/>
    </xf>
    <xf numFmtId="1" fontId="17" fillId="10" borderId="7" xfId="0" applyNumberFormat="1" applyFont="1" applyFill="1" applyBorder="1" applyAlignment="1">
      <alignment horizontal="center"/>
    </xf>
    <xf numFmtId="164" fontId="14" fillId="7" borderId="4" xfId="0" applyNumberFormat="1" applyFon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1" fontId="4" fillId="6" borderId="7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" fontId="26" fillId="10" borderId="3" xfId="0" applyNumberFormat="1" applyFont="1" applyFill="1" applyBorder="1" applyAlignment="1">
      <alignment horizontal="center"/>
    </xf>
    <xf numFmtId="1" fontId="26" fillId="10" borderId="4" xfId="0" applyNumberFormat="1" applyFont="1" applyFill="1" applyBorder="1" applyAlignment="1">
      <alignment horizontal="center"/>
    </xf>
    <xf numFmtId="1" fontId="20" fillId="10" borderId="3" xfId="0" applyNumberFormat="1" applyFont="1" applyFill="1" applyBorder="1" applyAlignment="1">
      <alignment horizontal="center"/>
    </xf>
    <xf numFmtId="164" fontId="20" fillId="10" borderId="3" xfId="0" applyNumberFormat="1" applyFont="1" applyFill="1" applyBorder="1" applyAlignment="1">
      <alignment horizontal="center"/>
    </xf>
    <xf numFmtId="1" fontId="20" fillId="10" borderId="4" xfId="0" applyNumberFormat="1" applyFont="1" applyFill="1" applyBorder="1" applyAlignment="1">
      <alignment horizontal="center"/>
    </xf>
    <xf numFmtId="0" fontId="20" fillId="10" borderId="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3" borderId="19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20" xfId="0" applyFill="1" applyBorder="1"/>
    <xf numFmtId="0" fontId="0" fillId="2" borderId="17" xfId="0" applyFill="1" applyBorder="1"/>
    <xf numFmtId="0" fontId="1" fillId="3" borderId="18" xfId="0" applyFont="1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/>
    <xf numFmtId="0" fontId="1" fillId="3" borderId="19" xfId="0" applyFont="1" applyFill="1" applyBorder="1"/>
    <xf numFmtId="0" fontId="1" fillId="3" borderId="22" xfId="0" applyFont="1" applyFill="1" applyBorder="1"/>
    <xf numFmtId="0" fontId="0" fillId="9" borderId="9" xfId="0" applyFill="1" applyBorder="1" applyAlignment="1">
      <alignment horizontal="center"/>
    </xf>
    <xf numFmtId="0" fontId="1" fillId="3" borderId="21" xfId="0" applyFont="1" applyFill="1" applyBorder="1"/>
    <xf numFmtId="0" fontId="0" fillId="2" borderId="0" xfId="0" applyFill="1" applyBorder="1" applyAlignment="1">
      <alignment horizontal="left"/>
    </xf>
    <xf numFmtId="0" fontId="0" fillId="15" borderId="4" xfId="0" applyFill="1" applyBorder="1" applyAlignment="1">
      <alignment horizontal="center" vertical="center"/>
    </xf>
    <xf numFmtId="164" fontId="17" fillId="6" borderId="0" xfId="0" applyNumberFormat="1" applyFon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" fontId="17" fillId="6" borderId="0" xfId="0" applyNumberFormat="1" applyFont="1" applyFill="1" applyBorder="1" applyAlignment="1">
      <alignment horizontal="center"/>
    </xf>
    <xf numFmtId="164" fontId="17" fillId="13" borderId="0" xfId="0" applyNumberFormat="1" applyFont="1" applyFill="1" applyBorder="1" applyAlignment="1">
      <alignment horizontal="center"/>
    </xf>
    <xf numFmtId="164" fontId="20" fillId="13" borderId="0" xfId="0" applyNumberFormat="1" applyFont="1" applyFill="1" applyBorder="1" applyAlignment="1">
      <alignment horizontal="center"/>
    </xf>
    <xf numFmtId="0" fontId="17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64" fontId="17" fillId="11" borderId="0" xfId="0" applyNumberFormat="1" applyFont="1" applyFill="1" applyBorder="1" applyAlignment="1">
      <alignment horizontal="center"/>
    </xf>
    <xf numFmtId="164" fontId="0" fillId="11" borderId="0" xfId="0" applyNumberFormat="1" applyFill="1" applyBorder="1" applyAlignment="1">
      <alignment horizontal="center"/>
    </xf>
    <xf numFmtId="164" fontId="17" fillId="10" borderId="0" xfId="0" applyNumberFormat="1" applyFont="1" applyFill="1" applyBorder="1" applyAlignment="1">
      <alignment horizontal="center"/>
    </xf>
    <xf numFmtId="0" fontId="0" fillId="0" borderId="6" xfId="0" applyBorder="1"/>
    <xf numFmtId="164" fontId="0" fillId="10" borderId="0" xfId="0" applyNumberFormat="1" applyFill="1" applyBorder="1" applyAlignment="1">
      <alignment horizontal="center"/>
    </xf>
    <xf numFmtId="164" fontId="14" fillId="8" borderId="16" xfId="0" applyNumberFormat="1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64" fontId="14" fillId="7" borderId="0" xfId="0" applyNumberFormat="1" applyFon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4" fontId="14" fillId="6" borderId="0" xfId="0" applyNumberFormat="1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13" xfId="0" applyFill="1" applyBorder="1"/>
    <xf numFmtId="164" fontId="4" fillId="6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164" fontId="8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" fontId="4" fillId="5" borderId="3" xfId="0" applyNumberFormat="1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64" fontId="8" fillId="4" borderId="0" xfId="0" applyNumberFormat="1" applyFont="1" applyFill="1" applyBorder="1" applyAlignment="1">
      <alignment horizontal="center"/>
    </xf>
    <xf numFmtId="0" fontId="0" fillId="4" borderId="0" xfId="0" applyFill="1" applyBorder="1"/>
    <xf numFmtId="164" fontId="0" fillId="4" borderId="0" xfId="0" applyNumberForma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/>
    </xf>
    <xf numFmtId="0" fontId="0" fillId="0" borderId="0" xfId="0" applyBorder="1"/>
    <xf numFmtId="1" fontId="0" fillId="7" borderId="0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4" fontId="17" fillId="15" borderId="0" xfId="0" applyNumberFormat="1" applyFont="1" applyFill="1" applyBorder="1" applyAlignment="1">
      <alignment horizontal="center"/>
    </xf>
    <xf numFmtId="164" fontId="0" fillId="15" borderId="0" xfId="0" applyNumberFormat="1" applyFill="1" applyBorder="1" applyAlignment="1">
      <alignment horizontal="center" vertical="center"/>
    </xf>
    <xf numFmtId="164" fontId="23" fillId="15" borderId="0" xfId="0" applyNumberFormat="1" applyFont="1" applyFill="1" applyBorder="1" applyAlignment="1">
      <alignment horizontal="center"/>
    </xf>
    <xf numFmtId="0" fontId="0" fillId="12" borderId="0" xfId="0" applyFill="1" applyBorder="1"/>
    <xf numFmtId="0" fontId="17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64" fontId="14" fillId="8" borderId="0" xfId="0" applyNumberFormat="1" applyFon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" fontId="14" fillId="7" borderId="0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7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164" fontId="9" fillId="4" borderId="0" xfId="0" applyNumberFormat="1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D379-1FB3-4DBE-B8C2-E75D934B3361}">
  <dimension ref="A1:BC71"/>
  <sheetViews>
    <sheetView tabSelected="1" topLeftCell="A18" workbookViewId="0">
      <selection activeCell="G9" sqref="G9"/>
    </sheetView>
  </sheetViews>
  <sheetFormatPr baseColWidth="10" defaultColWidth="9.140625" defaultRowHeight="15" x14ac:dyDescent="0.25"/>
  <cols>
    <col min="1" max="2" width="3.85546875" customWidth="1"/>
    <col min="3" max="5" width="4" customWidth="1"/>
    <col min="6" max="6" width="3.85546875" customWidth="1"/>
    <col min="7" max="7" width="29.42578125" customWidth="1"/>
    <col min="8" max="10" width="10.5703125" customWidth="1"/>
    <col min="11" max="11" width="4.140625" customWidth="1"/>
    <col min="12" max="12" width="9.7109375" customWidth="1"/>
    <col min="13" max="13" width="4.140625" customWidth="1"/>
    <col min="14" max="14" width="14.28515625" customWidth="1"/>
    <col min="15" max="16" width="9.140625" customWidth="1"/>
    <col min="17" max="17" width="14.28515625" customWidth="1"/>
    <col min="18" max="19" width="9.140625" customWidth="1"/>
    <col min="20" max="20" width="14.28515625" customWidth="1"/>
    <col min="21" max="21" width="9.140625" customWidth="1"/>
    <col min="22" max="22" width="9.28515625" customWidth="1"/>
    <col min="23" max="23" width="14.28515625" customWidth="1"/>
    <col min="24" max="24" width="9.140625" customWidth="1"/>
    <col min="25" max="25" width="9.28515625" customWidth="1"/>
    <col min="26" max="26" width="14.28515625" customWidth="1"/>
    <col min="27" max="27" width="9.140625" customWidth="1"/>
    <col min="28" max="28" width="8.5703125" customWidth="1"/>
    <col min="29" max="29" width="14.28515625" customWidth="1"/>
    <col min="30" max="31" width="9.140625" customWidth="1"/>
    <col min="32" max="32" width="14.28515625" customWidth="1"/>
    <col min="33" max="34" width="9.140625" customWidth="1"/>
    <col min="35" max="35" width="14.28515625" customWidth="1"/>
    <col min="36" max="37" width="9.140625" customWidth="1"/>
    <col min="38" max="38" width="14.5703125" customWidth="1"/>
    <col min="39" max="40" width="9.140625" customWidth="1"/>
    <col min="41" max="41" width="14.5703125" customWidth="1"/>
    <col min="42" max="43" width="9.140625" customWidth="1"/>
    <col min="44" max="44" width="14.5703125" customWidth="1"/>
    <col min="47" max="47" width="14.5703125" customWidth="1"/>
    <col min="50" max="50" width="14.7109375" customWidth="1"/>
    <col min="55" max="55" width="10.42578125" bestFit="1" customWidth="1"/>
  </cols>
  <sheetData>
    <row r="1" spans="1:55" ht="19.5" customHeight="1" thickBot="1" x14ac:dyDescent="0.3">
      <c r="A1" s="283" t="s">
        <v>209</v>
      </c>
      <c r="B1" s="283"/>
      <c r="C1" s="286"/>
      <c r="D1" s="286"/>
      <c r="E1" s="286"/>
      <c r="F1" s="286"/>
      <c r="G1" s="287"/>
      <c r="H1" s="286" t="s">
        <v>185</v>
      </c>
      <c r="I1" s="291" t="s">
        <v>0</v>
      </c>
      <c r="J1" s="286" t="s">
        <v>153</v>
      </c>
      <c r="K1" s="286"/>
      <c r="L1" s="286" t="s">
        <v>153</v>
      </c>
      <c r="M1" s="286"/>
      <c r="N1" s="297" t="s">
        <v>207</v>
      </c>
      <c r="O1" s="291" t="s">
        <v>41</v>
      </c>
      <c r="P1" s="286" t="s">
        <v>1</v>
      </c>
      <c r="Q1" s="297" t="s">
        <v>206</v>
      </c>
      <c r="R1" s="291" t="s">
        <v>41</v>
      </c>
      <c r="S1" s="286" t="s">
        <v>1</v>
      </c>
      <c r="T1" s="297" t="s">
        <v>205</v>
      </c>
      <c r="U1" s="291" t="s">
        <v>41</v>
      </c>
      <c r="V1" s="286" t="s">
        <v>1</v>
      </c>
      <c r="W1" s="297" t="s">
        <v>203</v>
      </c>
      <c r="X1" s="291" t="s">
        <v>41</v>
      </c>
      <c r="Y1" s="286" t="s">
        <v>1</v>
      </c>
      <c r="Z1" s="297" t="s">
        <v>202</v>
      </c>
      <c r="AA1" s="291" t="s">
        <v>41</v>
      </c>
      <c r="AB1" s="286" t="s">
        <v>1</v>
      </c>
      <c r="AC1" s="287" t="s">
        <v>201</v>
      </c>
      <c r="AD1" s="291" t="s">
        <v>41</v>
      </c>
      <c r="AE1" s="286" t="s">
        <v>1</v>
      </c>
      <c r="AF1" s="286" t="s">
        <v>200</v>
      </c>
      <c r="AG1" s="291" t="s">
        <v>41</v>
      </c>
      <c r="AH1" s="286" t="s">
        <v>1</v>
      </c>
      <c r="AI1" s="286" t="s">
        <v>199</v>
      </c>
      <c r="AJ1" s="291" t="s">
        <v>41</v>
      </c>
      <c r="AK1" s="286" t="s">
        <v>1</v>
      </c>
      <c r="AL1" s="286" t="s">
        <v>198</v>
      </c>
      <c r="AM1" s="291" t="s">
        <v>41</v>
      </c>
      <c r="AN1" s="286" t="s">
        <v>1</v>
      </c>
      <c r="AO1" s="286" t="s">
        <v>197</v>
      </c>
      <c r="AP1" s="291" t="s">
        <v>41</v>
      </c>
      <c r="AQ1" s="286" t="s">
        <v>1</v>
      </c>
      <c r="AR1" s="286" t="s">
        <v>196</v>
      </c>
      <c r="AS1" s="291" t="s">
        <v>41</v>
      </c>
      <c r="AT1" s="286" t="s">
        <v>1</v>
      </c>
      <c r="AU1" s="286" t="s">
        <v>195</v>
      </c>
      <c r="AV1" s="291" t="s">
        <v>41</v>
      </c>
      <c r="AW1" s="286" t="s">
        <v>1</v>
      </c>
      <c r="AX1" s="286" t="s">
        <v>194</v>
      </c>
      <c r="AY1" s="291" t="s">
        <v>41</v>
      </c>
      <c r="AZ1" s="286" t="s">
        <v>1</v>
      </c>
    </row>
    <row r="2" spans="1:55" x14ac:dyDescent="0.25">
      <c r="A2" s="284"/>
      <c r="B2" s="7"/>
      <c r="C2" s="7"/>
      <c r="D2" s="7"/>
      <c r="E2" s="7"/>
      <c r="F2" s="7"/>
      <c r="G2" s="8"/>
      <c r="H2" s="289" t="s">
        <v>186</v>
      </c>
      <c r="I2" s="292"/>
      <c r="J2" s="7">
        <v>2023</v>
      </c>
      <c r="K2" s="7"/>
      <c r="L2" s="295">
        <v>2022</v>
      </c>
      <c r="M2" s="295"/>
      <c r="N2" s="7" t="s">
        <v>193</v>
      </c>
      <c r="O2" s="7" t="s">
        <v>22</v>
      </c>
      <c r="P2" s="7"/>
      <c r="Q2" s="7" t="s">
        <v>192</v>
      </c>
      <c r="R2" s="7" t="s">
        <v>22</v>
      </c>
      <c r="S2" s="7"/>
      <c r="T2" s="8" t="s">
        <v>189</v>
      </c>
      <c r="U2" s="7"/>
      <c r="V2" s="8"/>
      <c r="W2" s="7" t="s">
        <v>204</v>
      </c>
      <c r="X2" s="8"/>
      <c r="Y2" s="8"/>
      <c r="Z2" s="7" t="s">
        <v>182</v>
      </c>
      <c r="AA2" s="8"/>
      <c r="AB2" s="8"/>
      <c r="AC2" s="7" t="s">
        <v>174</v>
      </c>
      <c r="AD2" s="8"/>
      <c r="AE2" s="8"/>
      <c r="AF2" s="7" t="s">
        <v>7</v>
      </c>
      <c r="AG2" s="7"/>
      <c r="AH2" s="12"/>
      <c r="AI2" s="7" t="s">
        <v>142</v>
      </c>
      <c r="AJ2" s="8"/>
      <c r="AK2" s="8"/>
      <c r="AL2" s="7" t="s">
        <v>141</v>
      </c>
      <c r="AM2" s="8"/>
      <c r="AN2" s="8"/>
      <c r="AO2" s="7" t="s">
        <v>135</v>
      </c>
      <c r="AP2" s="8"/>
      <c r="AQ2" s="8"/>
      <c r="AR2" s="45" t="s">
        <v>134</v>
      </c>
      <c r="AS2" s="8"/>
      <c r="AT2" s="322"/>
      <c r="AU2" s="7" t="s">
        <v>81</v>
      </c>
      <c r="AV2" s="8"/>
      <c r="AW2" s="8"/>
      <c r="AX2" s="9" t="s">
        <v>80</v>
      </c>
      <c r="AY2" s="10"/>
      <c r="AZ2" s="11"/>
    </row>
    <row r="3" spans="1:55" ht="15.75" customHeight="1" thickBot="1" x14ac:dyDescent="0.35">
      <c r="A3" s="285"/>
      <c r="B3" s="285"/>
      <c r="C3" s="285"/>
      <c r="D3" s="285"/>
      <c r="E3" s="285"/>
      <c r="F3" s="285"/>
      <c r="G3" s="288"/>
      <c r="H3" s="290" t="s">
        <v>31</v>
      </c>
      <c r="I3" s="293"/>
      <c r="J3" s="293"/>
      <c r="K3" s="294"/>
      <c r="L3" s="296"/>
      <c r="M3" s="293"/>
      <c r="N3" s="293"/>
      <c r="O3" s="293"/>
      <c r="P3" s="293"/>
      <c r="Q3" s="293"/>
      <c r="R3" s="293"/>
      <c r="S3" s="2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</row>
    <row r="4" spans="1:55" x14ac:dyDescent="0.25">
      <c r="A4" s="1">
        <v>1</v>
      </c>
      <c r="B4" s="1">
        <v>2</v>
      </c>
      <c r="C4" s="2" t="s">
        <v>115</v>
      </c>
      <c r="D4" s="4">
        <v>2</v>
      </c>
      <c r="E4" s="4">
        <v>3</v>
      </c>
      <c r="F4" s="4" t="s">
        <v>2</v>
      </c>
      <c r="G4" s="14" t="s">
        <v>36</v>
      </c>
      <c r="H4" s="3">
        <f>O4+R4+U4+X4+AA4+AD4+AG4+AJ4+AM4+AP4+AS4+AV4+AY4</f>
        <v>1311</v>
      </c>
      <c r="I4" s="5">
        <f>(H4/13)</f>
        <v>100.84615384615384</v>
      </c>
      <c r="J4" s="229">
        <f>O4+R4+U4</f>
        <v>283</v>
      </c>
      <c r="K4" s="247">
        <v>4</v>
      </c>
      <c r="L4" s="104">
        <f>X4+AA4+AD4+AG4+AJ4</f>
        <v>472</v>
      </c>
      <c r="M4" s="140">
        <v>5</v>
      </c>
      <c r="N4" s="277" t="s">
        <v>13</v>
      </c>
      <c r="O4" s="279">
        <v>97</v>
      </c>
      <c r="P4" s="277">
        <v>9</v>
      </c>
      <c r="Q4" s="248" t="s">
        <v>117</v>
      </c>
      <c r="R4" s="251">
        <v>100</v>
      </c>
      <c r="S4" s="250">
        <v>7</v>
      </c>
      <c r="T4" s="222" t="s">
        <v>56</v>
      </c>
      <c r="U4" s="230">
        <v>86</v>
      </c>
      <c r="V4" s="231">
        <v>12</v>
      </c>
      <c r="W4" s="195" t="s">
        <v>143</v>
      </c>
      <c r="X4" s="59">
        <v>90</v>
      </c>
      <c r="Y4" s="197">
        <v>7</v>
      </c>
      <c r="Z4" s="177" t="s">
        <v>56</v>
      </c>
      <c r="AA4" s="181">
        <v>98</v>
      </c>
      <c r="AB4" s="185">
        <v>10</v>
      </c>
      <c r="AC4" s="143" t="s">
        <v>56</v>
      </c>
      <c r="AD4" s="156">
        <v>96</v>
      </c>
      <c r="AE4" s="155">
        <v>9</v>
      </c>
      <c r="AF4" s="125" t="s">
        <v>143</v>
      </c>
      <c r="AG4" s="135">
        <v>78</v>
      </c>
      <c r="AH4" s="136">
        <v>15</v>
      </c>
      <c r="AI4" s="111" t="s">
        <v>11</v>
      </c>
      <c r="AJ4" s="118">
        <v>110</v>
      </c>
      <c r="AK4" s="119">
        <v>6</v>
      </c>
      <c r="AL4" s="78" t="s">
        <v>56</v>
      </c>
      <c r="AM4" s="82">
        <v>135</v>
      </c>
      <c r="AN4" s="83">
        <v>5</v>
      </c>
      <c r="AO4" s="66" t="s">
        <v>104</v>
      </c>
      <c r="AP4" s="67">
        <v>57</v>
      </c>
      <c r="AQ4" s="68">
        <v>20</v>
      </c>
      <c r="AR4" s="46" t="s">
        <v>104</v>
      </c>
      <c r="AS4" s="59">
        <v>147</v>
      </c>
      <c r="AT4" s="56">
        <v>1</v>
      </c>
      <c r="AU4" s="325" t="s">
        <v>56</v>
      </c>
      <c r="AV4" s="328">
        <v>75</v>
      </c>
      <c r="AW4" s="331">
        <v>12</v>
      </c>
      <c r="AX4" s="216" t="s">
        <v>56</v>
      </c>
      <c r="AY4" s="217">
        <v>142</v>
      </c>
      <c r="AZ4" s="337">
        <v>1</v>
      </c>
      <c r="BB4">
        <v>4</v>
      </c>
      <c r="BC4" s="54" t="s">
        <v>128</v>
      </c>
    </row>
    <row r="5" spans="1:55" x14ac:dyDescent="0.25">
      <c r="A5" s="1">
        <v>2</v>
      </c>
      <c r="B5" s="1">
        <v>3</v>
      </c>
      <c r="C5" s="2" t="s">
        <v>115</v>
      </c>
      <c r="D5" s="4">
        <v>4</v>
      </c>
      <c r="E5" s="4">
        <v>6</v>
      </c>
      <c r="F5" s="4" t="s">
        <v>2</v>
      </c>
      <c r="G5" s="14" t="s">
        <v>37</v>
      </c>
      <c r="H5" s="3">
        <f>O5+R5+U5+X5+AA5+AD5+AG5+AJ5+AM5+AP5+AS5+AV5+AY5</f>
        <v>1286</v>
      </c>
      <c r="I5" s="5">
        <f>(H5/13)</f>
        <v>98.92307692307692</v>
      </c>
      <c r="J5" s="229">
        <f>O5+R5+U5</f>
        <v>329</v>
      </c>
      <c r="K5" s="247">
        <v>1</v>
      </c>
      <c r="L5" s="104">
        <f>X5+AA5+AD5+AG5+AJ5</f>
        <v>523</v>
      </c>
      <c r="M5" s="140">
        <v>3</v>
      </c>
      <c r="N5" s="277" t="s">
        <v>16</v>
      </c>
      <c r="O5" s="279">
        <v>102</v>
      </c>
      <c r="P5" s="277">
        <v>7</v>
      </c>
      <c r="Q5" s="248" t="s">
        <v>190</v>
      </c>
      <c r="R5" s="251">
        <v>119</v>
      </c>
      <c r="S5" s="250">
        <v>3</v>
      </c>
      <c r="T5" s="222" t="s">
        <v>55</v>
      </c>
      <c r="U5" s="230">
        <v>108</v>
      </c>
      <c r="V5" s="231">
        <v>4</v>
      </c>
      <c r="W5" s="195" t="s">
        <v>17</v>
      </c>
      <c r="X5" s="59">
        <v>32</v>
      </c>
      <c r="Y5" s="197">
        <v>24</v>
      </c>
      <c r="Z5" s="177" t="s">
        <v>20</v>
      </c>
      <c r="AA5" s="184">
        <v>109</v>
      </c>
      <c r="AB5" s="185">
        <v>6</v>
      </c>
      <c r="AC5" s="143" t="s">
        <v>6</v>
      </c>
      <c r="AD5" s="156">
        <v>115</v>
      </c>
      <c r="AE5" s="155">
        <v>3</v>
      </c>
      <c r="AF5" s="125" t="s">
        <v>87</v>
      </c>
      <c r="AG5" s="135">
        <v>135</v>
      </c>
      <c r="AH5" s="136">
        <v>5</v>
      </c>
      <c r="AI5" s="111" t="s">
        <v>87</v>
      </c>
      <c r="AJ5" s="118">
        <v>132</v>
      </c>
      <c r="AK5" s="119">
        <v>3</v>
      </c>
      <c r="AL5" s="78" t="s">
        <v>26</v>
      </c>
      <c r="AM5" s="82">
        <v>101</v>
      </c>
      <c r="AN5" s="83">
        <v>9</v>
      </c>
      <c r="AO5" s="66" t="s">
        <v>91</v>
      </c>
      <c r="AP5" s="67">
        <v>68</v>
      </c>
      <c r="AQ5" s="68">
        <v>18</v>
      </c>
      <c r="AR5" s="46" t="s">
        <v>103</v>
      </c>
      <c r="AS5" s="59">
        <v>61</v>
      </c>
      <c r="AT5" s="56">
        <v>16</v>
      </c>
      <c r="AU5" s="25" t="s">
        <v>28</v>
      </c>
      <c r="AV5" s="23">
        <v>69</v>
      </c>
      <c r="AW5" s="34">
        <v>13</v>
      </c>
      <c r="AX5" s="16" t="s">
        <v>28</v>
      </c>
      <c r="AY5" s="17">
        <v>135</v>
      </c>
      <c r="AZ5" s="18">
        <v>2</v>
      </c>
      <c r="BB5">
        <v>4</v>
      </c>
      <c r="BC5" t="s">
        <v>129</v>
      </c>
    </row>
    <row r="6" spans="1:55" x14ac:dyDescent="0.25">
      <c r="A6" s="1">
        <v>3</v>
      </c>
      <c r="B6" s="1">
        <v>1</v>
      </c>
      <c r="C6" s="2" t="s">
        <v>3</v>
      </c>
      <c r="D6" s="4">
        <v>5</v>
      </c>
      <c r="E6" s="4">
        <v>2</v>
      </c>
      <c r="F6" s="4" t="s">
        <v>101</v>
      </c>
      <c r="G6" s="15" t="s">
        <v>35</v>
      </c>
      <c r="H6" s="3">
        <f>O6+R6+U6+X6+AA6+AD6+AG6+AJ6+AM6+AP6+AS6+AV6+AY6</f>
        <v>1263</v>
      </c>
      <c r="I6" s="5">
        <f>(H6/13)</f>
        <v>97.15384615384616</v>
      </c>
      <c r="J6" s="229">
        <f>O6+R6+U6</f>
        <v>203</v>
      </c>
      <c r="K6" s="247">
        <v>18</v>
      </c>
      <c r="L6" s="104">
        <f>X6+AA6+AD6+AG6+AJ6</f>
        <v>567</v>
      </c>
      <c r="M6" s="140">
        <v>2</v>
      </c>
      <c r="N6" s="277" t="s">
        <v>24</v>
      </c>
      <c r="O6" s="279">
        <v>0</v>
      </c>
      <c r="P6" s="277" t="s">
        <v>100</v>
      </c>
      <c r="Q6" s="248" t="s">
        <v>87</v>
      </c>
      <c r="R6" s="251">
        <v>107</v>
      </c>
      <c r="S6" s="250">
        <v>6</v>
      </c>
      <c r="T6" s="222" t="s">
        <v>190</v>
      </c>
      <c r="U6" s="230">
        <v>96</v>
      </c>
      <c r="V6" s="231">
        <v>8</v>
      </c>
      <c r="W6" s="195" t="s">
        <v>27</v>
      </c>
      <c r="X6" s="59">
        <v>124</v>
      </c>
      <c r="Y6" s="197">
        <v>2</v>
      </c>
      <c r="Z6" s="177" t="s">
        <v>28</v>
      </c>
      <c r="AA6" s="182">
        <v>105</v>
      </c>
      <c r="AB6" s="185">
        <v>8</v>
      </c>
      <c r="AC6" s="143" t="s">
        <v>83</v>
      </c>
      <c r="AD6" s="156">
        <v>90</v>
      </c>
      <c r="AE6" s="155">
        <v>14</v>
      </c>
      <c r="AF6" s="125" t="s">
        <v>58</v>
      </c>
      <c r="AG6" s="135">
        <v>106</v>
      </c>
      <c r="AH6" s="136">
        <v>8</v>
      </c>
      <c r="AI6" s="111" t="s">
        <v>58</v>
      </c>
      <c r="AJ6" s="118">
        <v>142</v>
      </c>
      <c r="AK6" s="119">
        <v>2</v>
      </c>
      <c r="AL6" s="78" t="s">
        <v>58</v>
      </c>
      <c r="AM6" s="82">
        <v>174</v>
      </c>
      <c r="AN6" s="83">
        <v>2</v>
      </c>
      <c r="AO6" s="66" t="s">
        <v>9</v>
      </c>
      <c r="AP6" s="67">
        <v>122</v>
      </c>
      <c r="AQ6" s="68">
        <v>5</v>
      </c>
      <c r="AR6" s="46" t="s">
        <v>7</v>
      </c>
      <c r="AS6" s="41">
        <v>16</v>
      </c>
      <c r="AT6" s="51" t="s">
        <v>51</v>
      </c>
      <c r="AU6" s="26" t="s">
        <v>58</v>
      </c>
      <c r="AV6" s="24">
        <v>59</v>
      </c>
      <c r="AW6" s="31">
        <v>18</v>
      </c>
      <c r="AX6" s="16" t="s">
        <v>7</v>
      </c>
      <c r="AY6" s="17">
        <v>122</v>
      </c>
      <c r="AZ6" s="19">
        <v>3</v>
      </c>
      <c r="BB6">
        <v>4</v>
      </c>
      <c r="BC6" t="s">
        <v>116</v>
      </c>
    </row>
    <row r="7" spans="1:55" x14ac:dyDescent="0.25">
      <c r="A7" s="1">
        <v>4</v>
      </c>
      <c r="B7" s="1">
        <v>4</v>
      </c>
      <c r="C7" s="2" t="s">
        <v>102</v>
      </c>
      <c r="D7" s="4">
        <v>1</v>
      </c>
      <c r="E7" s="4">
        <v>1</v>
      </c>
      <c r="F7" s="4" t="s">
        <v>102</v>
      </c>
      <c r="G7" s="15" t="s">
        <v>124</v>
      </c>
      <c r="H7" s="3">
        <f>O7+R7+U7+X7+AA7+AD7+AG7+AJ7+AM7+AP7+AS7+AV7+AY7</f>
        <v>1156.5</v>
      </c>
      <c r="I7" s="5">
        <f>(H7/10)</f>
        <v>115.65</v>
      </c>
      <c r="J7" s="229">
        <f>O7+R7+U7</f>
        <v>232.5</v>
      </c>
      <c r="K7" s="247">
        <v>11</v>
      </c>
      <c r="L7" s="104">
        <f>X7+AA7+AD7+AG7+AJ7</f>
        <v>585</v>
      </c>
      <c r="M7" s="140">
        <v>1</v>
      </c>
      <c r="N7" s="277" t="s">
        <v>91</v>
      </c>
      <c r="O7" s="280">
        <v>22.5</v>
      </c>
      <c r="P7" s="277" t="s">
        <v>51</v>
      </c>
      <c r="Q7" s="248" t="s">
        <v>21</v>
      </c>
      <c r="R7" s="251">
        <v>89</v>
      </c>
      <c r="S7" s="250">
        <v>12</v>
      </c>
      <c r="T7" s="222" t="s">
        <v>87</v>
      </c>
      <c r="U7" s="230">
        <v>121</v>
      </c>
      <c r="V7" s="231">
        <v>3</v>
      </c>
      <c r="W7" s="195" t="s">
        <v>18</v>
      </c>
      <c r="X7" s="59">
        <v>113</v>
      </c>
      <c r="Y7" s="197">
        <v>5</v>
      </c>
      <c r="Z7" s="177" t="s">
        <v>18</v>
      </c>
      <c r="AA7" s="182">
        <v>130</v>
      </c>
      <c r="AB7" s="185">
        <v>1</v>
      </c>
      <c r="AC7" s="143" t="s">
        <v>21</v>
      </c>
      <c r="AD7" s="156">
        <v>95</v>
      </c>
      <c r="AE7" s="155">
        <v>10</v>
      </c>
      <c r="AF7" s="125" t="s">
        <v>97</v>
      </c>
      <c r="AG7" s="135">
        <v>143</v>
      </c>
      <c r="AH7" s="136">
        <v>2</v>
      </c>
      <c r="AI7" s="112" t="s">
        <v>21</v>
      </c>
      <c r="AJ7" s="106">
        <v>104</v>
      </c>
      <c r="AK7" s="112">
        <v>9</v>
      </c>
      <c r="AL7" s="79" t="s">
        <v>21</v>
      </c>
      <c r="AM7" s="74">
        <v>189</v>
      </c>
      <c r="AN7" s="79">
        <v>1</v>
      </c>
      <c r="AO7" s="66" t="s">
        <v>82</v>
      </c>
      <c r="AP7" s="123">
        <v>150</v>
      </c>
      <c r="AQ7" s="68">
        <v>2</v>
      </c>
      <c r="AR7" s="89"/>
      <c r="AS7" s="89"/>
      <c r="AT7" s="89"/>
      <c r="AU7" s="70"/>
      <c r="AV7" s="70"/>
      <c r="AW7" s="70"/>
      <c r="AX7" s="60"/>
      <c r="AY7" s="60"/>
      <c r="AZ7" s="60"/>
      <c r="BB7">
        <v>1</v>
      </c>
      <c r="BC7" s="55" t="s">
        <v>111</v>
      </c>
    </row>
    <row r="8" spans="1:55" x14ac:dyDescent="0.25">
      <c r="A8" s="1">
        <v>5</v>
      </c>
      <c r="B8" s="1">
        <v>5</v>
      </c>
      <c r="C8" s="2" t="s">
        <v>102</v>
      </c>
      <c r="D8" s="4">
        <v>8</v>
      </c>
      <c r="E8" s="4">
        <v>8</v>
      </c>
      <c r="F8" s="4" t="s">
        <v>102</v>
      </c>
      <c r="G8" s="15" t="s">
        <v>25</v>
      </c>
      <c r="H8" s="3">
        <f>O8+R8+U8+X8+AA8+AD8+AG8+AJ8+AM8+AP8+AS8+AV8+AY8</f>
        <v>1131</v>
      </c>
      <c r="I8" s="5">
        <f>(H8/13)</f>
        <v>87</v>
      </c>
      <c r="J8" s="229">
        <f>O8+R8+U8</f>
        <v>213.5</v>
      </c>
      <c r="K8" s="247">
        <v>16</v>
      </c>
      <c r="L8" s="104">
        <f>X8+AA8+AD8+AG8+AJ8</f>
        <v>403.5</v>
      </c>
      <c r="M8" s="140">
        <v>7</v>
      </c>
      <c r="N8" s="277" t="s">
        <v>55</v>
      </c>
      <c r="O8" s="279">
        <v>90</v>
      </c>
      <c r="P8" s="277">
        <v>10</v>
      </c>
      <c r="Q8" s="248" t="s">
        <v>91</v>
      </c>
      <c r="R8" s="253">
        <v>18.5</v>
      </c>
      <c r="S8" s="250" t="s">
        <v>51</v>
      </c>
      <c r="T8" s="222" t="s">
        <v>8</v>
      </c>
      <c r="U8" s="230">
        <v>105</v>
      </c>
      <c r="V8" s="231">
        <v>6</v>
      </c>
      <c r="W8" s="195" t="s">
        <v>82</v>
      </c>
      <c r="X8" s="59">
        <v>119</v>
      </c>
      <c r="Y8" s="197">
        <v>4</v>
      </c>
      <c r="Z8" s="177" t="s">
        <v>82</v>
      </c>
      <c r="AA8" s="182">
        <v>67</v>
      </c>
      <c r="AB8" s="185">
        <v>17</v>
      </c>
      <c r="AC8" s="143" t="s">
        <v>50</v>
      </c>
      <c r="AD8" s="144">
        <v>22.5</v>
      </c>
      <c r="AE8" s="145" t="s">
        <v>51</v>
      </c>
      <c r="AF8" s="125" t="s">
        <v>55</v>
      </c>
      <c r="AG8" s="135">
        <v>119</v>
      </c>
      <c r="AH8" s="136">
        <v>6</v>
      </c>
      <c r="AI8" s="111" t="s">
        <v>20</v>
      </c>
      <c r="AJ8" s="118">
        <v>76</v>
      </c>
      <c r="AK8" s="119">
        <v>17</v>
      </c>
      <c r="AL8" s="78" t="s">
        <v>88</v>
      </c>
      <c r="AM8" s="82">
        <v>78</v>
      </c>
      <c r="AN8" s="83">
        <v>16</v>
      </c>
      <c r="AO8" s="66" t="s">
        <v>88</v>
      </c>
      <c r="AP8" s="67">
        <v>155</v>
      </c>
      <c r="AQ8" s="68">
        <v>1</v>
      </c>
      <c r="AR8" s="46" t="s">
        <v>8</v>
      </c>
      <c r="AS8" s="59">
        <v>67</v>
      </c>
      <c r="AT8" s="56">
        <v>15</v>
      </c>
      <c r="AU8" s="25" t="s">
        <v>8</v>
      </c>
      <c r="AV8" s="23">
        <v>130</v>
      </c>
      <c r="AW8" s="34">
        <v>1</v>
      </c>
      <c r="AX8" s="16" t="s">
        <v>11</v>
      </c>
      <c r="AY8" s="17">
        <v>84</v>
      </c>
      <c r="AZ8" s="18">
        <v>9</v>
      </c>
      <c r="BB8">
        <v>4</v>
      </c>
      <c r="BC8" s="54" t="s">
        <v>128</v>
      </c>
    </row>
    <row r="9" spans="1:55" x14ac:dyDescent="0.25">
      <c r="A9" s="1">
        <v>6</v>
      </c>
      <c r="B9" s="1">
        <v>6</v>
      </c>
      <c r="C9" s="2" t="s">
        <v>102</v>
      </c>
      <c r="D9" s="4">
        <v>9</v>
      </c>
      <c r="E9" s="4">
        <v>12</v>
      </c>
      <c r="F9" s="4" t="s">
        <v>2</v>
      </c>
      <c r="G9" s="15" t="s">
        <v>71</v>
      </c>
      <c r="H9" s="3">
        <f>O9+R9+U9+X9+AA9+AD9+AG9+AJ9+AM9+AP9+AS9+AV9+AY9</f>
        <v>1094.5</v>
      </c>
      <c r="I9" s="5">
        <f>(H9/13)</f>
        <v>84.192307692307693</v>
      </c>
      <c r="J9" s="229">
        <f>O9+R9+U9</f>
        <v>281</v>
      </c>
      <c r="K9" s="247">
        <v>5</v>
      </c>
      <c r="L9" s="104">
        <f>X9+AA9+AD9+AG9+AJ9</f>
        <v>342.5</v>
      </c>
      <c r="M9" s="140">
        <v>13</v>
      </c>
      <c r="N9" s="277" t="s">
        <v>72</v>
      </c>
      <c r="O9" s="279">
        <v>106</v>
      </c>
      <c r="P9" s="277">
        <v>5</v>
      </c>
      <c r="Q9" s="248" t="s">
        <v>8</v>
      </c>
      <c r="R9" s="251">
        <v>99</v>
      </c>
      <c r="S9" s="250">
        <v>9</v>
      </c>
      <c r="T9" s="222" t="s">
        <v>72</v>
      </c>
      <c r="U9" s="230">
        <v>76</v>
      </c>
      <c r="V9" s="231">
        <v>15</v>
      </c>
      <c r="W9" s="195" t="s">
        <v>117</v>
      </c>
      <c r="X9" s="59">
        <v>51</v>
      </c>
      <c r="Y9" s="197">
        <v>21</v>
      </c>
      <c r="Z9" s="177" t="s">
        <v>117</v>
      </c>
      <c r="AA9" s="183">
        <v>21.5</v>
      </c>
      <c r="AB9" s="185" t="s">
        <v>65</v>
      </c>
      <c r="AC9" s="143" t="s">
        <v>72</v>
      </c>
      <c r="AD9" s="156">
        <v>65</v>
      </c>
      <c r="AE9" s="155">
        <v>21</v>
      </c>
      <c r="AF9" s="125" t="s">
        <v>72</v>
      </c>
      <c r="AG9" s="135">
        <v>99</v>
      </c>
      <c r="AH9" s="136">
        <v>9</v>
      </c>
      <c r="AI9" s="111" t="s">
        <v>72</v>
      </c>
      <c r="AJ9" s="118">
        <v>106</v>
      </c>
      <c r="AK9" s="119">
        <v>8</v>
      </c>
      <c r="AL9" s="78" t="s">
        <v>117</v>
      </c>
      <c r="AM9" s="82">
        <v>88</v>
      </c>
      <c r="AN9" s="83">
        <v>12</v>
      </c>
      <c r="AO9" s="66" t="s">
        <v>72</v>
      </c>
      <c r="AP9" s="67">
        <v>84</v>
      </c>
      <c r="AQ9" s="68">
        <v>16</v>
      </c>
      <c r="AR9" s="46" t="s">
        <v>68</v>
      </c>
      <c r="AS9" s="59">
        <v>134</v>
      </c>
      <c r="AT9" s="56">
        <v>2</v>
      </c>
      <c r="AU9" s="26" t="s">
        <v>72</v>
      </c>
      <c r="AV9" s="24">
        <v>100</v>
      </c>
      <c r="AW9" s="31">
        <v>6</v>
      </c>
      <c r="AX9" s="16" t="s">
        <v>72</v>
      </c>
      <c r="AY9" s="17">
        <v>65</v>
      </c>
      <c r="AZ9" s="18">
        <v>16</v>
      </c>
      <c r="BB9">
        <v>4</v>
      </c>
      <c r="BC9" t="s">
        <v>129</v>
      </c>
    </row>
    <row r="10" spans="1:55" x14ac:dyDescent="0.25">
      <c r="A10" s="1">
        <v>7</v>
      </c>
      <c r="B10" s="1">
        <v>8</v>
      </c>
      <c r="C10" s="2" t="s">
        <v>115</v>
      </c>
      <c r="D10" s="4">
        <v>14</v>
      </c>
      <c r="E10" s="4">
        <v>19</v>
      </c>
      <c r="F10" s="4" t="s">
        <v>2</v>
      </c>
      <c r="G10" s="15" t="s">
        <v>67</v>
      </c>
      <c r="H10" s="3">
        <f>O10+R10+U10+X10+AA10+AD10+AG10+AJ10+AM10+AP10+AS10+AV10+AY10</f>
        <v>997</v>
      </c>
      <c r="I10" s="5">
        <f>(H10/13)</f>
        <v>76.692307692307693</v>
      </c>
      <c r="J10" s="229">
        <f>O10+R10+U10</f>
        <v>146</v>
      </c>
      <c r="K10" s="247">
        <v>23</v>
      </c>
      <c r="L10" s="104">
        <f>X10+AA10+AD10+AG10+AJ10</f>
        <v>395</v>
      </c>
      <c r="M10" s="140">
        <v>8</v>
      </c>
      <c r="N10" s="277" t="s">
        <v>50</v>
      </c>
      <c r="O10" s="279">
        <v>112</v>
      </c>
      <c r="P10" s="277">
        <v>4</v>
      </c>
      <c r="Q10" s="248" t="s">
        <v>17</v>
      </c>
      <c r="R10" s="253">
        <v>4</v>
      </c>
      <c r="S10" s="250" t="s">
        <v>99</v>
      </c>
      <c r="T10" s="222" t="s">
        <v>21</v>
      </c>
      <c r="U10" s="230">
        <v>30</v>
      </c>
      <c r="V10" s="231">
        <v>23</v>
      </c>
      <c r="W10" s="195" t="s">
        <v>21</v>
      </c>
      <c r="X10" s="59">
        <v>148</v>
      </c>
      <c r="Y10" s="197">
        <v>1</v>
      </c>
      <c r="Z10" s="177" t="s">
        <v>86</v>
      </c>
      <c r="AA10" s="182">
        <v>88</v>
      </c>
      <c r="AB10" s="185">
        <v>13</v>
      </c>
      <c r="AC10" s="143" t="s">
        <v>61</v>
      </c>
      <c r="AD10" s="144">
        <v>22</v>
      </c>
      <c r="AE10" s="145" t="s">
        <v>51</v>
      </c>
      <c r="AF10" s="125" t="s">
        <v>8</v>
      </c>
      <c r="AG10" s="135">
        <v>39</v>
      </c>
      <c r="AH10" s="136">
        <v>24</v>
      </c>
      <c r="AI10" s="111" t="s">
        <v>13</v>
      </c>
      <c r="AJ10" s="118">
        <v>98</v>
      </c>
      <c r="AK10" s="119">
        <v>12</v>
      </c>
      <c r="AL10" s="78" t="s">
        <v>53</v>
      </c>
      <c r="AM10" s="82">
        <v>138</v>
      </c>
      <c r="AN10" s="83">
        <v>4</v>
      </c>
      <c r="AO10" s="66" t="s">
        <v>17</v>
      </c>
      <c r="AP10" s="67">
        <v>101</v>
      </c>
      <c r="AQ10" s="68">
        <v>13</v>
      </c>
      <c r="AR10" s="46" t="s">
        <v>43</v>
      </c>
      <c r="AS10" s="59">
        <v>48</v>
      </c>
      <c r="AT10" s="56">
        <v>23</v>
      </c>
      <c r="AU10" s="26" t="s">
        <v>17</v>
      </c>
      <c r="AV10" s="24">
        <v>67</v>
      </c>
      <c r="AW10" s="31">
        <v>14</v>
      </c>
      <c r="AX10" s="16" t="s">
        <v>68</v>
      </c>
      <c r="AY10" s="20">
        <v>102</v>
      </c>
      <c r="AZ10" s="19">
        <v>7</v>
      </c>
      <c r="BB10">
        <v>4</v>
      </c>
      <c r="BC10" t="s">
        <v>127</v>
      </c>
    </row>
    <row r="11" spans="1:55" x14ac:dyDescent="0.25">
      <c r="A11" s="1">
        <v>8</v>
      </c>
      <c r="B11" s="1">
        <v>7</v>
      </c>
      <c r="C11" s="2" t="s">
        <v>3</v>
      </c>
      <c r="D11" s="4">
        <v>17</v>
      </c>
      <c r="E11" s="4">
        <v>15</v>
      </c>
      <c r="F11" s="4" t="s">
        <v>101</v>
      </c>
      <c r="G11" s="15" t="s">
        <v>19</v>
      </c>
      <c r="H11" s="3">
        <f>O11+R11+U11+X11+AA11+AD11+AG11+AJ11+AM11+AP11+AS11+AV11+AY11</f>
        <v>982.5</v>
      </c>
      <c r="I11" s="5">
        <f>(H11/13)</f>
        <v>75.57692307692308</v>
      </c>
      <c r="J11" s="229">
        <f>O11+R11+U11</f>
        <v>161</v>
      </c>
      <c r="K11" s="247">
        <v>22</v>
      </c>
      <c r="L11" s="104">
        <f>X11+AA11+AD11+AG11+AJ11</f>
        <v>335</v>
      </c>
      <c r="M11" s="140">
        <v>14</v>
      </c>
      <c r="N11" s="277" t="s">
        <v>8</v>
      </c>
      <c r="O11" s="279">
        <v>61</v>
      </c>
      <c r="P11" s="277">
        <v>17</v>
      </c>
      <c r="Q11" s="248" t="s">
        <v>11</v>
      </c>
      <c r="R11" s="251">
        <v>84</v>
      </c>
      <c r="S11" s="250">
        <v>14</v>
      </c>
      <c r="T11" s="222" t="s">
        <v>24</v>
      </c>
      <c r="U11" s="219">
        <v>16</v>
      </c>
      <c r="V11" s="224" t="s">
        <v>44</v>
      </c>
      <c r="W11" s="195" t="s">
        <v>91</v>
      </c>
      <c r="X11" s="41">
        <v>15.5</v>
      </c>
      <c r="Y11" s="197" t="s">
        <v>51</v>
      </c>
      <c r="Z11" s="177" t="s">
        <v>74</v>
      </c>
      <c r="AA11" s="182">
        <v>91</v>
      </c>
      <c r="AB11" s="185">
        <v>12</v>
      </c>
      <c r="AC11" s="143" t="s">
        <v>84</v>
      </c>
      <c r="AD11" s="156">
        <v>55</v>
      </c>
      <c r="AE11" s="155">
        <v>22</v>
      </c>
      <c r="AF11" s="125" t="s">
        <v>84</v>
      </c>
      <c r="AG11" s="135">
        <v>159</v>
      </c>
      <c r="AH11" s="136">
        <v>1</v>
      </c>
      <c r="AI11" s="111" t="s">
        <v>48</v>
      </c>
      <c r="AJ11" s="105">
        <v>14.5</v>
      </c>
      <c r="AK11" s="111" t="s">
        <v>125</v>
      </c>
      <c r="AL11" s="78" t="s">
        <v>10</v>
      </c>
      <c r="AM11" s="82">
        <v>90</v>
      </c>
      <c r="AN11" s="83">
        <v>10</v>
      </c>
      <c r="AO11" s="66" t="s">
        <v>10</v>
      </c>
      <c r="AP11" s="67">
        <v>132</v>
      </c>
      <c r="AQ11" s="68">
        <v>3</v>
      </c>
      <c r="AR11" s="46" t="s">
        <v>9</v>
      </c>
      <c r="AS11" s="41">
        <v>21.5</v>
      </c>
      <c r="AT11" s="51" t="s">
        <v>65</v>
      </c>
      <c r="AU11" s="25" t="s">
        <v>9</v>
      </c>
      <c r="AV11" s="23">
        <v>128</v>
      </c>
      <c r="AW11" s="34">
        <v>2</v>
      </c>
      <c r="AX11" s="16" t="s">
        <v>9</v>
      </c>
      <c r="AY11" s="17">
        <v>115</v>
      </c>
      <c r="AZ11" s="18">
        <v>5</v>
      </c>
      <c r="BB11">
        <v>4</v>
      </c>
      <c r="BC11" t="s">
        <v>129</v>
      </c>
    </row>
    <row r="12" spans="1:55" x14ac:dyDescent="0.25">
      <c r="A12" s="1">
        <v>9</v>
      </c>
      <c r="B12" s="1">
        <v>9</v>
      </c>
      <c r="C12" s="2" t="s">
        <v>102</v>
      </c>
      <c r="D12" s="4">
        <v>6</v>
      </c>
      <c r="E12" s="4">
        <v>5</v>
      </c>
      <c r="F12" s="4" t="s">
        <v>101</v>
      </c>
      <c r="G12" s="15" t="s">
        <v>139</v>
      </c>
      <c r="H12" s="3">
        <f>O12+R12+U12+X12+AA12+AD12+AG12+AJ12+AM12+AP12+AS12+AV12+AY12</f>
        <v>871</v>
      </c>
      <c r="I12" s="5">
        <f>(H12/9)</f>
        <v>96.777777777777771</v>
      </c>
      <c r="J12" s="229">
        <f>O12+R12+U12</f>
        <v>294</v>
      </c>
      <c r="K12" s="247">
        <v>3</v>
      </c>
      <c r="L12" s="104">
        <f>X12+AA12+AD12+AG12+AJ12</f>
        <v>515</v>
      </c>
      <c r="M12" s="140">
        <v>4</v>
      </c>
      <c r="N12" s="277" t="s">
        <v>27</v>
      </c>
      <c r="O12" s="279">
        <v>78</v>
      </c>
      <c r="P12" s="277">
        <v>13</v>
      </c>
      <c r="Q12" s="248" t="s">
        <v>27</v>
      </c>
      <c r="R12" s="251">
        <v>110</v>
      </c>
      <c r="S12" s="250">
        <v>5</v>
      </c>
      <c r="T12" s="222" t="s">
        <v>16</v>
      </c>
      <c r="U12" s="230">
        <v>106</v>
      </c>
      <c r="V12" s="231">
        <v>5</v>
      </c>
      <c r="W12" s="195" t="s">
        <v>20</v>
      </c>
      <c r="X12" s="59">
        <v>86</v>
      </c>
      <c r="Y12" s="197">
        <v>9</v>
      </c>
      <c r="Z12" s="177" t="s">
        <v>27</v>
      </c>
      <c r="AA12" s="182">
        <v>103</v>
      </c>
      <c r="AB12" s="185">
        <v>9</v>
      </c>
      <c r="AC12" s="143" t="s">
        <v>20</v>
      </c>
      <c r="AD12" s="156">
        <v>92</v>
      </c>
      <c r="AE12" s="155">
        <v>13</v>
      </c>
      <c r="AF12" s="125" t="s">
        <v>28</v>
      </c>
      <c r="AG12" s="135">
        <v>137</v>
      </c>
      <c r="AH12" s="136">
        <v>3</v>
      </c>
      <c r="AI12" s="111" t="s">
        <v>16</v>
      </c>
      <c r="AJ12" s="118">
        <v>97</v>
      </c>
      <c r="AK12" s="119">
        <v>13</v>
      </c>
      <c r="AL12" s="79" t="s">
        <v>16</v>
      </c>
      <c r="AM12" s="74">
        <v>62</v>
      </c>
      <c r="AN12" s="79">
        <v>17</v>
      </c>
      <c r="AO12" s="89"/>
      <c r="AP12" s="89"/>
      <c r="AQ12" s="89"/>
      <c r="AR12" s="89"/>
      <c r="AS12" s="89"/>
      <c r="AT12" s="89"/>
      <c r="AU12" s="70"/>
      <c r="AV12" s="70"/>
      <c r="AW12" s="70"/>
      <c r="AX12" s="60"/>
      <c r="AY12" s="60"/>
      <c r="AZ12" s="60"/>
      <c r="BB12">
        <v>4</v>
      </c>
      <c r="BC12" s="55" t="s">
        <v>128</v>
      </c>
    </row>
    <row r="13" spans="1:55" x14ac:dyDescent="0.25">
      <c r="A13" s="1">
        <v>10</v>
      </c>
      <c r="B13" s="1">
        <v>11</v>
      </c>
      <c r="C13" s="2" t="s">
        <v>115</v>
      </c>
      <c r="D13" s="4">
        <v>12</v>
      </c>
      <c r="E13" s="4">
        <v>9</v>
      </c>
      <c r="F13" s="4" t="s">
        <v>101</v>
      </c>
      <c r="G13" s="15" t="s">
        <v>121</v>
      </c>
      <c r="H13" s="3">
        <f>O13+R13+U13+X13+AA13+AD13+AG13+AJ13+AM13+AP13+AS13+AV13+AY13</f>
        <v>835</v>
      </c>
      <c r="I13" s="5">
        <f>(H13/10)</f>
        <v>83.5</v>
      </c>
      <c r="J13" s="229">
        <f>O13+R13+U13</f>
        <v>263</v>
      </c>
      <c r="K13" s="247">
        <v>8</v>
      </c>
      <c r="L13" s="104">
        <f>X13+AA13+AD13+AG13+AJ13</f>
        <v>347</v>
      </c>
      <c r="M13" s="140">
        <v>12</v>
      </c>
      <c r="N13" s="277" t="s">
        <v>21</v>
      </c>
      <c r="O13" s="279">
        <v>77</v>
      </c>
      <c r="P13" s="277">
        <v>14</v>
      </c>
      <c r="Q13" s="248" t="s">
        <v>50</v>
      </c>
      <c r="R13" s="251">
        <v>112</v>
      </c>
      <c r="S13" s="250">
        <v>4</v>
      </c>
      <c r="T13" s="222" t="s">
        <v>10</v>
      </c>
      <c r="U13" s="230">
        <v>74</v>
      </c>
      <c r="V13" s="231">
        <v>16</v>
      </c>
      <c r="W13" s="195" t="s">
        <v>8</v>
      </c>
      <c r="X13" s="59">
        <v>32</v>
      </c>
      <c r="Y13" s="197">
        <v>23</v>
      </c>
      <c r="Z13" s="177" t="s">
        <v>8</v>
      </c>
      <c r="AA13" s="182">
        <v>129</v>
      </c>
      <c r="AB13" s="185">
        <v>2</v>
      </c>
      <c r="AC13" s="143" t="s">
        <v>69</v>
      </c>
      <c r="AD13" s="156">
        <v>102</v>
      </c>
      <c r="AE13" s="155">
        <v>5</v>
      </c>
      <c r="AF13" s="125" t="s">
        <v>103</v>
      </c>
      <c r="AG13" s="129">
        <v>18</v>
      </c>
      <c r="AH13" s="125" t="s">
        <v>64</v>
      </c>
      <c r="AI13" s="112" t="s">
        <v>85</v>
      </c>
      <c r="AJ13" s="106">
        <v>66</v>
      </c>
      <c r="AK13" s="112">
        <v>22</v>
      </c>
      <c r="AL13" s="79" t="s">
        <v>61</v>
      </c>
      <c r="AM13" s="74">
        <v>113</v>
      </c>
      <c r="AN13" s="79">
        <v>7</v>
      </c>
      <c r="AO13" s="66" t="s">
        <v>11</v>
      </c>
      <c r="AP13" s="67">
        <v>112</v>
      </c>
      <c r="AQ13" s="68">
        <v>8</v>
      </c>
      <c r="AR13" s="70"/>
      <c r="AS13" s="70"/>
      <c r="AT13" s="70"/>
      <c r="AU13" s="70"/>
      <c r="AV13" s="70"/>
      <c r="AW13" s="70"/>
      <c r="AX13" s="60"/>
      <c r="AY13" s="60"/>
      <c r="AZ13" s="60"/>
      <c r="BB13">
        <v>4</v>
      </c>
      <c r="BC13" s="55" t="s">
        <v>128</v>
      </c>
    </row>
    <row r="14" spans="1:55" x14ac:dyDescent="0.25">
      <c r="A14" s="1">
        <v>11</v>
      </c>
      <c r="B14" s="1">
        <v>12</v>
      </c>
      <c r="C14" s="2" t="s">
        <v>115</v>
      </c>
      <c r="D14" s="4">
        <v>25</v>
      </c>
      <c r="E14" s="4">
        <v>25</v>
      </c>
      <c r="F14" s="4" t="s">
        <v>102</v>
      </c>
      <c r="G14" s="15" t="s">
        <v>70</v>
      </c>
      <c r="H14" s="3">
        <f>O14+R14+U14+X14+AA14+AD14+AG14+AJ14+AM14+AP14+AS14+AV14+AY14</f>
        <v>814.5</v>
      </c>
      <c r="I14" s="6">
        <f>(H14/12)</f>
        <v>67.875</v>
      </c>
      <c r="J14" s="229">
        <f>O14+R14+U14</f>
        <v>280</v>
      </c>
      <c r="K14" s="247">
        <v>6</v>
      </c>
      <c r="L14" s="104">
        <f>X14+AA14+AD14+AG14+AJ14</f>
        <v>146.5</v>
      </c>
      <c r="M14" s="140">
        <v>32</v>
      </c>
      <c r="N14" s="277" t="s">
        <v>60</v>
      </c>
      <c r="O14" s="279">
        <v>82</v>
      </c>
      <c r="P14" s="277">
        <v>12</v>
      </c>
      <c r="Q14" s="248" t="s">
        <v>9</v>
      </c>
      <c r="R14" s="251">
        <v>70</v>
      </c>
      <c r="S14" s="250">
        <v>19</v>
      </c>
      <c r="T14" s="222" t="s">
        <v>9</v>
      </c>
      <c r="U14" s="230">
        <v>128</v>
      </c>
      <c r="V14" s="231">
        <v>1</v>
      </c>
      <c r="W14" s="195" t="s">
        <v>7</v>
      </c>
      <c r="X14" s="59">
        <v>87</v>
      </c>
      <c r="Y14" s="197">
        <v>8</v>
      </c>
      <c r="Z14" s="177" t="s">
        <v>7</v>
      </c>
      <c r="AA14" s="183">
        <v>16.5</v>
      </c>
      <c r="AB14" s="185" t="s">
        <v>64</v>
      </c>
      <c r="AC14" s="143" t="s">
        <v>7</v>
      </c>
      <c r="AD14" s="144">
        <v>20</v>
      </c>
      <c r="AE14" s="145" t="s">
        <v>64</v>
      </c>
      <c r="AF14" s="125"/>
      <c r="AG14" s="129"/>
      <c r="AH14" s="125"/>
      <c r="AI14" s="111" t="s">
        <v>61</v>
      </c>
      <c r="AJ14" s="105">
        <v>23</v>
      </c>
      <c r="AK14" s="111" t="s">
        <v>64</v>
      </c>
      <c r="AL14" s="78" t="s">
        <v>97</v>
      </c>
      <c r="AM14" s="82">
        <v>57</v>
      </c>
      <c r="AN14" s="83">
        <v>18</v>
      </c>
      <c r="AO14" s="66" t="s">
        <v>58</v>
      </c>
      <c r="AP14" s="69">
        <v>107</v>
      </c>
      <c r="AQ14" s="68">
        <v>10</v>
      </c>
      <c r="AR14" s="47" t="s">
        <v>58</v>
      </c>
      <c r="AS14" s="58">
        <v>133</v>
      </c>
      <c r="AT14" s="57">
        <v>3</v>
      </c>
      <c r="AU14" s="25" t="s">
        <v>7</v>
      </c>
      <c r="AV14" s="23">
        <v>20</v>
      </c>
      <c r="AW14" s="30" t="s">
        <v>65</v>
      </c>
      <c r="AX14" s="16" t="s">
        <v>18</v>
      </c>
      <c r="AY14" s="21">
        <v>71</v>
      </c>
      <c r="AZ14" s="18">
        <v>13</v>
      </c>
      <c r="BB14">
        <v>4</v>
      </c>
      <c r="BC14" t="s">
        <v>129</v>
      </c>
    </row>
    <row r="15" spans="1:55" x14ac:dyDescent="0.25">
      <c r="A15" s="1">
        <v>12</v>
      </c>
      <c r="B15" s="1">
        <v>10</v>
      </c>
      <c r="C15" s="2" t="s">
        <v>3</v>
      </c>
      <c r="D15" s="4">
        <v>32</v>
      </c>
      <c r="E15" s="4">
        <v>27</v>
      </c>
      <c r="F15" s="4" t="s">
        <v>101</v>
      </c>
      <c r="G15" s="15" t="s">
        <v>32</v>
      </c>
      <c r="H15" s="3">
        <f>O15+R15+U15+X15+AA15+AD15+AG15+AJ15+AM15+AP15+AS15+AV15+AY15</f>
        <v>809</v>
      </c>
      <c r="I15" s="6">
        <f>(H15/13)</f>
        <v>62.230769230769234</v>
      </c>
      <c r="J15" s="229">
        <f>O15+R15+U15</f>
        <v>214</v>
      </c>
      <c r="K15" s="247">
        <v>15</v>
      </c>
      <c r="L15" s="104">
        <f>X15+AA15+AD15+AG15+AJ15</f>
        <v>301.5</v>
      </c>
      <c r="M15" s="140">
        <v>18</v>
      </c>
      <c r="N15" s="277" t="s">
        <v>28</v>
      </c>
      <c r="O15" s="280">
        <v>23</v>
      </c>
      <c r="P15" s="277" t="s">
        <v>65</v>
      </c>
      <c r="Q15" s="248" t="s">
        <v>6</v>
      </c>
      <c r="R15" s="251">
        <v>65</v>
      </c>
      <c r="S15" s="250">
        <v>21</v>
      </c>
      <c r="T15" s="222" t="s">
        <v>97</v>
      </c>
      <c r="U15" s="230">
        <v>126</v>
      </c>
      <c r="V15" s="231">
        <v>2</v>
      </c>
      <c r="W15" s="195" t="s">
        <v>55</v>
      </c>
      <c r="X15" s="59">
        <v>109</v>
      </c>
      <c r="Y15" s="197">
        <v>6</v>
      </c>
      <c r="Z15" s="177" t="s">
        <v>58</v>
      </c>
      <c r="AA15" s="183">
        <v>20</v>
      </c>
      <c r="AB15" s="185" t="s">
        <v>51</v>
      </c>
      <c r="AC15" s="143" t="s">
        <v>30</v>
      </c>
      <c r="AD15" s="144">
        <v>16</v>
      </c>
      <c r="AE15" s="145" t="s">
        <v>99</v>
      </c>
      <c r="AF15" s="125" t="s">
        <v>30</v>
      </c>
      <c r="AG15" s="135">
        <v>137</v>
      </c>
      <c r="AH15" s="136">
        <v>4</v>
      </c>
      <c r="AI15" s="111" t="s">
        <v>6</v>
      </c>
      <c r="AJ15" s="105">
        <v>19.5</v>
      </c>
      <c r="AK15" s="111" t="s">
        <v>62</v>
      </c>
      <c r="AL15" s="78" t="s">
        <v>55</v>
      </c>
      <c r="AM15" s="73">
        <v>10.5</v>
      </c>
      <c r="AN15" s="78" t="s">
        <v>99</v>
      </c>
      <c r="AO15" s="66" t="s">
        <v>55</v>
      </c>
      <c r="AP15" s="69">
        <v>106</v>
      </c>
      <c r="AQ15" s="68">
        <v>11</v>
      </c>
      <c r="AR15" s="47" t="s">
        <v>16</v>
      </c>
      <c r="AS15" s="58">
        <v>57</v>
      </c>
      <c r="AT15" s="57">
        <v>17</v>
      </c>
      <c r="AU15" s="25" t="s">
        <v>6</v>
      </c>
      <c r="AV15" s="35">
        <v>99</v>
      </c>
      <c r="AW15" s="34">
        <v>7</v>
      </c>
      <c r="AX15" s="16" t="s">
        <v>43</v>
      </c>
      <c r="AY15" s="17">
        <v>21</v>
      </c>
      <c r="AZ15" s="22" t="s">
        <v>44</v>
      </c>
      <c r="BB15">
        <v>1</v>
      </c>
      <c r="BC15" s="55" t="s">
        <v>111</v>
      </c>
    </row>
    <row r="16" spans="1:55" x14ac:dyDescent="0.25">
      <c r="A16" s="1">
        <v>13</v>
      </c>
      <c r="B16" s="1">
        <v>13</v>
      </c>
      <c r="C16" s="2" t="s">
        <v>102</v>
      </c>
      <c r="D16" s="4">
        <v>33</v>
      </c>
      <c r="E16" s="4">
        <v>37</v>
      </c>
      <c r="F16" s="4" t="s">
        <v>2</v>
      </c>
      <c r="G16" s="15" t="s">
        <v>5</v>
      </c>
      <c r="H16" s="3">
        <f>O16+R16+U16+X16+AA16+AD16+AG16+AJ16+AM16+AP16+AS16+AV16+AY16</f>
        <v>795.5</v>
      </c>
      <c r="I16" s="6">
        <f>(H16/13)</f>
        <v>61.192307692307693</v>
      </c>
      <c r="J16" s="229">
        <f>O16+R16+U16</f>
        <v>328</v>
      </c>
      <c r="K16" s="247">
        <v>2</v>
      </c>
      <c r="L16" s="104">
        <f>X16+AA16+AD16+AG16+AJ16</f>
        <v>265.5</v>
      </c>
      <c r="M16" s="140">
        <v>21</v>
      </c>
      <c r="N16" s="277" t="s">
        <v>10</v>
      </c>
      <c r="O16" s="279">
        <v>113</v>
      </c>
      <c r="P16" s="277">
        <v>2</v>
      </c>
      <c r="Q16" s="248" t="s">
        <v>13</v>
      </c>
      <c r="R16" s="251">
        <v>123</v>
      </c>
      <c r="S16" s="250">
        <v>2</v>
      </c>
      <c r="T16" s="222" t="s">
        <v>28</v>
      </c>
      <c r="U16" s="230">
        <v>92</v>
      </c>
      <c r="V16" s="231">
        <v>11</v>
      </c>
      <c r="W16" s="195" t="s">
        <v>86</v>
      </c>
      <c r="X16" s="41">
        <v>15</v>
      </c>
      <c r="Y16" s="197" t="s">
        <v>65</v>
      </c>
      <c r="Z16" s="177" t="s">
        <v>11</v>
      </c>
      <c r="AA16" s="182">
        <v>36</v>
      </c>
      <c r="AB16" s="185">
        <v>24</v>
      </c>
      <c r="AC16" s="143" t="s">
        <v>58</v>
      </c>
      <c r="AD16" s="144">
        <v>23.5</v>
      </c>
      <c r="AE16" s="145" t="s">
        <v>44</v>
      </c>
      <c r="AF16" s="125" t="s">
        <v>82</v>
      </c>
      <c r="AG16" s="135">
        <v>64</v>
      </c>
      <c r="AH16" s="136">
        <v>17</v>
      </c>
      <c r="AI16" s="111" t="s">
        <v>82</v>
      </c>
      <c r="AJ16" s="118">
        <v>127</v>
      </c>
      <c r="AK16" s="119">
        <v>4</v>
      </c>
      <c r="AL16" s="78" t="s">
        <v>86</v>
      </c>
      <c r="AM16" s="73">
        <v>21</v>
      </c>
      <c r="AN16" s="78" t="s">
        <v>51</v>
      </c>
      <c r="AO16" s="66" t="s">
        <v>119</v>
      </c>
      <c r="AP16" s="69">
        <v>58</v>
      </c>
      <c r="AQ16" s="68">
        <v>19</v>
      </c>
      <c r="AR16" s="47" t="s">
        <v>88</v>
      </c>
      <c r="AS16" s="58">
        <v>56</v>
      </c>
      <c r="AT16" s="57">
        <v>18</v>
      </c>
      <c r="AU16" s="25" t="s">
        <v>78</v>
      </c>
      <c r="AV16" s="23">
        <v>15</v>
      </c>
      <c r="AW16" s="30" t="s">
        <v>51</v>
      </c>
      <c r="AX16" s="16" t="s">
        <v>20</v>
      </c>
      <c r="AY16" s="17">
        <v>52</v>
      </c>
      <c r="AZ16" s="18">
        <v>21</v>
      </c>
      <c r="BB16">
        <v>4</v>
      </c>
      <c r="BC16" s="55" t="s">
        <v>128</v>
      </c>
    </row>
    <row r="17" spans="1:55" x14ac:dyDescent="0.25">
      <c r="A17" s="1">
        <v>14</v>
      </c>
      <c r="B17" s="1">
        <v>16</v>
      </c>
      <c r="C17" s="2" t="s">
        <v>2</v>
      </c>
      <c r="D17" s="4">
        <v>7</v>
      </c>
      <c r="E17" s="4">
        <v>7</v>
      </c>
      <c r="F17" s="4" t="s">
        <v>102</v>
      </c>
      <c r="G17" s="15" t="s">
        <v>138</v>
      </c>
      <c r="H17" s="3">
        <f>O17+R17+U17+X17+AA17+AD17+AG17+AJ17+AM17+AP17+AS17+AV17+AY17</f>
        <v>718.5</v>
      </c>
      <c r="I17" s="6">
        <f>(H17/8)</f>
        <v>89.8125</v>
      </c>
      <c r="J17" s="229">
        <f>O17+R17+U17</f>
        <v>258</v>
      </c>
      <c r="K17" s="247">
        <v>9</v>
      </c>
      <c r="L17" s="104">
        <f>X17+AA17+AD17+AG17+AJ17</f>
        <v>371.5</v>
      </c>
      <c r="M17" s="140">
        <v>10</v>
      </c>
      <c r="N17" s="277" t="s">
        <v>11</v>
      </c>
      <c r="O17" s="279">
        <v>104</v>
      </c>
      <c r="P17" s="277">
        <v>6</v>
      </c>
      <c r="Q17" s="248" t="s">
        <v>68</v>
      </c>
      <c r="R17" s="251">
        <v>89</v>
      </c>
      <c r="S17" s="250">
        <v>11</v>
      </c>
      <c r="T17" s="222" t="s">
        <v>6</v>
      </c>
      <c r="U17" s="230">
        <v>65</v>
      </c>
      <c r="V17" s="231">
        <v>19</v>
      </c>
      <c r="W17" s="195" t="s">
        <v>56</v>
      </c>
      <c r="X17" s="59">
        <v>121</v>
      </c>
      <c r="Y17" s="197">
        <v>3</v>
      </c>
      <c r="Z17" s="177" t="s">
        <v>13</v>
      </c>
      <c r="AA17" s="182">
        <v>106</v>
      </c>
      <c r="AB17" s="185">
        <v>7</v>
      </c>
      <c r="AC17" s="143" t="s">
        <v>87</v>
      </c>
      <c r="AD17" s="156">
        <v>125</v>
      </c>
      <c r="AE17" s="155">
        <v>2</v>
      </c>
      <c r="AF17" s="125"/>
      <c r="AG17" s="129"/>
      <c r="AH17" s="125"/>
      <c r="AI17" s="111" t="s">
        <v>68</v>
      </c>
      <c r="AJ17" s="105">
        <v>19.5</v>
      </c>
      <c r="AK17" s="111" t="s">
        <v>62</v>
      </c>
      <c r="AL17" s="79" t="s">
        <v>7</v>
      </c>
      <c r="AM17" s="74">
        <v>89</v>
      </c>
      <c r="AN17" s="79">
        <v>11</v>
      </c>
      <c r="AO17" s="89"/>
      <c r="AP17" s="70"/>
      <c r="AQ17" s="89"/>
      <c r="AR17" s="70"/>
      <c r="AS17" s="70"/>
      <c r="AT17" s="70"/>
      <c r="AU17" s="70"/>
      <c r="AV17" s="70"/>
      <c r="AW17" s="70"/>
      <c r="AX17" s="60"/>
      <c r="AY17" s="60"/>
      <c r="AZ17" s="60"/>
      <c r="BB17">
        <v>3</v>
      </c>
      <c r="BC17" s="54" t="s">
        <v>108</v>
      </c>
    </row>
    <row r="18" spans="1:55" x14ac:dyDescent="0.25">
      <c r="A18" s="1">
        <v>15</v>
      </c>
      <c r="B18" s="1">
        <v>14</v>
      </c>
      <c r="C18" s="2" t="s">
        <v>3</v>
      </c>
      <c r="D18" s="4">
        <v>42</v>
      </c>
      <c r="E18" s="4">
        <v>39</v>
      </c>
      <c r="F18" s="4" t="s">
        <v>101</v>
      </c>
      <c r="G18" s="15" t="s">
        <v>29</v>
      </c>
      <c r="H18" s="3">
        <f>O18+R18+U18+X18+AA18+AD18+AG18+AJ18+AM18+AP18+AS18+AV18+AY18</f>
        <v>681.5</v>
      </c>
      <c r="I18" s="6">
        <f>(H18/13)</f>
        <v>52.42307692307692</v>
      </c>
      <c r="J18" s="229">
        <f>O18+R18+U18</f>
        <v>67</v>
      </c>
      <c r="K18" s="247">
        <v>31</v>
      </c>
      <c r="L18" s="104">
        <f>X18+AA18+AD18+AG18+AJ18</f>
        <v>359</v>
      </c>
      <c r="M18" s="140">
        <v>11</v>
      </c>
      <c r="N18" s="277" t="s">
        <v>20</v>
      </c>
      <c r="O18" s="280">
        <v>23</v>
      </c>
      <c r="P18" s="277" t="s">
        <v>44</v>
      </c>
      <c r="Q18" s="248" t="s">
        <v>143</v>
      </c>
      <c r="R18" s="253">
        <v>26</v>
      </c>
      <c r="S18" s="250" t="s">
        <v>44</v>
      </c>
      <c r="T18" s="222" t="s">
        <v>74</v>
      </c>
      <c r="U18" s="219">
        <v>18</v>
      </c>
      <c r="V18" s="224" t="s">
        <v>64</v>
      </c>
      <c r="W18" s="195" t="s">
        <v>85</v>
      </c>
      <c r="X18" s="59">
        <v>82</v>
      </c>
      <c r="Y18" s="197">
        <v>11</v>
      </c>
      <c r="Z18" s="177" t="s">
        <v>21</v>
      </c>
      <c r="AA18" s="182">
        <v>56</v>
      </c>
      <c r="AB18" s="185">
        <v>19</v>
      </c>
      <c r="AC18" s="143" t="s">
        <v>60</v>
      </c>
      <c r="AD18" s="156">
        <v>94</v>
      </c>
      <c r="AE18" s="155">
        <v>11</v>
      </c>
      <c r="AF18" s="125" t="s">
        <v>16</v>
      </c>
      <c r="AG18" s="135">
        <v>53</v>
      </c>
      <c r="AH18" s="136">
        <v>19</v>
      </c>
      <c r="AI18" s="111" t="s">
        <v>56</v>
      </c>
      <c r="AJ18" s="118">
        <v>74</v>
      </c>
      <c r="AK18" s="119">
        <v>19</v>
      </c>
      <c r="AL18" s="78" t="s">
        <v>6</v>
      </c>
      <c r="AM18" s="73">
        <v>7</v>
      </c>
      <c r="AN18" s="78" t="s">
        <v>125</v>
      </c>
      <c r="AO18" s="66" t="s">
        <v>117</v>
      </c>
      <c r="AP18" s="69">
        <v>51</v>
      </c>
      <c r="AQ18" s="68">
        <v>21</v>
      </c>
      <c r="AR18" s="47" t="s">
        <v>56</v>
      </c>
      <c r="AS18" s="58">
        <v>70</v>
      </c>
      <c r="AT18" s="57">
        <v>14</v>
      </c>
      <c r="AU18" s="25" t="s">
        <v>87</v>
      </c>
      <c r="AV18" s="23">
        <v>108</v>
      </c>
      <c r="AW18" s="34">
        <v>5</v>
      </c>
      <c r="AX18" s="16" t="s">
        <v>30</v>
      </c>
      <c r="AY18" s="17">
        <v>19.5</v>
      </c>
      <c r="AZ18" s="22" t="s">
        <v>51</v>
      </c>
      <c r="BB18">
        <v>4</v>
      </c>
      <c r="BC18" t="s">
        <v>129</v>
      </c>
    </row>
    <row r="19" spans="1:55" x14ac:dyDescent="0.25">
      <c r="A19" s="1">
        <v>16</v>
      </c>
      <c r="B19" s="1">
        <v>15</v>
      </c>
      <c r="C19" s="2" t="s">
        <v>3</v>
      </c>
      <c r="D19" s="4">
        <v>43</v>
      </c>
      <c r="E19" s="4">
        <v>41</v>
      </c>
      <c r="F19" s="4" t="s">
        <v>101</v>
      </c>
      <c r="G19" s="15" t="s">
        <v>39</v>
      </c>
      <c r="H19" s="3">
        <f>O19+R19+U19+X19+AA19+AD19+AG19+AJ19+AM19+AP19+AS19+AV19+AY19</f>
        <v>670</v>
      </c>
      <c r="I19" s="6">
        <f>(H19/13)</f>
        <v>51.53846153846154</v>
      </c>
      <c r="J19" s="229">
        <f>O19+R19+U19</f>
        <v>257</v>
      </c>
      <c r="K19" s="247">
        <v>10</v>
      </c>
      <c r="L19" s="104">
        <f>X19+AA19+AD19+AG19+AJ19</f>
        <v>334</v>
      </c>
      <c r="M19" s="140">
        <v>15</v>
      </c>
      <c r="N19" s="277" t="s">
        <v>56</v>
      </c>
      <c r="O19" s="279">
        <v>29</v>
      </c>
      <c r="P19" s="277">
        <v>24</v>
      </c>
      <c r="Q19" s="248" t="s">
        <v>56</v>
      </c>
      <c r="R19" s="251">
        <v>134</v>
      </c>
      <c r="S19" s="250">
        <v>1</v>
      </c>
      <c r="T19" s="222" t="s">
        <v>60</v>
      </c>
      <c r="U19" s="230">
        <v>94</v>
      </c>
      <c r="V19" s="231">
        <v>9</v>
      </c>
      <c r="W19" s="195" t="s">
        <v>66</v>
      </c>
      <c r="X19" s="59">
        <v>80</v>
      </c>
      <c r="Y19" s="197">
        <v>12</v>
      </c>
      <c r="Z19" s="177" t="s">
        <v>10</v>
      </c>
      <c r="AA19" s="182">
        <v>86</v>
      </c>
      <c r="AB19" s="185">
        <v>14</v>
      </c>
      <c r="AC19" s="143" t="s">
        <v>27</v>
      </c>
      <c r="AD19" s="156">
        <v>87</v>
      </c>
      <c r="AE19" s="155">
        <v>16</v>
      </c>
      <c r="AF19" s="125" t="s">
        <v>17</v>
      </c>
      <c r="AG19" s="129">
        <v>18</v>
      </c>
      <c r="AH19" s="125" t="s">
        <v>51</v>
      </c>
      <c r="AI19" s="111" t="s">
        <v>30</v>
      </c>
      <c r="AJ19" s="118">
        <v>63</v>
      </c>
      <c r="AK19" s="119">
        <v>24</v>
      </c>
      <c r="AL19" s="78" t="s">
        <v>20</v>
      </c>
      <c r="AM19" s="73">
        <v>13</v>
      </c>
      <c r="AN19" s="78" t="s">
        <v>64</v>
      </c>
      <c r="AO19" s="66" t="s">
        <v>7</v>
      </c>
      <c r="AP19" s="62">
        <v>7</v>
      </c>
      <c r="AQ19" s="66" t="s">
        <v>99</v>
      </c>
      <c r="AR19" s="47" t="s">
        <v>27</v>
      </c>
      <c r="AS19" s="58">
        <v>33</v>
      </c>
      <c r="AT19" s="57">
        <v>25</v>
      </c>
      <c r="AU19" s="25" t="s">
        <v>88</v>
      </c>
      <c r="AV19" s="24">
        <v>12.5</v>
      </c>
      <c r="AW19" s="30" t="s">
        <v>64</v>
      </c>
      <c r="AX19" s="16" t="s">
        <v>17</v>
      </c>
      <c r="AY19" s="17">
        <v>13.5</v>
      </c>
      <c r="AZ19" s="22" t="s">
        <v>62</v>
      </c>
      <c r="BB19">
        <v>4</v>
      </c>
      <c r="BC19" s="55" t="s">
        <v>128</v>
      </c>
    </row>
    <row r="20" spans="1:55" x14ac:dyDescent="0.25">
      <c r="A20" s="1">
        <v>17</v>
      </c>
      <c r="B20" s="1">
        <v>20</v>
      </c>
      <c r="C20" s="2" t="s">
        <v>2</v>
      </c>
      <c r="D20" s="4">
        <v>39</v>
      </c>
      <c r="E20" s="4">
        <v>47</v>
      </c>
      <c r="F20" s="4" t="s">
        <v>115</v>
      </c>
      <c r="G20" s="15" t="s">
        <v>75</v>
      </c>
      <c r="H20" s="3">
        <f>O20+R20+U20+X20+AA20+AD20+AG20+AJ20+AM20+AP20+AS20+AV20+AY20</f>
        <v>645.5</v>
      </c>
      <c r="I20" s="6">
        <f>(H20/12)</f>
        <v>53.791666666666664</v>
      </c>
      <c r="J20" s="229">
        <f>O20+R20+U20</f>
        <v>275</v>
      </c>
      <c r="K20" s="247">
        <v>7</v>
      </c>
      <c r="L20" s="104">
        <f>X20+AA20+AD20+AG20+AJ20</f>
        <v>85.5</v>
      </c>
      <c r="M20" s="140">
        <v>43</v>
      </c>
      <c r="N20" s="277" t="s">
        <v>88</v>
      </c>
      <c r="O20" s="279">
        <v>115</v>
      </c>
      <c r="P20" s="277">
        <v>1</v>
      </c>
      <c r="Q20" s="248" t="s">
        <v>88</v>
      </c>
      <c r="R20" s="251">
        <v>67</v>
      </c>
      <c r="S20" s="250">
        <v>20</v>
      </c>
      <c r="T20" s="222" t="s">
        <v>27</v>
      </c>
      <c r="U20" s="230">
        <v>93</v>
      </c>
      <c r="V20" s="231">
        <v>10</v>
      </c>
      <c r="W20" s="195" t="s">
        <v>22</v>
      </c>
      <c r="X20" s="41"/>
      <c r="Y20" s="197" t="s">
        <v>22</v>
      </c>
      <c r="Z20" s="177" t="s">
        <v>88</v>
      </c>
      <c r="AA20" s="183">
        <v>21.5</v>
      </c>
      <c r="AB20" s="185" t="s">
        <v>65</v>
      </c>
      <c r="AC20" s="143" t="s">
        <v>88</v>
      </c>
      <c r="AD20" s="144">
        <v>14</v>
      </c>
      <c r="AE20" s="145" t="s">
        <v>64</v>
      </c>
      <c r="AF20" s="125" t="s">
        <v>74</v>
      </c>
      <c r="AG20" s="129">
        <v>23</v>
      </c>
      <c r="AH20" s="125" t="s">
        <v>44</v>
      </c>
      <c r="AI20" s="111" t="s">
        <v>9</v>
      </c>
      <c r="AJ20" s="105">
        <v>27</v>
      </c>
      <c r="AK20" s="111" t="s">
        <v>44</v>
      </c>
      <c r="AL20" s="78" t="s">
        <v>136</v>
      </c>
      <c r="AM20" s="73">
        <v>13</v>
      </c>
      <c r="AN20" s="78" t="s">
        <v>62</v>
      </c>
      <c r="AO20" s="66" t="s">
        <v>6</v>
      </c>
      <c r="AP20" s="69">
        <v>112</v>
      </c>
      <c r="AQ20" s="68">
        <v>7</v>
      </c>
      <c r="AR20" s="48" t="s">
        <v>60</v>
      </c>
      <c r="AS20" s="43">
        <v>91</v>
      </c>
      <c r="AT20" s="53">
        <v>8</v>
      </c>
      <c r="AU20" s="26" t="s">
        <v>83</v>
      </c>
      <c r="AV20" s="23">
        <v>7</v>
      </c>
      <c r="AW20" s="31" t="s">
        <v>99</v>
      </c>
      <c r="AX20" s="16" t="s">
        <v>10</v>
      </c>
      <c r="AY20" s="17">
        <v>62</v>
      </c>
      <c r="AZ20" s="18">
        <v>18</v>
      </c>
      <c r="BB20">
        <v>4</v>
      </c>
      <c r="BC20" s="55" t="s">
        <v>132</v>
      </c>
    </row>
    <row r="21" spans="1:55" x14ac:dyDescent="0.25">
      <c r="A21" s="1">
        <v>18</v>
      </c>
      <c r="B21" s="1">
        <v>19</v>
      </c>
      <c r="C21" s="2" t="s">
        <v>2</v>
      </c>
      <c r="D21" s="4">
        <v>46</v>
      </c>
      <c r="E21" s="4">
        <v>45</v>
      </c>
      <c r="F21" s="4" t="s">
        <v>101</v>
      </c>
      <c r="G21" s="15" t="s">
        <v>52</v>
      </c>
      <c r="H21" s="3">
        <f>O21+R21+U21+X21+AA21+AD21+AG21+AJ21+AM21+AP21+AS21+AV21+AY21</f>
        <v>584.5</v>
      </c>
      <c r="I21" s="6">
        <f>(H21/12)</f>
        <v>48.708333333333336</v>
      </c>
      <c r="J21" s="229">
        <f>O21+R21+U21</f>
        <v>108</v>
      </c>
      <c r="K21" s="247">
        <v>27</v>
      </c>
      <c r="L21" s="104">
        <f>X21+AA21+AD21+AG21+AJ21</f>
        <v>151.5</v>
      </c>
      <c r="M21" s="140">
        <v>30</v>
      </c>
      <c r="N21" s="277" t="s">
        <v>190</v>
      </c>
      <c r="O21" s="279">
        <v>49</v>
      </c>
      <c r="P21" s="277">
        <v>20</v>
      </c>
      <c r="Q21" s="248" t="s">
        <v>10</v>
      </c>
      <c r="R21" s="251">
        <v>36</v>
      </c>
      <c r="S21" s="250">
        <v>25</v>
      </c>
      <c r="T21" s="222" t="s">
        <v>85</v>
      </c>
      <c r="U21" s="219">
        <v>23</v>
      </c>
      <c r="V21" s="224" t="s">
        <v>65</v>
      </c>
      <c r="W21" s="195" t="s">
        <v>53</v>
      </c>
      <c r="X21" s="41">
        <v>18</v>
      </c>
      <c r="Y21" s="197" t="s">
        <v>44</v>
      </c>
      <c r="Z21" s="177"/>
      <c r="AA21" s="183"/>
      <c r="AB21" s="185"/>
      <c r="AC21" s="143" t="s">
        <v>13</v>
      </c>
      <c r="AD21" s="156">
        <v>48</v>
      </c>
      <c r="AE21" s="155">
        <v>24</v>
      </c>
      <c r="AF21" s="125" t="s">
        <v>66</v>
      </c>
      <c r="AG21" s="129">
        <v>22.5</v>
      </c>
      <c r="AH21" s="125" t="s">
        <v>65</v>
      </c>
      <c r="AI21" s="111" t="s">
        <v>66</v>
      </c>
      <c r="AJ21" s="118">
        <v>63</v>
      </c>
      <c r="AK21" s="119">
        <v>23</v>
      </c>
      <c r="AL21" s="78" t="s">
        <v>72</v>
      </c>
      <c r="AM21" s="82">
        <v>56</v>
      </c>
      <c r="AN21" s="83">
        <v>20</v>
      </c>
      <c r="AO21" s="66" t="s">
        <v>56</v>
      </c>
      <c r="AP21" s="69">
        <v>31</v>
      </c>
      <c r="AQ21" s="68">
        <v>24</v>
      </c>
      <c r="AR21" s="47" t="s">
        <v>97</v>
      </c>
      <c r="AS21" s="58">
        <v>80</v>
      </c>
      <c r="AT21" s="57">
        <v>10</v>
      </c>
      <c r="AU21" s="25" t="s">
        <v>61</v>
      </c>
      <c r="AV21" s="23">
        <v>83</v>
      </c>
      <c r="AW21" s="34">
        <v>9</v>
      </c>
      <c r="AX21" s="16" t="s">
        <v>53</v>
      </c>
      <c r="AY21" s="17">
        <v>75</v>
      </c>
      <c r="AZ21" s="18">
        <v>12</v>
      </c>
      <c r="BB21">
        <v>4</v>
      </c>
      <c r="BC21" s="55" t="s">
        <v>128</v>
      </c>
    </row>
    <row r="22" spans="1:55" x14ac:dyDescent="0.25">
      <c r="A22" s="1">
        <v>19</v>
      </c>
      <c r="B22" s="1">
        <v>17</v>
      </c>
      <c r="C22" s="2" t="s">
        <v>3</v>
      </c>
      <c r="D22" s="4">
        <v>29</v>
      </c>
      <c r="E22" s="4">
        <v>29</v>
      </c>
      <c r="F22" s="4" t="s">
        <v>102</v>
      </c>
      <c r="G22" s="15" t="s">
        <v>34</v>
      </c>
      <c r="H22" s="3">
        <f>O22+R22+U22+X22+AA22+AD22+AG22+AJ22+AM22+AP22+AS22+AV22+AY22</f>
        <v>572.5</v>
      </c>
      <c r="I22" s="6">
        <f>(H22/9)</f>
        <v>63.611111111111114</v>
      </c>
      <c r="J22" s="229">
        <f>O22+R22+U22</f>
        <v>0</v>
      </c>
      <c r="K22" s="247" t="s">
        <v>22</v>
      </c>
      <c r="L22" s="104">
        <f>X22+AA22+AD22+AG22+AJ22</f>
        <v>182.5</v>
      </c>
      <c r="M22" s="140">
        <v>29</v>
      </c>
      <c r="N22" s="277" t="s">
        <v>22</v>
      </c>
      <c r="O22" s="279"/>
      <c r="P22" s="277"/>
      <c r="Q22" s="248" t="s">
        <v>22</v>
      </c>
      <c r="R22" s="251"/>
      <c r="S22" s="250" t="s">
        <v>22</v>
      </c>
      <c r="T22" s="222"/>
      <c r="U22" s="219"/>
      <c r="V22" s="224"/>
      <c r="W22" s="195" t="s">
        <v>50</v>
      </c>
      <c r="X22" s="41">
        <v>9</v>
      </c>
      <c r="Y22" s="197" t="s">
        <v>64</v>
      </c>
      <c r="Z22" s="177" t="s">
        <v>30</v>
      </c>
      <c r="AA22" s="182">
        <v>79</v>
      </c>
      <c r="AB22" s="185">
        <v>15</v>
      </c>
      <c r="AC22" s="143" t="s">
        <v>45</v>
      </c>
      <c r="AD22" s="156">
        <v>68</v>
      </c>
      <c r="AE22" s="155">
        <v>20</v>
      </c>
      <c r="AF22" s="125"/>
      <c r="AG22" s="129"/>
      <c r="AH22" s="125"/>
      <c r="AI22" s="111" t="s">
        <v>45</v>
      </c>
      <c r="AJ22" s="105">
        <v>26.5</v>
      </c>
      <c r="AK22" s="111" t="s">
        <v>44</v>
      </c>
      <c r="AL22" s="78" t="s">
        <v>30</v>
      </c>
      <c r="AM22" s="82">
        <v>55</v>
      </c>
      <c r="AN22" s="83">
        <v>22</v>
      </c>
      <c r="AO22" s="66" t="s">
        <v>16</v>
      </c>
      <c r="AP22" s="69">
        <v>83</v>
      </c>
      <c r="AQ22" s="68">
        <v>17</v>
      </c>
      <c r="AR22" s="48" t="s">
        <v>28</v>
      </c>
      <c r="AS22" s="43">
        <v>76</v>
      </c>
      <c r="AT22" s="53">
        <v>12</v>
      </c>
      <c r="AU22" s="25" t="s">
        <v>30</v>
      </c>
      <c r="AV22" s="23">
        <v>116</v>
      </c>
      <c r="AW22" s="34">
        <v>4</v>
      </c>
      <c r="AX22" s="16" t="s">
        <v>45</v>
      </c>
      <c r="AY22" s="17">
        <v>60</v>
      </c>
      <c r="AZ22" s="18">
        <v>19</v>
      </c>
    </row>
    <row r="23" spans="1:55" x14ac:dyDescent="0.25">
      <c r="A23" s="1">
        <v>20</v>
      </c>
      <c r="B23" s="1">
        <v>18</v>
      </c>
      <c r="C23" s="2" t="s">
        <v>3</v>
      </c>
      <c r="D23" s="4">
        <v>22</v>
      </c>
      <c r="E23" s="4">
        <v>13</v>
      </c>
      <c r="F23" s="4" t="s">
        <v>101</v>
      </c>
      <c r="G23" s="15" t="s">
        <v>144</v>
      </c>
      <c r="H23" s="3">
        <f>O23+R23+U23+X23+AA23+AD23+AG23+AJ23+AM23+AP23+AS23+AV23+AY23</f>
        <v>564.5</v>
      </c>
      <c r="I23" s="6">
        <f>(H23/8)</f>
        <v>70.5625</v>
      </c>
      <c r="J23" s="229">
        <f>O23+R23+U23</f>
        <v>179.5</v>
      </c>
      <c r="K23" s="247">
        <v>21</v>
      </c>
      <c r="L23" s="104">
        <f>X23+AA23+AD23+AG23+AJ23</f>
        <v>385</v>
      </c>
      <c r="M23" s="140">
        <v>9</v>
      </c>
      <c r="N23" s="277" t="s">
        <v>68</v>
      </c>
      <c r="O23" s="280">
        <v>14.5</v>
      </c>
      <c r="P23" s="277" t="s">
        <v>44</v>
      </c>
      <c r="Q23" s="248" t="s">
        <v>97</v>
      </c>
      <c r="R23" s="251">
        <v>89</v>
      </c>
      <c r="S23" s="250">
        <v>10</v>
      </c>
      <c r="T23" s="222" t="s">
        <v>48</v>
      </c>
      <c r="U23" s="230">
        <v>76</v>
      </c>
      <c r="V23" s="231">
        <v>14</v>
      </c>
      <c r="W23" s="195" t="s">
        <v>169</v>
      </c>
      <c r="X23" s="59">
        <v>41</v>
      </c>
      <c r="Y23" s="197">
        <v>22</v>
      </c>
      <c r="Z23" s="177" t="s">
        <v>97</v>
      </c>
      <c r="AA23" s="182">
        <v>55</v>
      </c>
      <c r="AB23" s="185">
        <v>20</v>
      </c>
      <c r="AC23" s="143" t="s">
        <v>103</v>
      </c>
      <c r="AD23" s="156">
        <v>99</v>
      </c>
      <c r="AE23" s="155">
        <v>6</v>
      </c>
      <c r="AF23" s="125" t="s">
        <v>43</v>
      </c>
      <c r="AG23" s="135">
        <v>83</v>
      </c>
      <c r="AH23" s="136">
        <v>11</v>
      </c>
      <c r="AI23" s="112" t="s">
        <v>97</v>
      </c>
      <c r="AJ23" s="106">
        <v>107</v>
      </c>
      <c r="AK23" s="112">
        <v>7</v>
      </c>
      <c r="AL23" s="79"/>
      <c r="AM23" s="170"/>
      <c r="AN23" s="174"/>
      <c r="AO23" s="89"/>
      <c r="AP23" s="70"/>
      <c r="AQ23" s="89"/>
      <c r="AR23" s="70"/>
      <c r="AS23" s="70"/>
      <c r="AT23" s="70"/>
      <c r="AU23" s="70"/>
      <c r="AV23" s="70"/>
      <c r="AW23" s="70"/>
      <c r="AX23" s="60"/>
      <c r="AY23" s="60"/>
      <c r="AZ23" s="60"/>
      <c r="BB23">
        <v>4</v>
      </c>
      <c r="BC23" s="55" t="s">
        <v>130</v>
      </c>
    </row>
    <row r="24" spans="1:55" x14ac:dyDescent="0.25">
      <c r="A24" s="1">
        <v>21</v>
      </c>
      <c r="B24" s="1">
        <v>22</v>
      </c>
      <c r="C24" s="2" t="s">
        <v>2</v>
      </c>
      <c r="D24" s="4">
        <v>24</v>
      </c>
      <c r="E24" s="4">
        <v>20</v>
      </c>
      <c r="F24" s="4" t="s">
        <v>101</v>
      </c>
      <c r="G24" s="15" t="s">
        <v>123</v>
      </c>
      <c r="H24" s="3">
        <f>O24+R24+U24+X24+AA24+AD24+AG24+AJ24+AM24+AP24+AS24+AV24+AY24</f>
        <v>547</v>
      </c>
      <c r="I24" s="6">
        <f>(H24/8)</f>
        <v>68.375</v>
      </c>
      <c r="J24" s="229">
        <f>O24+R24+U24</f>
        <v>131</v>
      </c>
      <c r="K24" s="247">
        <v>25</v>
      </c>
      <c r="L24" s="104">
        <f>X24+AA24+AD24+AG24+AJ24</f>
        <v>289.5</v>
      </c>
      <c r="M24" s="140">
        <v>19</v>
      </c>
      <c r="N24" s="277" t="s">
        <v>86</v>
      </c>
      <c r="O24" s="279">
        <v>46</v>
      </c>
      <c r="P24" s="277">
        <v>21</v>
      </c>
      <c r="Q24" s="248" t="s">
        <v>136</v>
      </c>
      <c r="R24" s="251">
        <v>85</v>
      </c>
      <c r="S24" s="250">
        <v>13</v>
      </c>
      <c r="T24" s="222"/>
      <c r="U24" s="219"/>
      <c r="V24" s="224"/>
      <c r="W24" s="195" t="s">
        <v>119</v>
      </c>
      <c r="X24" s="41">
        <v>10.5</v>
      </c>
      <c r="Y24" s="197" t="s">
        <v>64</v>
      </c>
      <c r="Z24" s="177"/>
      <c r="AA24" s="183"/>
      <c r="AB24" s="185"/>
      <c r="AC24" s="143" t="s">
        <v>86</v>
      </c>
      <c r="AD24" s="156">
        <v>93</v>
      </c>
      <c r="AE24" s="155">
        <v>12</v>
      </c>
      <c r="AF24" s="125" t="s">
        <v>20</v>
      </c>
      <c r="AG24" s="135">
        <v>64</v>
      </c>
      <c r="AH24" s="136">
        <v>16</v>
      </c>
      <c r="AI24" s="111" t="s">
        <v>83</v>
      </c>
      <c r="AJ24" s="118">
        <v>122</v>
      </c>
      <c r="AK24" s="119">
        <v>5</v>
      </c>
      <c r="AL24" s="79" t="s">
        <v>91</v>
      </c>
      <c r="AM24" s="74">
        <v>101</v>
      </c>
      <c r="AN24" s="79">
        <v>8</v>
      </c>
      <c r="AO24" s="66" t="s">
        <v>85</v>
      </c>
      <c r="AP24" s="62">
        <v>25.5</v>
      </c>
      <c r="AQ24" s="66" t="s">
        <v>44</v>
      </c>
      <c r="AR24" s="70"/>
      <c r="AS24" s="70"/>
      <c r="AT24" s="70"/>
      <c r="AU24" s="70"/>
      <c r="AV24" s="70"/>
      <c r="AW24" s="70"/>
      <c r="AX24" s="60"/>
      <c r="AY24" s="60"/>
      <c r="AZ24" s="60"/>
      <c r="BB24">
        <v>2</v>
      </c>
      <c r="BC24" t="s">
        <v>110</v>
      </c>
    </row>
    <row r="25" spans="1:55" x14ac:dyDescent="0.25">
      <c r="A25" s="1">
        <v>22</v>
      </c>
      <c r="B25" s="1">
        <v>21</v>
      </c>
      <c r="C25" s="2" t="s">
        <v>3</v>
      </c>
      <c r="D25" s="4">
        <v>54</v>
      </c>
      <c r="E25" s="4">
        <v>53</v>
      </c>
      <c r="F25" s="4" t="s">
        <v>101</v>
      </c>
      <c r="G25" s="15" t="s">
        <v>23</v>
      </c>
      <c r="H25" s="3">
        <f>O25+R25+U25+X25+AA25+AD25+AG25+AJ25+AM25+AP25+AS25+AV25+AY25</f>
        <v>546</v>
      </c>
      <c r="I25" s="6">
        <f>(H25/13)</f>
        <v>42</v>
      </c>
      <c r="J25" s="229">
        <f>O25+R25+U25</f>
        <v>122.5</v>
      </c>
      <c r="K25" s="247">
        <v>26</v>
      </c>
      <c r="L25" s="104">
        <f>X25+AA25+AD25+AG25+AJ25</f>
        <v>196</v>
      </c>
      <c r="M25" s="140">
        <v>27</v>
      </c>
      <c r="N25" s="277" t="s">
        <v>82</v>
      </c>
      <c r="O25" s="279">
        <v>41</v>
      </c>
      <c r="P25" s="277">
        <v>23</v>
      </c>
      <c r="Q25" s="248" t="s">
        <v>18</v>
      </c>
      <c r="R25" s="253">
        <v>19.5</v>
      </c>
      <c r="S25" s="250" t="s">
        <v>62</v>
      </c>
      <c r="T25" s="222" t="s">
        <v>69</v>
      </c>
      <c r="U25" s="230">
        <v>62</v>
      </c>
      <c r="V25" s="231">
        <v>21</v>
      </c>
      <c r="W25" s="195" t="s">
        <v>6</v>
      </c>
      <c r="X25" s="59">
        <v>79</v>
      </c>
      <c r="Y25" s="197">
        <v>13</v>
      </c>
      <c r="Z25" s="177" t="s">
        <v>60</v>
      </c>
      <c r="AA25" s="182">
        <v>72</v>
      </c>
      <c r="AB25" s="185">
        <v>16</v>
      </c>
      <c r="AC25" s="143" t="s">
        <v>118</v>
      </c>
      <c r="AD25" s="144">
        <v>6</v>
      </c>
      <c r="AE25" s="145" t="s">
        <v>125</v>
      </c>
      <c r="AF25" s="125" t="s">
        <v>61</v>
      </c>
      <c r="AG25" s="135">
        <v>31</v>
      </c>
      <c r="AH25" s="136">
        <v>25</v>
      </c>
      <c r="AI25" s="111" t="s">
        <v>117</v>
      </c>
      <c r="AJ25" s="105">
        <v>8</v>
      </c>
      <c r="AK25" s="111" t="s">
        <v>154</v>
      </c>
      <c r="AL25" s="78" t="s">
        <v>118</v>
      </c>
      <c r="AM25" s="73">
        <v>8</v>
      </c>
      <c r="AN25" s="78" t="s">
        <v>99</v>
      </c>
      <c r="AO25" s="66" t="s">
        <v>60</v>
      </c>
      <c r="AP25" s="69">
        <v>98</v>
      </c>
      <c r="AQ25" s="68">
        <v>14</v>
      </c>
      <c r="AR25" s="47" t="s">
        <v>13</v>
      </c>
      <c r="AS25" s="42">
        <v>22.5</v>
      </c>
      <c r="AT25" s="52" t="s">
        <v>44</v>
      </c>
      <c r="AU25" s="25" t="s">
        <v>82</v>
      </c>
      <c r="AV25" s="23">
        <v>21</v>
      </c>
      <c r="AW25" s="30" t="s">
        <v>44</v>
      </c>
      <c r="AX25" s="16" t="s">
        <v>6</v>
      </c>
      <c r="AY25" s="17">
        <v>78</v>
      </c>
      <c r="AZ25" s="18">
        <v>11</v>
      </c>
      <c r="BB25">
        <v>4</v>
      </c>
      <c r="BC25" s="55" t="s">
        <v>130</v>
      </c>
    </row>
    <row r="26" spans="1:55" x14ac:dyDescent="0.25">
      <c r="A26" s="1">
        <v>23</v>
      </c>
      <c r="B26" s="1">
        <v>24</v>
      </c>
      <c r="C26" s="2" t="s">
        <v>2</v>
      </c>
      <c r="D26" s="4">
        <v>56</v>
      </c>
      <c r="E26" s="4">
        <v>54</v>
      </c>
      <c r="F26" s="4" t="s">
        <v>101</v>
      </c>
      <c r="G26" s="15" t="s">
        <v>79</v>
      </c>
      <c r="H26" s="3">
        <f>O26+R26+U26+X26+AA26+AD26+AG26+AJ26+AM26+AP26+AS26+AV26+AY26</f>
        <v>540</v>
      </c>
      <c r="I26" s="6">
        <f>(H26/13)</f>
        <v>41.53846153846154</v>
      </c>
      <c r="J26" s="229">
        <f>O26+R26+U26</f>
        <v>205</v>
      </c>
      <c r="K26" s="247">
        <v>17</v>
      </c>
      <c r="L26" s="104">
        <f>X26+AA26+AD26+AG26+AJ26</f>
        <v>147</v>
      </c>
      <c r="M26" s="140">
        <v>31</v>
      </c>
      <c r="N26" s="277" t="s">
        <v>53</v>
      </c>
      <c r="O26" s="279">
        <v>51</v>
      </c>
      <c r="P26" s="277">
        <v>19</v>
      </c>
      <c r="Q26" s="248" t="s">
        <v>72</v>
      </c>
      <c r="R26" s="251">
        <v>53</v>
      </c>
      <c r="S26" s="250">
        <v>23</v>
      </c>
      <c r="T26" s="222" t="s">
        <v>30</v>
      </c>
      <c r="U26" s="230">
        <v>101</v>
      </c>
      <c r="V26" s="231">
        <v>7</v>
      </c>
      <c r="W26" s="195" t="s">
        <v>72</v>
      </c>
      <c r="X26" s="41">
        <v>16.5</v>
      </c>
      <c r="Y26" s="197" t="s">
        <v>44</v>
      </c>
      <c r="Z26" s="177" t="s">
        <v>87</v>
      </c>
      <c r="AA26" s="183">
        <v>17.5</v>
      </c>
      <c r="AB26" s="185" t="s">
        <v>51</v>
      </c>
      <c r="AC26" s="143" t="s">
        <v>82</v>
      </c>
      <c r="AD26" s="156">
        <v>24</v>
      </c>
      <c r="AE26" s="155" t="s">
        <v>44</v>
      </c>
      <c r="AF26" s="125" t="s">
        <v>155</v>
      </c>
      <c r="AG26" s="129">
        <v>13</v>
      </c>
      <c r="AH26" s="125" t="s">
        <v>62</v>
      </c>
      <c r="AI26" s="111" t="s">
        <v>53</v>
      </c>
      <c r="AJ26" s="118">
        <v>76</v>
      </c>
      <c r="AK26" s="119">
        <v>16</v>
      </c>
      <c r="AL26" s="78" t="s">
        <v>103</v>
      </c>
      <c r="AM26" s="73">
        <v>25.5</v>
      </c>
      <c r="AN26" s="78" t="s">
        <v>44</v>
      </c>
      <c r="AO26" s="66" t="s">
        <v>20</v>
      </c>
      <c r="AP26" s="62">
        <v>20</v>
      </c>
      <c r="AQ26" s="66" t="s">
        <v>65</v>
      </c>
      <c r="AR26" s="47" t="s">
        <v>17</v>
      </c>
      <c r="AS26" s="42">
        <v>21.5</v>
      </c>
      <c r="AT26" s="52" t="s">
        <v>51</v>
      </c>
      <c r="AU26" s="26" t="s">
        <v>53</v>
      </c>
      <c r="AV26" s="24">
        <v>52</v>
      </c>
      <c r="AW26" s="31">
        <v>20</v>
      </c>
      <c r="AX26" s="16" t="s">
        <v>8</v>
      </c>
      <c r="AY26" s="21">
        <v>69</v>
      </c>
      <c r="AZ26" s="18">
        <v>15</v>
      </c>
      <c r="BB26">
        <v>3</v>
      </c>
      <c r="BC26" s="54" t="s">
        <v>108</v>
      </c>
    </row>
    <row r="27" spans="1:55" x14ac:dyDescent="0.25">
      <c r="A27" s="1">
        <v>24</v>
      </c>
      <c r="B27" s="1">
        <v>23</v>
      </c>
      <c r="C27" s="2" t="s">
        <v>3</v>
      </c>
      <c r="D27" s="4">
        <v>27</v>
      </c>
      <c r="E27" s="4">
        <v>23</v>
      </c>
      <c r="F27" s="4" t="s">
        <v>101</v>
      </c>
      <c r="G27" s="15" t="s">
        <v>147</v>
      </c>
      <c r="H27" s="3">
        <f>O27+R27+U27+X27+AA27+AD27+AG27+AJ27+AM27+AP27+AS27+AV27+AY27</f>
        <v>512</v>
      </c>
      <c r="I27" s="6">
        <f>(H27/8)</f>
        <v>64</v>
      </c>
      <c r="J27" s="229">
        <f>O27+R27+U27</f>
        <v>95.5</v>
      </c>
      <c r="K27" s="247">
        <v>28</v>
      </c>
      <c r="L27" s="104">
        <f>X27+AA27+AD27+AG27+AJ27</f>
        <v>416.5</v>
      </c>
      <c r="M27" s="140">
        <v>6</v>
      </c>
      <c r="N27" s="277" t="s">
        <v>7</v>
      </c>
      <c r="O27" s="280">
        <v>13.5</v>
      </c>
      <c r="P27" s="277" t="s">
        <v>65</v>
      </c>
      <c r="Q27" s="248" t="s">
        <v>7</v>
      </c>
      <c r="R27" s="251">
        <v>53</v>
      </c>
      <c r="S27" s="250">
        <v>24</v>
      </c>
      <c r="T27" s="222" t="s">
        <v>7</v>
      </c>
      <c r="U27" s="230">
        <v>29</v>
      </c>
      <c r="V27" s="231">
        <v>24</v>
      </c>
      <c r="W27" s="195" t="s">
        <v>9</v>
      </c>
      <c r="X27" s="59">
        <v>59</v>
      </c>
      <c r="Y27" s="197">
        <v>16</v>
      </c>
      <c r="Z27" s="177" t="s">
        <v>9</v>
      </c>
      <c r="AA27" s="182">
        <v>64</v>
      </c>
      <c r="AB27" s="185">
        <v>18</v>
      </c>
      <c r="AC27" s="143" t="s">
        <v>9</v>
      </c>
      <c r="AD27" s="156">
        <v>156</v>
      </c>
      <c r="AE27" s="155">
        <v>1</v>
      </c>
      <c r="AF27" s="125" t="s">
        <v>9</v>
      </c>
      <c r="AG27" s="135">
        <v>112</v>
      </c>
      <c r="AH27" s="136">
        <v>7</v>
      </c>
      <c r="AI27" s="112" t="s">
        <v>103</v>
      </c>
      <c r="AJ27" s="106">
        <v>25.5</v>
      </c>
      <c r="AK27" s="112" t="s">
        <v>65</v>
      </c>
      <c r="AL27" s="89"/>
      <c r="AM27" s="89"/>
      <c r="AN27" s="89"/>
      <c r="AO27" s="89"/>
      <c r="AP27" s="70"/>
      <c r="AQ27" s="89"/>
      <c r="AR27" s="70"/>
      <c r="AS27" s="70"/>
      <c r="AT27" s="70"/>
      <c r="AU27" s="70"/>
      <c r="AV27" s="70"/>
      <c r="AW27" s="70"/>
      <c r="AX27" s="60"/>
      <c r="AY27" s="60"/>
      <c r="AZ27" s="60"/>
      <c r="BB27">
        <v>4</v>
      </c>
      <c r="BC27" t="s">
        <v>129</v>
      </c>
    </row>
    <row r="28" spans="1:55" x14ac:dyDescent="0.25">
      <c r="A28" s="1">
        <v>25</v>
      </c>
      <c r="B28" s="1">
        <v>25</v>
      </c>
      <c r="C28" s="2" t="s">
        <v>102</v>
      </c>
      <c r="D28" s="4">
        <v>57</v>
      </c>
      <c r="E28" s="4">
        <v>52</v>
      </c>
      <c r="F28" s="4" t="s">
        <v>101</v>
      </c>
      <c r="G28" s="15" t="s">
        <v>98</v>
      </c>
      <c r="H28" s="3">
        <f>O28+R28+U28+X28+AA28+AD28+AG28+AJ28+AM28+AP28+AS28+AV28+AY28</f>
        <v>490</v>
      </c>
      <c r="I28" s="6">
        <f>(H28/12)</f>
        <v>40.833333333333336</v>
      </c>
      <c r="J28" s="229">
        <f>O28+R28+U28</f>
        <v>43.5</v>
      </c>
      <c r="K28" s="247">
        <v>34</v>
      </c>
      <c r="L28" s="104">
        <f>X28+AA28+AD28+AG28+AJ28</f>
        <v>234.5</v>
      </c>
      <c r="M28" s="140">
        <v>23</v>
      </c>
      <c r="N28" s="277" t="s">
        <v>66</v>
      </c>
      <c r="O28" s="279">
        <v>11</v>
      </c>
      <c r="P28" s="277">
        <v>25</v>
      </c>
      <c r="Q28" s="248" t="s">
        <v>69</v>
      </c>
      <c r="R28" s="253">
        <v>8</v>
      </c>
      <c r="S28" s="250" t="s">
        <v>62</v>
      </c>
      <c r="T28" s="222" t="s">
        <v>26</v>
      </c>
      <c r="U28" s="219">
        <v>24.5</v>
      </c>
      <c r="V28" s="224" t="s">
        <v>44</v>
      </c>
      <c r="W28" s="195" t="s">
        <v>24</v>
      </c>
      <c r="X28" s="41">
        <v>16</v>
      </c>
      <c r="Y28" s="197" t="s">
        <v>65</v>
      </c>
      <c r="Z28" s="177" t="s">
        <v>61</v>
      </c>
      <c r="AA28" s="182">
        <v>96</v>
      </c>
      <c r="AB28" s="185">
        <v>11</v>
      </c>
      <c r="AC28" s="143" t="s">
        <v>107</v>
      </c>
      <c r="AD28" s="144">
        <v>23.5</v>
      </c>
      <c r="AE28" s="145" t="s">
        <v>65</v>
      </c>
      <c r="AF28" s="125" t="s">
        <v>69</v>
      </c>
      <c r="AG28" s="135">
        <v>80</v>
      </c>
      <c r="AH28" s="136">
        <v>12</v>
      </c>
      <c r="AI28" s="111" t="s">
        <v>69</v>
      </c>
      <c r="AJ28" s="105">
        <v>19</v>
      </c>
      <c r="AK28" s="111" t="s">
        <v>62</v>
      </c>
      <c r="AL28" s="78" t="s">
        <v>27</v>
      </c>
      <c r="AM28" s="73">
        <v>15</v>
      </c>
      <c r="AN28" s="78" t="s">
        <v>44</v>
      </c>
      <c r="AO28" s="66" t="s">
        <v>69</v>
      </c>
      <c r="AP28" s="62">
        <v>23</v>
      </c>
      <c r="AQ28" s="66" t="s">
        <v>65</v>
      </c>
      <c r="AR28" s="48" t="s">
        <v>61</v>
      </c>
      <c r="AS28" s="43">
        <v>91</v>
      </c>
      <c r="AT28" s="53">
        <v>9</v>
      </c>
      <c r="AU28" s="26" t="s">
        <v>21</v>
      </c>
      <c r="AV28" s="24">
        <v>83</v>
      </c>
      <c r="AW28" s="31">
        <v>10</v>
      </c>
      <c r="AX28" s="29"/>
      <c r="AY28" s="29"/>
      <c r="AZ28" s="29"/>
      <c r="BB28">
        <v>1</v>
      </c>
      <c r="BC28" s="55" t="s">
        <v>114</v>
      </c>
    </row>
    <row r="29" spans="1:55" x14ac:dyDescent="0.25">
      <c r="A29" s="1">
        <v>26</v>
      </c>
      <c r="B29" s="1">
        <v>32</v>
      </c>
      <c r="C29" s="2" t="s">
        <v>2</v>
      </c>
      <c r="D29" s="4">
        <v>53</v>
      </c>
      <c r="E29" s="4">
        <v>57</v>
      </c>
      <c r="F29" s="4" t="s">
        <v>115</v>
      </c>
      <c r="G29" s="15" t="s">
        <v>105</v>
      </c>
      <c r="H29" s="3">
        <f>O29+R29+U29+X29+AA29+AD29+AG29+AJ29+AM29+AP29+AS29+AV29+AY29</f>
        <v>483.5</v>
      </c>
      <c r="I29" s="6">
        <f>(H29/11)</f>
        <v>43.954545454545453</v>
      </c>
      <c r="J29" s="229">
        <f>O29+R29+U29</f>
        <v>232</v>
      </c>
      <c r="K29" s="247">
        <v>12</v>
      </c>
      <c r="L29" s="104">
        <f>X29+AA29+AD29+AG29+AJ29</f>
        <v>203</v>
      </c>
      <c r="M29" s="140">
        <v>26</v>
      </c>
      <c r="N29" s="277" t="s">
        <v>69</v>
      </c>
      <c r="O29" s="279">
        <v>113</v>
      </c>
      <c r="P29" s="277">
        <v>3</v>
      </c>
      <c r="Q29" s="248" t="s">
        <v>28</v>
      </c>
      <c r="R29" s="251">
        <v>100</v>
      </c>
      <c r="S29" s="250">
        <v>8</v>
      </c>
      <c r="T29" s="222" t="s">
        <v>88</v>
      </c>
      <c r="U29" s="219">
        <v>19</v>
      </c>
      <c r="V29" s="224" t="s">
        <v>51</v>
      </c>
      <c r="W29" s="195" t="s">
        <v>97</v>
      </c>
      <c r="X29" s="59">
        <v>63</v>
      </c>
      <c r="Y29" s="197">
        <v>14</v>
      </c>
      <c r="Z29" s="177" t="s">
        <v>103</v>
      </c>
      <c r="AA29" s="183">
        <v>25</v>
      </c>
      <c r="AB29" s="185" t="s">
        <v>44</v>
      </c>
      <c r="AC29" s="143" t="s">
        <v>91</v>
      </c>
      <c r="AD29" s="144">
        <v>12.5</v>
      </c>
      <c r="AE29" s="145" t="s">
        <v>62</v>
      </c>
      <c r="AF29" s="125" t="s">
        <v>60</v>
      </c>
      <c r="AG29" s="135">
        <v>78</v>
      </c>
      <c r="AH29" s="136">
        <v>13</v>
      </c>
      <c r="AI29" s="111" t="s">
        <v>60</v>
      </c>
      <c r="AJ29" s="105">
        <v>24.5</v>
      </c>
      <c r="AK29" s="111" t="s">
        <v>65</v>
      </c>
      <c r="AL29" s="78" t="s">
        <v>48</v>
      </c>
      <c r="AM29" s="73">
        <v>19</v>
      </c>
      <c r="AN29" s="78" t="s">
        <v>64</v>
      </c>
      <c r="AO29" s="66" t="s">
        <v>30</v>
      </c>
      <c r="AP29" s="63">
        <v>8</v>
      </c>
      <c r="AQ29" s="66" t="s">
        <v>126</v>
      </c>
      <c r="AR29" s="48" t="s">
        <v>69</v>
      </c>
      <c r="AS29" s="43">
        <v>21.5</v>
      </c>
      <c r="AT29" s="53" t="s">
        <v>64</v>
      </c>
      <c r="AU29" s="26"/>
      <c r="AV29" s="70"/>
      <c r="AW29" s="257"/>
      <c r="AX29" s="29"/>
      <c r="AY29" s="29"/>
      <c r="AZ29" s="29"/>
      <c r="BB29">
        <v>1</v>
      </c>
      <c r="BC29" s="55" t="s">
        <v>114</v>
      </c>
    </row>
    <row r="30" spans="1:55" x14ac:dyDescent="0.25">
      <c r="A30" s="1">
        <v>27</v>
      </c>
      <c r="B30" s="1">
        <v>31</v>
      </c>
      <c r="C30" s="2" t="s">
        <v>2</v>
      </c>
      <c r="D30" s="4">
        <v>26</v>
      </c>
      <c r="E30" s="4">
        <v>32</v>
      </c>
      <c r="F30" s="4" t="s">
        <v>2</v>
      </c>
      <c r="G30" s="15" t="s">
        <v>149</v>
      </c>
      <c r="H30" s="3">
        <f>O30+R30+U30+X30+AA30+AD30+AG30+AJ30+AM30+AP30+AS30+AV30+AY30</f>
        <v>472.5</v>
      </c>
      <c r="I30" s="6">
        <f>(H30/7)</f>
        <v>67.5</v>
      </c>
      <c r="J30" s="229">
        <f>O30+R30+U30</f>
        <v>193</v>
      </c>
      <c r="K30" s="247">
        <v>20</v>
      </c>
      <c r="L30" s="104">
        <f>X30+AA30+AD30+AG30+AJ30</f>
        <v>279.5</v>
      </c>
      <c r="M30" s="140">
        <v>20</v>
      </c>
      <c r="N30" s="277" t="s">
        <v>85</v>
      </c>
      <c r="O30" s="279">
        <v>101</v>
      </c>
      <c r="P30" s="277">
        <v>8</v>
      </c>
      <c r="Q30" s="248" t="s">
        <v>16</v>
      </c>
      <c r="R30" s="253">
        <v>24</v>
      </c>
      <c r="S30" s="250" t="s">
        <v>65</v>
      </c>
      <c r="T30" s="222" t="s">
        <v>82</v>
      </c>
      <c r="U30" s="230">
        <v>68</v>
      </c>
      <c r="V30" s="231">
        <v>18</v>
      </c>
      <c r="W30" s="195" t="s">
        <v>13</v>
      </c>
      <c r="X30" s="59">
        <v>54</v>
      </c>
      <c r="Y30" s="197">
        <v>20</v>
      </c>
      <c r="Z30" s="177" t="s">
        <v>69</v>
      </c>
      <c r="AA30" s="182">
        <v>109</v>
      </c>
      <c r="AB30" s="185">
        <v>5</v>
      </c>
      <c r="AC30" s="143" t="s">
        <v>16</v>
      </c>
      <c r="AD30" s="156">
        <v>97</v>
      </c>
      <c r="AE30" s="155">
        <v>8</v>
      </c>
      <c r="AF30" s="125" t="s">
        <v>22</v>
      </c>
      <c r="AG30" s="129"/>
      <c r="AH30" s="125"/>
      <c r="AI30" s="112" t="s">
        <v>91</v>
      </c>
      <c r="AJ30" s="106">
        <v>19.5</v>
      </c>
      <c r="AK30" s="112" t="s">
        <v>64</v>
      </c>
      <c r="AL30" s="89"/>
      <c r="AM30" s="89"/>
      <c r="AN30" s="89"/>
      <c r="AO30" s="89"/>
      <c r="AP30" s="70"/>
      <c r="AQ30" s="89"/>
      <c r="AR30" s="70"/>
      <c r="AS30" s="70"/>
      <c r="AT30" s="70"/>
      <c r="AU30" s="70"/>
      <c r="AV30" s="70"/>
      <c r="AW30" s="70"/>
      <c r="AX30" s="60"/>
      <c r="AY30" s="60"/>
      <c r="AZ30" s="60"/>
      <c r="BB30">
        <v>2</v>
      </c>
      <c r="BC30" t="s">
        <v>110</v>
      </c>
    </row>
    <row r="31" spans="1:55" x14ac:dyDescent="0.25">
      <c r="A31" s="1">
        <v>28</v>
      </c>
      <c r="B31" s="1">
        <v>26</v>
      </c>
      <c r="C31" s="2" t="s">
        <v>3</v>
      </c>
      <c r="D31" s="4">
        <v>58</v>
      </c>
      <c r="E31" s="4">
        <v>56</v>
      </c>
      <c r="F31" s="4" t="s">
        <v>101</v>
      </c>
      <c r="G31" s="15" t="s">
        <v>38</v>
      </c>
      <c r="H31" s="3">
        <f>O31+R31+U31+X31+AA31+AD31+AG31+AJ31+AM31+AP31+AS31+AV31+AY31</f>
        <v>464.5</v>
      </c>
      <c r="I31" s="6">
        <f>(H31/12)</f>
        <v>38.708333333333336</v>
      </c>
      <c r="J31" s="229">
        <f>O31+R31+U31</f>
        <v>136.5</v>
      </c>
      <c r="K31" s="247">
        <v>24</v>
      </c>
      <c r="L31" s="104">
        <f>X31+AA31+AD31+AG31+AJ31</f>
        <v>135</v>
      </c>
      <c r="M31" s="140">
        <v>33</v>
      </c>
      <c r="N31" s="277" t="s">
        <v>9</v>
      </c>
      <c r="O31" s="279">
        <v>44</v>
      </c>
      <c r="P31" s="277">
        <v>22</v>
      </c>
      <c r="Q31" s="248" t="s">
        <v>86</v>
      </c>
      <c r="R31" s="251">
        <v>83</v>
      </c>
      <c r="S31" s="250">
        <v>15</v>
      </c>
      <c r="T31" s="222" t="s">
        <v>118</v>
      </c>
      <c r="U31" s="219">
        <v>9.5</v>
      </c>
      <c r="V31" s="224" t="s">
        <v>64</v>
      </c>
      <c r="W31" s="195" t="s">
        <v>22</v>
      </c>
      <c r="X31" s="41"/>
      <c r="Y31" s="197" t="s">
        <v>22</v>
      </c>
      <c r="Z31" s="177" t="s">
        <v>72</v>
      </c>
      <c r="AA31" s="182">
        <v>49</v>
      </c>
      <c r="AB31" s="185">
        <v>21</v>
      </c>
      <c r="AC31" s="143" t="s">
        <v>155</v>
      </c>
      <c r="AD31" s="144">
        <v>3.5</v>
      </c>
      <c r="AE31" s="145" t="s">
        <v>126</v>
      </c>
      <c r="AF31" s="125" t="s">
        <v>6</v>
      </c>
      <c r="AG31" s="129">
        <v>9.5</v>
      </c>
      <c r="AH31" s="125" t="s">
        <v>62</v>
      </c>
      <c r="AI31" s="111" t="s">
        <v>10</v>
      </c>
      <c r="AJ31" s="118">
        <v>73</v>
      </c>
      <c r="AK31" s="119">
        <v>20</v>
      </c>
      <c r="AL31" s="78" t="s">
        <v>13</v>
      </c>
      <c r="AM31" s="82">
        <v>7</v>
      </c>
      <c r="AN31" s="83">
        <v>25</v>
      </c>
      <c r="AO31" s="66" t="s">
        <v>83</v>
      </c>
      <c r="AP31" s="69">
        <v>17</v>
      </c>
      <c r="AQ31" s="68">
        <v>25</v>
      </c>
      <c r="AR31" s="47" t="s">
        <v>66</v>
      </c>
      <c r="AS31" s="42">
        <v>13</v>
      </c>
      <c r="AT31" s="52" t="s">
        <v>64</v>
      </c>
      <c r="AU31" s="26" t="s">
        <v>27</v>
      </c>
      <c r="AV31" s="24">
        <v>38</v>
      </c>
      <c r="AW31" s="31">
        <v>22</v>
      </c>
      <c r="AX31" s="16" t="s">
        <v>27</v>
      </c>
      <c r="AY31" s="17">
        <v>118</v>
      </c>
      <c r="AZ31" s="19">
        <v>4</v>
      </c>
      <c r="BB31">
        <v>4</v>
      </c>
      <c r="BC31" s="55" t="s">
        <v>131</v>
      </c>
    </row>
    <row r="32" spans="1:55" x14ac:dyDescent="0.25">
      <c r="A32" s="1">
        <v>29</v>
      </c>
      <c r="B32" s="1">
        <v>27</v>
      </c>
      <c r="C32" s="2" t="s">
        <v>3</v>
      </c>
      <c r="D32" s="4">
        <v>60</v>
      </c>
      <c r="E32" s="4">
        <v>59</v>
      </c>
      <c r="F32" s="4" t="s">
        <v>101</v>
      </c>
      <c r="G32" s="15" t="s">
        <v>12</v>
      </c>
      <c r="H32" s="3">
        <f>O32+R32+U32+X32+AA32+AD32+AG32+AJ32+AM32+AP32+AS32+AV32+AY32</f>
        <v>404.5</v>
      </c>
      <c r="I32" s="6">
        <f>(H32/12)</f>
        <v>33.708333333333336</v>
      </c>
      <c r="J32" s="229">
        <f>O32+R32+U32</f>
        <v>25.5</v>
      </c>
      <c r="K32" s="247">
        <v>37</v>
      </c>
      <c r="L32" s="104">
        <f>X32+AA32+AD32+AG32+AJ32</f>
        <v>129.5</v>
      </c>
      <c r="M32" s="140">
        <v>36</v>
      </c>
      <c r="N32" s="277" t="s">
        <v>103</v>
      </c>
      <c r="O32" s="280">
        <v>11.5</v>
      </c>
      <c r="P32" s="277" t="s">
        <v>64</v>
      </c>
      <c r="Q32" s="248" t="s">
        <v>82</v>
      </c>
      <c r="R32" s="253">
        <v>10.5</v>
      </c>
      <c r="S32" s="250" t="s">
        <v>99</v>
      </c>
      <c r="T32" s="222" t="s">
        <v>20</v>
      </c>
      <c r="U32" s="219">
        <v>3.5</v>
      </c>
      <c r="V32" s="224" t="s">
        <v>62</v>
      </c>
      <c r="W32" s="195" t="s">
        <v>30</v>
      </c>
      <c r="X32" s="41">
        <v>58</v>
      </c>
      <c r="Y32" s="197">
        <v>18</v>
      </c>
      <c r="Z32" s="177" t="s">
        <v>66</v>
      </c>
      <c r="AA32" s="183">
        <v>3.5</v>
      </c>
      <c r="AB32" s="185" t="s">
        <v>99</v>
      </c>
      <c r="AC32" s="143" t="s">
        <v>66</v>
      </c>
      <c r="AD32" s="156">
        <v>29</v>
      </c>
      <c r="AE32" s="155">
        <v>25</v>
      </c>
      <c r="AF32" s="125" t="s">
        <v>53</v>
      </c>
      <c r="AG32" s="129">
        <v>18</v>
      </c>
      <c r="AH32" s="125" t="s">
        <v>51</v>
      </c>
      <c r="AI32" s="111" t="s">
        <v>28</v>
      </c>
      <c r="AJ32" s="105">
        <v>21</v>
      </c>
      <c r="AK32" s="111" t="s">
        <v>51</v>
      </c>
      <c r="AL32" s="78" t="s">
        <v>9</v>
      </c>
      <c r="AM32" s="73">
        <v>14.5</v>
      </c>
      <c r="AN32" s="78" t="s">
        <v>51</v>
      </c>
      <c r="AO32" s="66" t="s">
        <v>66</v>
      </c>
      <c r="AP32" s="69">
        <v>87</v>
      </c>
      <c r="AQ32" s="68">
        <v>15</v>
      </c>
      <c r="AR32" s="47"/>
      <c r="AS32" s="42"/>
      <c r="AT32" s="52"/>
      <c r="AU32" s="26" t="s">
        <v>69</v>
      </c>
      <c r="AV32" s="24">
        <v>62</v>
      </c>
      <c r="AW32" s="31">
        <v>17</v>
      </c>
      <c r="AX32" s="16" t="s">
        <v>66</v>
      </c>
      <c r="AY32" s="20">
        <v>86</v>
      </c>
      <c r="AZ32" s="19">
        <v>8</v>
      </c>
    </row>
    <row r="33" spans="1:55" x14ac:dyDescent="0.25">
      <c r="A33" s="1">
        <v>30</v>
      </c>
      <c r="B33" s="1">
        <v>27</v>
      </c>
      <c r="C33" s="2" t="s">
        <v>3</v>
      </c>
      <c r="D33" s="4">
        <v>38</v>
      </c>
      <c r="E33" s="4">
        <v>38</v>
      </c>
      <c r="F33" s="4" t="s">
        <v>102</v>
      </c>
      <c r="G33" s="15" t="s">
        <v>77</v>
      </c>
      <c r="H33" s="3">
        <f>O33+R33+U33+X33+AA33+AD33+AG33+AJ33+AM33+AP33+AS33+AV33+AY33</f>
        <v>393</v>
      </c>
      <c r="I33" s="6">
        <f>(H33/7)</f>
        <v>56.142857142857146</v>
      </c>
      <c r="J33" s="229">
        <f>O33+R33+U33</f>
        <v>0</v>
      </c>
      <c r="K33" s="247" t="s">
        <v>22</v>
      </c>
      <c r="L33" s="104">
        <f>X33+AA33+AD33+AG33+AJ33</f>
        <v>183</v>
      </c>
      <c r="M33" s="140">
        <v>28</v>
      </c>
      <c r="N33" s="277"/>
      <c r="O33" s="279"/>
      <c r="P33" s="277"/>
      <c r="Q33" s="248" t="s">
        <v>22</v>
      </c>
      <c r="R33" s="251"/>
      <c r="S33" s="250" t="s">
        <v>22</v>
      </c>
      <c r="T33" s="222"/>
      <c r="U33" s="219"/>
      <c r="V33" s="224"/>
      <c r="W33" s="195" t="s">
        <v>22</v>
      </c>
      <c r="X33" s="41"/>
      <c r="Y33" s="197" t="s">
        <v>22</v>
      </c>
      <c r="Z33" s="177" t="s">
        <v>118</v>
      </c>
      <c r="AA33" s="182">
        <v>0</v>
      </c>
      <c r="AB33" s="185" t="s">
        <v>99</v>
      </c>
      <c r="AC33" s="143" t="s">
        <v>10</v>
      </c>
      <c r="AD33" s="156">
        <v>88</v>
      </c>
      <c r="AE33" s="155">
        <v>15</v>
      </c>
      <c r="AF33" s="125" t="s">
        <v>10</v>
      </c>
      <c r="AG33" s="135">
        <v>95</v>
      </c>
      <c r="AH33" s="136">
        <v>10</v>
      </c>
      <c r="AI33" s="111"/>
      <c r="AJ33" s="105"/>
      <c r="AK33" s="111"/>
      <c r="AL33" s="78"/>
      <c r="AM33" s="73"/>
      <c r="AN33" s="78"/>
      <c r="AO33" s="66" t="s">
        <v>13</v>
      </c>
      <c r="AP33" s="69">
        <v>118</v>
      </c>
      <c r="AQ33" s="68">
        <v>6</v>
      </c>
      <c r="AR33" s="47" t="s">
        <v>10</v>
      </c>
      <c r="AS33" s="58">
        <v>52</v>
      </c>
      <c r="AT33" s="57">
        <v>20</v>
      </c>
      <c r="AU33" s="26" t="s">
        <v>85</v>
      </c>
      <c r="AV33" s="23">
        <v>20</v>
      </c>
      <c r="AW33" s="31" t="s">
        <v>51</v>
      </c>
      <c r="AX33" s="16" t="s">
        <v>78</v>
      </c>
      <c r="AY33" s="17">
        <v>20</v>
      </c>
      <c r="AZ33" s="22" t="s">
        <v>65</v>
      </c>
    </row>
    <row r="34" spans="1:55" x14ac:dyDescent="0.25">
      <c r="A34" s="1">
        <v>31</v>
      </c>
      <c r="B34" s="1">
        <v>29</v>
      </c>
      <c r="C34" s="2" t="s">
        <v>3</v>
      </c>
      <c r="D34" s="4">
        <v>13</v>
      </c>
      <c r="E34" s="4">
        <v>14</v>
      </c>
      <c r="F34" s="4" t="s">
        <v>2</v>
      </c>
      <c r="G34" s="15" t="s">
        <v>4</v>
      </c>
      <c r="H34" s="3">
        <f>O34+R34+U34+X34+AA34+AD34+AG34+AJ34+AM34+AP34+AS34+AV34+AY34</f>
        <v>387</v>
      </c>
      <c r="I34" s="6">
        <f>(H34/5)</f>
        <v>77.400000000000006</v>
      </c>
      <c r="J34" s="229">
        <f>O34+R34+U34</f>
        <v>0</v>
      </c>
      <c r="K34" s="247" t="s">
        <v>22</v>
      </c>
      <c r="L34" s="104">
        <f>X34+AA34+AD34+AG34+AJ34</f>
        <v>0</v>
      </c>
      <c r="M34" s="140"/>
      <c r="N34" s="277" t="s">
        <v>22</v>
      </c>
      <c r="O34" s="279"/>
      <c r="P34" s="277"/>
      <c r="Q34" s="248" t="s">
        <v>22</v>
      </c>
      <c r="R34" s="251"/>
      <c r="S34" s="250" t="s">
        <v>22</v>
      </c>
      <c r="T34" s="222"/>
      <c r="U34" s="219"/>
      <c r="V34" s="224"/>
      <c r="W34" s="195" t="s">
        <v>22</v>
      </c>
      <c r="X34" s="41"/>
      <c r="Y34" s="197" t="s">
        <v>22</v>
      </c>
      <c r="Z34" s="177"/>
      <c r="AA34" s="183"/>
      <c r="AB34" s="185"/>
      <c r="AC34" s="143"/>
      <c r="AD34" s="144"/>
      <c r="AE34" s="145"/>
      <c r="AF34" s="125"/>
      <c r="AG34" s="129"/>
      <c r="AH34" s="125"/>
      <c r="AI34" s="111"/>
      <c r="AJ34" s="105"/>
      <c r="AK34" s="111"/>
      <c r="AL34" s="78" t="s">
        <v>60</v>
      </c>
      <c r="AM34" s="82">
        <v>47</v>
      </c>
      <c r="AN34" s="83">
        <v>24</v>
      </c>
      <c r="AO34" s="66" t="s">
        <v>87</v>
      </c>
      <c r="AP34" s="69">
        <v>102</v>
      </c>
      <c r="AQ34" s="68">
        <v>12</v>
      </c>
      <c r="AR34" s="47" t="s">
        <v>87</v>
      </c>
      <c r="AS34" s="58">
        <v>103</v>
      </c>
      <c r="AT34" s="57">
        <v>5</v>
      </c>
      <c r="AU34" s="25" t="s">
        <v>11</v>
      </c>
      <c r="AV34" s="23">
        <v>65</v>
      </c>
      <c r="AW34" s="34">
        <v>16</v>
      </c>
      <c r="AX34" s="16" t="s">
        <v>58</v>
      </c>
      <c r="AY34" s="17">
        <v>70</v>
      </c>
      <c r="AZ34" s="18">
        <v>14</v>
      </c>
      <c r="BB34">
        <v>3</v>
      </c>
      <c r="BC34" s="55" t="s">
        <v>108</v>
      </c>
    </row>
    <row r="35" spans="1:55" x14ac:dyDescent="0.25">
      <c r="A35" s="1">
        <v>32</v>
      </c>
      <c r="B35" s="1">
        <v>30</v>
      </c>
      <c r="C35" s="2" t="s">
        <v>101</v>
      </c>
      <c r="D35" s="4">
        <v>28</v>
      </c>
      <c r="E35" s="4">
        <v>28</v>
      </c>
      <c r="F35" s="4" t="s">
        <v>102</v>
      </c>
      <c r="G35" s="15" t="s">
        <v>95</v>
      </c>
      <c r="H35" s="3">
        <f>O35+R35+U35+X35+AA35+AD35+AG35+AJ35+AM35+AP35+AS35+AV35+AY35</f>
        <v>383.5</v>
      </c>
      <c r="I35" s="6">
        <f>(H35/6)</f>
        <v>63.916666666666664</v>
      </c>
      <c r="J35" s="229">
        <f>O35+R35+U35</f>
        <v>0</v>
      </c>
      <c r="K35" s="247" t="s">
        <v>22</v>
      </c>
      <c r="L35" s="104">
        <f>X35+AA35+AD35+AG35+AJ35</f>
        <v>244</v>
      </c>
      <c r="M35" s="140">
        <v>22</v>
      </c>
      <c r="N35" s="277"/>
      <c r="O35" s="279"/>
      <c r="P35" s="277"/>
      <c r="Q35" s="248" t="s">
        <v>22</v>
      </c>
      <c r="R35" s="251"/>
      <c r="S35" s="250" t="s">
        <v>22</v>
      </c>
      <c r="T35" s="222"/>
      <c r="U35" s="219"/>
      <c r="V35" s="224"/>
      <c r="W35" s="195" t="s">
        <v>22</v>
      </c>
      <c r="X35" s="41"/>
      <c r="Y35" s="197" t="s">
        <v>22</v>
      </c>
      <c r="Z35" s="177"/>
      <c r="AA35" s="183"/>
      <c r="AB35" s="185"/>
      <c r="AC35" s="143" t="s">
        <v>97</v>
      </c>
      <c r="AD35" s="156">
        <v>27</v>
      </c>
      <c r="AE35" s="145" t="s">
        <v>181</v>
      </c>
      <c r="AF35" s="125" t="s">
        <v>7</v>
      </c>
      <c r="AG35" s="135">
        <v>52</v>
      </c>
      <c r="AH35" s="136">
        <v>21</v>
      </c>
      <c r="AI35" s="112" t="s">
        <v>7</v>
      </c>
      <c r="AJ35" s="106">
        <v>165</v>
      </c>
      <c r="AK35" s="112">
        <v>1</v>
      </c>
      <c r="AL35" s="79" t="s">
        <v>93</v>
      </c>
      <c r="AM35" s="74">
        <v>12.5</v>
      </c>
      <c r="AN35" s="79" t="s">
        <v>62</v>
      </c>
      <c r="AO35" s="66" t="s">
        <v>8</v>
      </c>
      <c r="AP35" s="63">
        <v>33</v>
      </c>
      <c r="AQ35" s="68">
        <v>23</v>
      </c>
      <c r="AR35" s="48"/>
      <c r="AS35" s="43"/>
      <c r="AT35" s="53"/>
      <c r="AU35" s="26" t="s">
        <v>60</v>
      </c>
      <c r="AV35" s="24">
        <v>94</v>
      </c>
      <c r="AW35" s="31">
        <v>8</v>
      </c>
      <c r="AX35" s="29"/>
      <c r="AY35" s="29"/>
      <c r="AZ35" s="29"/>
    </row>
    <row r="36" spans="1:55" x14ac:dyDescent="0.25">
      <c r="A36" s="1">
        <v>33</v>
      </c>
      <c r="B36" s="1">
        <v>33</v>
      </c>
      <c r="C36" s="2" t="s">
        <v>102</v>
      </c>
      <c r="D36" s="4">
        <v>36</v>
      </c>
      <c r="E36" s="4">
        <v>35</v>
      </c>
      <c r="F36" s="4" t="s">
        <v>101</v>
      </c>
      <c r="G36" s="15" t="s">
        <v>150</v>
      </c>
      <c r="H36" s="3">
        <f>O36+R36+U36+X36+AA36+AD36+AG36+AJ36+AM36+AP36+AS36+AV36+AY36</f>
        <v>351</v>
      </c>
      <c r="I36" s="6">
        <f>(H36/6)</f>
        <v>58.5</v>
      </c>
      <c r="J36" s="229">
        <f>O36+R36+U36</f>
        <v>23</v>
      </c>
      <c r="K36" s="247">
        <v>38</v>
      </c>
      <c r="L36" s="104">
        <f>X36+AA36+AD36+AG36+AJ36</f>
        <v>328</v>
      </c>
      <c r="M36" s="140">
        <v>16</v>
      </c>
      <c r="N36" s="277" t="s">
        <v>22</v>
      </c>
      <c r="O36" s="279"/>
      <c r="P36" s="277"/>
      <c r="Q36" s="248" t="s">
        <v>169</v>
      </c>
      <c r="R36" s="253">
        <v>23</v>
      </c>
      <c r="S36" s="250" t="s">
        <v>65</v>
      </c>
      <c r="T36" s="222"/>
      <c r="U36" s="219"/>
      <c r="V36" s="224"/>
      <c r="W36" s="195" t="s">
        <v>10</v>
      </c>
      <c r="X36" s="59">
        <v>58</v>
      </c>
      <c r="Y36" s="197">
        <v>19</v>
      </c>
      <c r="Z36" s="177" t="s">
        <v>183</v>
      </c>
      <c r="AA36" s="182">
        <v>40</v>
      </c>
      <c r="AB36" s="185">
        <v>23</v>
      </c>
      <c r="AC36" s="198" t="s">
        <v>53</v>
      </c>
      <c r="AD36" s="199">
        <v>86</v>
      </c>
      <c r="AE36" s="200">
        <v>17</v>
      </c>
      <c r="AF36" s="265" t="s">
        <v>88</v>
      </c>
      <c r="AG36" s="267">
        <v>53</v>
      </c>
      <c r="AH36" s="265">
        <v>20</v>
      </c>
      <c r="AI36" s="112" t="s">
        <v>74</v>
      </c>
      <c r="AJ36" s="106">
        <v>91</v>
      </c>
      <c r="AK36" s="112">
        <v>14</v>
      </c>
      <c r="AL36" s="89"/>
      <c r="AM36" s="89"/>
      <c r="AN36" s="89"/>
      <c r="AO36" s="89"/>
      <c r="AP36" s="70"/>
      <c r="AQ36" s="89"/>
      <c r="AR36" s="70"/>
      <c r="AS36" s="70"/>
      <c r="AT36" s="70"/>
      <c r="AU36" s="70"/>
      <c r="AV36" s="70"/>
      <c r="AW36" s="70"/>
      <c r="AX36" s="60"/>
      <c r="AY36" s="60"/>
      <c r="AZ36" s="60"/>
      <c r="BB36">
        <v>3</v>
      </c>
      <c r="BC36" t="s">
        <v>109</v>
      </c>
    </row>
    <row r="37" spans="1:55" x14ac:dyDescent="0.25">
      <c r="A37" s="1">
        <v>34</v>
      </c>
      <c r="B37" s="1">
        <v>34</v>
      </c>
      <c r="C37" s="2" t="s">
        <v>102</v>
      </c>
      <c r="D37" s="4">
        <v>37</v>
      </c>
      <c r="E37" s="4">
        <v>36</v>
      </c>
      <c r="F37" s="4" t="s">
        <v>101</v>
      </c>
      <c r="G37" s="15" t="s">
        <v>49</v>
      </c>
      <c r="H37" s="3">
        <f>O37+R37+U37+X37+AA37+AD37+AG37+AJ37+AM37+AP37+AS37+AV37+AY37</f>
        <v>349.5</v>
      </c>
      <c r="I37" s="6">
        <f>(H37/6)</f>
        <v>58.25</v>
      </c>
      <c r="J37" s="229">
        <f>O37+R37+U37</f>
        <v>0</v>
      </c>
      <c r="K37" s="247" t="s">
        <v>22</v>
      </c>
      <c r="L37" s="104">
        <f>X37+AA37+AD37+AG37+AJ37</f>
        <v>40</v>
      </c>
      <c r="M37" s="140">
        <v>47</v>
      </c>
      <c r="N37" s="277"/>
      <c r="O37" s="279"/>
      <c r="P37" s="277"/>
      <c r="Q37" s="248" t="s">
        <v>22</v>
      </c>
      <c r="R37" s="251"/>
      <c r="S37" s="250" t="s">
        <v>22</v>
      </c>
      <c r="T37" s="222"/>
      <c r="U37" s="219"/>
      <c r="V37" s="224"/>
      <c r="W37" s="195" t="s">
        <v>22</v>
      </c>
      <c r="X37" s="41"/>
      <c r="Y37" s="197" t="s">
        <v>22</v>
      </c>
      <c r="Z37" s="177"/>
      <c r="AA37" s="183"/>
      <c r="AB37" s="185"/>
      <c r="AC37" s="143"/>
      <c r="AD37" s="144"/>
      <c r="AE37" s="145"/>
      <c r="AF37" s="125" t="s">
        <v>117</v>
      </c>
      <c r="AG37" s="129">
        <v>16.5</v>
      </c>
      <c r="AH37" s="125" t="s">
        <v>64</v>
      </c>
      <c r="AI37" s="111" t="s">
        <v>24</v>
      </c>
      <c r="AJ37" s="105">
        <v>23.5</v>
      </c>
      <c r="AK37" s="111" t="s">
        <v>51</v>
      </c>
      <c r="AL37" s="78" t="s">
        <v>69</v>
      </c>
      <c r="AM37" s="82">
        <v>117</v>
      </c>
      <c r="AN37" s="83">
        <v>6</v>
      </c>
      <c r="AO37" s="66" t="s">
        <v>24</v>
      </c>
      <c r="AP37" s="69">
        <v>124</v>
      </c>
      <c r="AQ37" s="68">
        <v>4</v>
      </c>
      <c r="AR37" s="47"/>
      <c r="AS37" s="42"/>
      <c r="AT37" s="52"/>
      <c r="AU37" s="25" t="s">
        <v>86</v>
      </c>
      <c r="AV37" s="274">
        <v>49</v>
      </c>
      <c r="AW37" s="34">
        <v>21</v>
      </c>
      <c r="AX37" s="16" t="s">
        <v>50</v>
      </c>
      <c r="AY37" s="17">
        <v>19.5</v>
      </c>
      <c r="AZ37" s="22" t="s">
        <v>51</v>
      </c>
      <c r="BB37">
        <v>4</v>
      </c>
      <c r="BC37" s="54" t="s">
        <v>128</v>
      </c>
    </row>
    <row r="38" spans="1:55" x14ac:dyDescent="0.25">
      <c r="A38" s="1">
        <v>35</v>
      </c>
      <c r="B38" s="1">
        <v>41</v>
      </c>
      <c r="C38" s="2" t="s">
        <v>2</v>
      </c>
      <c r="D38" s="4">
        <v>55</v>
      </c>
      <c r="E38" s="4">
        <v>55</v>
      </c>
      <c r="F38" s="4" t="s">
        <v>102</v>
      </c>
      <c r="G38" s="27" t="s">
        <v>151</v>
      </c>
      <c r="H38" s="3">
        <f>O38+R38+U38+X38+AA38+AD38+AG38+AJ38+AM38+AP38+AS38+AV38+AY38</f>
        <v>336</v>
      </c>
      <c r="I38" s="120">
        <f>(H38/8)</f>
        <v>42</v>
      </c>
      <c r="J38" s="229">
        <f>O38+R38+U38</f>
        <v>203</v>
      </c>
      <c r="K38" s="247">
        <v>18</v>
      </c>
      <c r="L38" s="104">
        <f>X38+AA38+AD38+AG38+AJ38</f>
        <v>133</v>
      </c>
      <c r="M38" s="140">
        <v>34</v>
      </c>
      <c r="N38" s="277" t="s">
        <v>6</v>
      </c>
      <c r="O38" s="279">
        <v>60</v>
      </c>
      <c r="P38" s="277">
        <v>18</v>
      </c>
      <c r="Q38" s="248" t="s">
        <v>66</v>
      </c>
      <c r="R38" s="251">
        <v>81</v>
      </c>
      <c r="S38" s="250">
        <v>16</v>
      </c>
      <c r="T38" s="222" t="s">
        <v>76</v>
      </c>
      <c r="U38" s="230">
        <v>62</v>
      </c>
      <c r="V38" s="231">
        <v>22</v>
      </c>
      <c r="W38" s="195" t="s">
        <v>93</v>
      </c>
      <c r="X38" s="211">
        <v>60</v>
      </c>
      <c r="Y38" s="197">
        <v>15</v>
      </c>
      <c r="Z38" s="178" t="s">
        <v>48</v>
      </c>
      <c r="AA38" s="182">
        <v>35</v>
      </c>
      <c r="AB38" s="187">
        <v>25</v>
      </c>
      <c r="AC38" s="146" t="s">
        <v>171</v>
      </c>
      <c r="AD38" s="147">
        <v>19.5</v>
      </c>
      <c r="AE38" s="148" t="s">
        <v>62</v>
      </c>
      <c r="AF38" s="126" t="s">
        <v>83</v>
      </c>
      <c r="AG38" s="130">
        <v>6.5</v>
      </c>
      <c r="AH38" s="126" t="s">
        <v>99</v>
      </c>
      <c r="AI38" s="113" t="s">
        <v>152</v>
      </c>
      <c r="AJ38" s="107">
        <v>12</v>
      </c>
      <c r="AK38" s="113" t="s">
        <v>125</v>
      </c>
      <c r="AL38" s="60"/>
      <c r="AM38" s="60"/>
      <c r="AN38" s="60"/>
      <c r="AO38" s="85"/>
      <c r="AP38" s="84"/>
      <c r="AQ38" s="89"/>
      <c r="AR38" s="84"/>
      <c r="AS38" s="84"/>
      <c r="AT38" s="84"/>
      <c r="AU38" s="84"/>
      <c r="AV38" s="84"/>
      <c r="AW38" s="84"/>
      <c r="AX38" s="310"/>
      <c r="AY38" s="310"/>
      <c r="AZ38" s="310"/>
    </row>
    <row r="39" spans="1:55" x14ac:dyDescent="0.25">
      <c r="A39" s="1">
        <v>36</v>
      </c>
      <c r="B39" s="1">
        <v>35</v>
      </c>
      <c r="C39" s="2" t="s">
        <v>101</v>
      </c>
      <c r="D39" s="4">
        <v>40</v>
      </c>
      <c r="E39" s="4">
        <v>40</v>
      </c>
      <c r="F39" s="4" t="s">
        <v>102</v>
      </c>
      <c r="G39" s="15" t="s">
        <v>33</v>
      </c>
      <c r="H39" s="3">
        <f>O39+R39+U39+X39+AA39+AD39+AG39+AJ39+AM39+AP39+AS39+AV39+AY39</f>
        <v>322</v>
      </c>
      <c r="I39" s="120">
        <f>(H39/6)</f>
        <v>53.666666666666664</v>
      </c>
      <c r="J39" s="229">
        <f>O39+R39+U39</f>
        <v>0</v>
      </c>
      <c r="K39" s="247" t="s">
        <v>22</v>
      </c>
      <c r="L39" s="104">
        <f>X39+AA39+AD39+AG39+AJ39</f>
        <v>130</v>
      </c>
      <c r="M39" s="140">
        <v>35</v>
      </c>
      <c r="N39" s="277"/>
      <c r="O39" s="279"/>
      <c r="P39" s="277"/>
      <c r="Q39" s="248" t="s">
        <v>22</v>
      </c>
      <c r="R39" s="251"/>
      <c r="S39" s="250" t="s">
        <v>22</v>
      </c>
      <c r="T39" s="222"/>
      <c r="U39" s="219"/>
      <c r="V39" s="224"/>
      <c r="W39" s="195" t="s">
        <v>22</v>
      </c>
      <c r="X39" s="176"/>
      <c r="Y39" s="197" t="s">
        <v>22</v>
      </c>
      <c r="Z39" s="178"/>
      <c r="AA39" s="183"/>
      <c r="AB39" s="187"/>
      <c r="AC39" s="146"/>
      <c r="AD39" s="147"/>
      <c r="AE39" s="148"/>
      <c r="AF39" s="126" t="s">
        <v>13</v>
      </c>
      <c r="AG39" s="137">
        <v>60</v>
      </c>
      <c r="AH39" s="138">
        <v>18</v>
      </c>
      <c r="AI39" s="114" t="s">
        <v>18</v>
      </c>
      <c r="AJ39" s="268">
        <v>70</v>
      </c>
      <c r="AK39" s="269">
        <v>21</v>
      </c>
      <c r="AL39" s="80" t="s">
        <v>104</v>
      </c>
      <c r="AM39" s="76">
        <v>15</v>
      </c>
      <c r="AN39" s="80" t="s">
        <v>65</v>
      </c>
      <c r="AO39" s="75"/>
      <c r="AP39" s="64"/>
      <c r="AQ39" s="66"/>
      <c r="AR39" s="50" t="s">
        <v>26</v>
      </c>
      <c r="AS39" s="271">
        <v>48</v>
      </c>
      <c r="AT39" s="272">
        <v>22</v>
      </c>
      <c r="AU39" s="38" t="s">
        <v>13</v>
      </c>
      <c r="AV39" s="39">
        <v>21</v>
      </c>
      <c r="AW39" s="40" t="s">
        <v>44</v>
      </c>
      <c r="AX39" s="16" t="s">
        <v>21</v>
      </c>
      <c r="AY39" s="17">
        <v>108</v>
      </c>
      <c r="AZ39" s="18">
        <v>6</v>
      </c>
      <c r="BB39">
        <v>3</v>
      </c>
      <c r="BC39" t="s">
        <v>109</v>
      </c>
    </row>
    <row r="40" spans="1:55" x14ac:dyDescent="0.25">
      <c r="A40" s="1">
        <v>37</v>
      </c>
      <c r="B40" s="1">
        <v>36</v>
      </c>
      <c r="C40" s="2" t="s">
        <v>101</v>
      </c>
      <c r="D40" s="4">
        <v>16</v>
      </c>
      <c r="E40" s="4">
        <v>16</v>
      </c>
      <c r="F40" s="4" t="s">
        <v>102</v>
      </c>
      <c r="G40" s="15" t="s">
        <v>92</v>
      </c>
      <c r="H40" s="3">
        <f>O40+R40+U40+X40+AA40+AD40+AG40+AJ40+AM40+AP40+AS40+AV40+AY40</f>
        <v>305</v>
      </c>
      <c r="I40" s="120">
        <f>(H40/4)</f>
        <v>76.25</v>
      </c>
      <c r="J40" s="229">
        <f>O40+R40+U40</f>
        <v>0</v>
      </c>
      <c r="K40" s="247" t="s">
        <v>22</v>
      </c>
      <c r="L40" s="104">
        <f>X40+AA40+AD40+AG40+AJ40</f>
        <v>0</v>
      </c>
      <c r="M40" s="140"/>
      <c r="N40" s="277" t="s">
        <v>22</v>
      </c>
      <c r="O40" s="279"/>
      <c r="P40" s="277"/>
      <c r="Q40" s="248" t="s">
        <v>22</v>
      </c>
      <c r="R40" s="251"/>
      <c r="S40" s="250" t="s">
        <v>22</v>
      </c>
      <c r="T40" s="222"/>
      <c r="U40" s="219"/>
      <c r="V40" s="224"/>
      <c r="W40" s="195" t="s">
        <v>22</v>
      </c>
      <c r="X40" s="176"/>
      <c r="Y40" s="197" t="s">
        <v>22</v>
      </c>
      <c r="Z40" s="178"/>
      <c r="AA40" s="183"/>
      <c r="AB40" s="187"/>
      <c r="AC40" s="146"/>
      <c r="AD40" s="147"/>
      <c r="AE40" s="148"/>
      <c r="AF40" s="126"/>
      <c r="AG40" s="130"/>
      <c r="AH40" s="126"/>
      <c r="AI40" s="114"/>
      <c r="AJ40" s="108"/>
      <c r="AK40" s="114"/>
      <c r="AL40" s="80" t="s">
        <v>76</v>
      </c>
      <c r="AM40" s="169">
        <v>48</v>
      </c>
      <c r="AN40" s="173">
        <v>23</v>
      </c>
      <c r="AO40" s="75" t="s">
        <v>118</v>
      </c>
      <c r="AP40" s="65">
        <v>111</v>
      </c>
      <c r="AQ40" s="68">
        <v>9</v>
      </c>
      <c r="AR40" s="49" t="s">
        <v>20</v>
      </c>
      <c r="AS40" s="44">
        <v>80</v>
      </c>
      <c r="AT40" s="212">
        <v>11</v>
      </c>
      <c r="AU40" s="28" t="s">
        <v>93</v>
      </c>
      <c r="AV40" s="32">
        <v>66</v>
      </c>
      <c r="AW40" s="33">
        <v>15</v>
      </c>
      <c r="AX40" s="29"/>
      <c r="AY40" s="29"/>
      <c r="AZ40" s="29"/>
    </row>
    <row r="41" spans="1:55" x14ac:dyDescent="0.25">
      <c r="A41" s="1">
        <v>38</v>
      </c>
      <c r="B41" s="1">
        <v>37</v>
      </c>
      <c r="C41" s="2" t="s">
        <v>101</v>
      </c>
      <c r="D41" s="4">
        <v>18</v>
      </c>
      <c r="E41" s="4">
        <v>18</v>
      </c>
      <c r="F41" s="4" t="s">
        <v>102</v>
      </c>
      <c r="G41" s="15" t="s">
        <v>148</v>
      </c>
      <c r="H41" s="3">
        <f>O41+R41+U41+X41+AA41+AD41+AG41+AJ41+AM41+AP41+AS41+AV41+AY41</f>
        <v>302</v>
      </c>
      <c r="I41" s="120">
        <f>(H41/4)</f>
        <v>75.5</v>
      </c>
      <c r="J41" s="229">
        <f>O41+R41+U41</f>
        <v>0</v>
      </c>
      <c r="K41" s="247" t="s">
        <v>22</v>
      </c>
      <c r="L41" s="104">
        <f>X41+AA41+AD41+AG41+AJ41</f>
        <v>302</v>
      </c>
      <c r="M41" s="140">
        <v>17</v>
      </c>
      <c r="N41" s="277" t="s">
        <v>22</v>
      </c>
      <c r="O41" s="279"/>
      <c r="P41" s="277"/>
      <c r="Q41" s="248" t="s">
        <v>22</v>
      </c>
      <c r="R41" s="251"/>
      <c r="S41" s="250" t="s">
        <v>22</v>
      </c>
      <c r="T41" s="222"/>
      <c r="U41" s="219"/>
      <c r="V41" s="224"/>
      <c r="W41" s="195" t="s">
        <v>58</v>
      </c>
      <c r="X41" s="176">
        <v>0</v>
      </c>
      <c r="Y41" s="197" t="s">
        <v>62</v>
      </c>
      <c r="Z41" s="178" t="s">
        <v>6</v>
      </c>
      <c r="AA41" s="182">
        <v>112</v>
      </c>
      <c r="AB41" s="187">
        <v>4</v>
      </c>
      <c r="AC41" s="146" t="s">
        <v>28</v>
      </c>
      <c r="AD41" s="157">
        <v>114</v>
      </c>
      <c r="AE41" s="158">
        <v>4</v>
      </c>
      <c r="AF41" s="126" t="s">
        <v>22</v>
      </c>
      <c r="AG41" s="130"/>
      <c r="AH41" s="126"/>
      <c r="AI41" s="113" t="s">
        <v>93</v>
      </c>
      <c r="AJ41" s="107">
        <v>76</v>
      </c>
      <c r="AK41" s="113">
        <v>18</v>
      </c>
      <c r="AL41" s="60"/>
      <c r="AM41" s="60"/>
      <c r="AN41" s="60"/>
      <c r="AO41" s="85"/>
      <c r="AP41" s="84"/>
      <c r="AQ41" s="89"/>
      <c r="AR41" s="84"/>
      <c r="AS41" s="84"/>
      <c r="AT41" s="84"/>
      <c r="AU41" s="60"/>
      <c r="AV41" s="60"/>
      <c r="AW41" s="60"/>
      <c r="AX41" s="60"/>
      <c r="AY41" s="60"/>
      <c r="AZ41" s="60"/>
      <c r="BB41">
        <v>4</v>
      </c>
      <c r="BC41" s="55" t="s">
        <v>132</v>
      </c>
    </row>
    <row r="42" spans="1:55" x14ac:dyDescent="0.25">
      <c r="A42" s="1">
        <v>39</v>
      </c>
      <c r="B42" s="1">
        <v>38</v>
      </c>
      <c r="C42" s="2" t="s">
        <v>101</v>
      </c>
      <c r="D42" s="4">
        <v>34</v>
      </c>
      <c r="E42" s="4">
        <v>33</v>
      </c>
      <c r="F42" s="4" t="s">
        <v>101</v>
      </c>
      <c r="G42" s="15" t="s">
        <v>15</v>
      </c>
      <c r="H42" s="3">
        <f>O42+R42+U42+X42+AA42+AD42+AG42+AJ42+AM42+AP42+AS42+AV42+AY42</f>
        <v>299.5</v>
      </c>
      <c r="I42" s="120">
        <f>(H42/5)</f>
        <v>59.9</v>
      </c>
      <c r="J42" s="229">
        <f>O42+R42+U42</f>
        <v>0</v>
      </c>
      <c r="K42" s="247" t="s">
        <v>22</v>
      </c>
      <c r="L42" s="104">
        <f>X42+AA42+AD42+AG42+AJ42</f>
        <v>0</v>
      </c>
      <c r="M42" s="140"/>
      <c r="N42" s="277" t="s">
        <v>22</v>
      </c>
      <c r="O42" s="279"/>
      <c r="P42" s="277"/>
      <c r="Q42" s="248" t="s">
        <v>22</v>
      </c>
      <c r="R42" s="251"/>
      <c r="S42" s="250" t="s">
        <v>22</v>
      </c>
      <c r="T42" s="222"/>
      <c r="U42" s="219"/>
      <c r="V42" s="224"/>
      <c r="W42" s="195" t="s">
        <v>22</v>
      </c>
      <c r="X42" s="176"/>
      <c r="Y42" s="197" t="s">
        <v>22</v>
      </c>
      <c r="Z42" s="178"/>
      <c r="AA42" s="183"/>
      <c r="AB42" s="187"/>
      <c r="AC42" s="146"/>
      <c r="AD42" s="147"/>
      <c r="AE42" s="148"/>
      <c r="AF42" s="126"/>
      <c r="AG42" s="130"/>
      <c r="AH42" s="126"/>
      <c r="AI42" s="114"/>
      <c r="AJ42" s="108"/>
      <c r="AK42" s="114"/>
      <c r="AL42" s="80" t="s">
        <v>11</v>
      </c>
      <c r="AM42" s="169">
        <v>147</v>
      </c>
      <c r="AN42" s="173">
        <v>3</v>
      </c>
      <c r="AO42" s="75" t="s">
        <v>45</v>
      </c>
      <c r="AP42" s="64">
        <v>21.5</v>
      </c>
      <c r="AQ42" s="66" t="s">
        <v>64</v>
      </c>
      <c r="AR42" s="50" t="s">
        <v>91</v>
      </c>
      <c r="AS42" s="271">
        <v>98</v>
      </c>
      <c r="AT42" s="272">
        <v>6</v>
      </c>
      <c r="AU42" s="28" t="s">
        <v>50</v>
      </c>
      <c r="AV42" s="39">
        <v>12</v>
      </c>
      <c r="AW42" s="33" t="s">
        <v>62</v>
      </c>
      <c r="AX42" s="16" t="s">
        <v>61</v>
      </c>
      <c r="AY42" s="17">
        <v>21</v>
      </c>
      <c r="AZ42" s="19" t="s">
        <v>65</v>
      </c>
      <c r="BB42">
        <v>4</v>
      </c>
      <c r="BC42" s="55" t="s">
        <v>130</v>
      </c>
    </row>
    <row r="43" spans="1:55" x14ac:dyDescent="0.25">
      <c r="A43" s="1">
        <v>40</v>
      </c>
      <c r="B43" s="1">
        <v>39</v>
      </c>
      <c r="C43" s="2" t="s">
        <v>101</v>
      </c>
      <c r="D43" s="4">
        <v>44</v>
      </c>
      <c r="E43" s="4">
        <v>43</v>
      </c>
      <c r="F43" s="4" t="s">
        <v>101</v>
      </c>
      <c r="G43" s="15" t="s">
        <v>59</v>
      </c>
      <c r="H43" s="3">
        <f>O43+R43+U43+X43+AA43+AD43+AG43+AJ43+AM43+AP43+AS43+AV43+AY43</f>
        <v>295.5</v>
      </c>
      <c r="I43" s="120">
        <f>(H43/6)</f>
        <v>49.25</v>
      </c>
      <c r="J43" s="229">
        <f>O43+R43+U43</f>
        <v>0</v>
      </c>
      <c r="K43" s="247" t="s">
        <v>22</v>
      </c>
      <c r="L43" s="104">
        <f>X43+AA43+AD43+AG43+AJ43</f>
        <v>107</v>
      </c>
      <c r="M43" s="140">
        <v>40</v>
      </c>
      <c r="N43" s="277"/>
      <c r="O43" s="279"/>
      <c r="P43" s="277"/>
      <c r="Q43" s="248" t="s">
        <v>22</v>
      </c>
      <c r="R43" s="251"/>
      <c r="S43" s="250" t="s">
        <v>22</v>
      </c>
      <c r="T43" s="222"/>
      <c r="U43" s="219"/>
      <c r="V43" s="224"/>
      <c r="W43" s="195" t="s">
        <v>22</v>
      </c>
      <c r="X43" s="176"/>
      <c r="Y43" s="197" t="s">
        <v>22</v>
      </c>
      <c r="Z43" s="178"/>
      <c r="AA43" s="183"/>
      <c r="AB43" s="187"/>
      <c r="AC43" s="146"/>
      <c r="AD43" s="147"/>
      <c r="AE43" s="148"/>
      <c r="AF43" s="126" t="s">
        <v>93</v>
      </c>
      <c r="AG43" s="137">
        <v>48</v>
      </c>
      <c r="AH43" s="138">
        <v>22</v>
      </c>
      <c r="AI43" s="114" t="s">
        <v>143</v>
      </c>
      <c r="AJ43" s="268">
        <v>59</v>
      </c>
      <c r="AK43" s="269">
        <v>25</v>
      </c>
      <c r="AL43" s="80"/>
      <c r="AM43" s="76"/>
      <c r="AN43" s="80"/>
      <c r="AO43" s="75" t="s">
        <v>26</v>
      </c>
      <c r="AP43" s="64">
        <v>16.5</v>
      </c>
      <c r="AQ43" s="66" t="s">
        <v>99</v>
      </c>
      <c r="AR43" s="50" t="s">
        <v>11</v>
      </c>
      <c r="AS43" s="271">
        <v>73</v>
      </c>
      <c r="AT43" s="272">
        <v>13</v>
      </c>
      <c r="AU43" s="38" t="s">
        <v>84</v>
      </c>
      <c r="AV43" s="39">
        <v>77</v>
      </c>
      <c r="AW43" s="139">
        <v>11</v>
      </c>
      <c r="AX43" s="16" t="s">
        <v>60</v>
      </c>
      <c r="AY43" s="17">
        <v>22</v>
      </c>
      <c r="AZ43" s="22" t="s">
        <v>44</v>
      </c>
    </row>
    <row r="44" spans="1:55" x14ac:dyDescent="0.25">
      <c r="A44" s="1">
        <v>41</v>
      </c>
      <c r="B44" s="1">
        <v>40</v>
      </c>
      <c r="C44" s="36" t="s">
        <v>101</v>
      </c>
      <c r="D44" s="4">
        <v>21</v>
      </c>
      <c r="E44" s="4">
        <v>21</v>
      </c>
      <c r="F44" s="4" t="s">
        <v>102</v>
      </c>
      <c r="G44" s="15" t="s">
        <v>175</v>
      </c>
      <c r="H44" s="3">
        <f>O44+R44+U44+X44+AA44+AD44+AG44+AJ44+AM44+AP44+AS44+AV44+AY44</f>
        <v>286</v>
      </c>
      <c r="I44" s="120">
        <f>(H44/4)</f>
        <v>71.5</v>
      </c>
      <c r="J44" s="229">
        <f>O44+R44+U44</f>
        <v>81</v>
      </c>
      <c r="K44" s="247">
        <v>30</v>
      </c>
      <c r="L44" s="104">
        <f>X44+AA44+AD44+AG44+AJ44</f>
        <v>205</v>
      </c>
      <c r="M44" s="140">
        <v>25</v>
      </c>
      <c r="N44" s="277" t="s">
        <v>22</v>
      </c>
      <c r="O44" s="279"/>
      <c r="P44" s="277"/>
      <c r="Q44" s="248" t="s">
        <v>22</v>
      </c>
      <c r="R44" s="251"/>
      <c r="S44" s="250" t="s">
        <v>22</v>
      </c>
      <c r="T44" s="222" t="s">
        <v>11</v>
      </c>
      <c r="U44" s="230">
        <v>81</v>
      </c>
      <c r="V44" s="231">
        <v>13</v>
      </c>
      <c r="W44" s="195" t="s">
        <v>60</v>
      </c>
      <c r="X44" s="211">
        <v>59</v>
      </c>
      <c r="Y44" s="197">
        <v>17</v>
      </c>
      <c r="Z44" s="178" t="s">
        <v>53</v>
      </c>
      <c r="AA44" s="182">
        <v>48</v>
      </c>
      <c r="AB44" s="187">
        <v>22</v>
      </c>
      <c r="AC44" s="149" t="s">
        <v>176</v>
      </c>
      <c r="AD44" s="150">
        <v>98</v>
      </c>
      <c r="AE44" s="151">
        <v>7</v>
      </c>
      <c r="AF44" s="60"/>
      <c r="AG44" s="60"/>
      <c r="AH44" s="60"/>
      <c r="AI44" s="84"/>
      <c r="AJ44" s="84"/>
      <c r="AK44" s="84"/>
      <c r="AL44" s="60"/>
      <c r="AM44" s="60"/>
      <c r="AN44" s="60"/>
      <c r="AO44" s="85"/>
      <c r="AP44" s="84"/>
      <c r="AQ44" s="89"/>
      <c r="AR44" s="84"/>
      <c r="AS44" s="84"/>
      <c r="AT44" s="84"/>
      <c r="AU44" s="60"/>
      <c r="AV44" s="60"/>
      <c r="AW44" s="60"/>
      <c r="AX44" s="60"/>
      <c r="AY44" s="60"/>
      <c r="AZ44" s="60"/>
      <c r="BB44">
        <v>2</v>
      </c>
      <c r="BC44" s="55" t="s">
        <v>113</v>
      </c>
    </row>
    <row r="45" spans="1:55" x14ac:dyDescent="0.25">
      <c r="A45" s="1">
        <v>42</v>
      </c>
      <c r="B45" s="1">
        <v>42</v>
      </c>
      <c r="C45" s="2" t="s">
        <v>102</v>
      </c>
      <c r="D45" s="4">
        <v>31</v>
      </c>
      <c r="E45" s="4">
        <v>31</v>
      </c>
      <c r="F45" s="4" t="s">
        <v>102</v>
      </c>
      <c r="G45" s="15" t="s">
        <v>90</v>
      </c>
      <c r="H45" s="3">
        <f>O45+R45+U45+X45+AA45+AD45+AG45+AJ45+AM45+AP45+AS45+AV45+AY45</f>
        <v>249</v>
      </c>
      <c r="I45" s="120">
        <f>(H45/4)</f>
        <v>62.25</v>
      </c>
      <c r="J45" s="229">
        <f>O45+R45+U45</f>
        <v>0</v>
      </c>
      <c r="K45" s="247" t="s">
        <v>22</v>
      </c>
      <c r="L45" s="104">
        <f>X45+AA45+AD45+AG45+AJ45</f>
        <v>11</v>
      </c>
      <c r="M45" s="140">
        <v>49</v>
      </c>
      <c r="N45" s="277" t="s">
        <v>22</v>
      </c>
      <c r="O45" s="279"/>
      <c r="P45" s="277"/>
      <c r="Q45" s="248" t="s">
        <v>22</v>
      </c>
      <c r="R45" s="251"/>
      <c r="S45" s="250" t="s">
        <v>22</v>
      </c>
      <c r="T45" s="222"/>
      <c r="U45" s="219"/>
      <c r="V45" s="224"/>
      <c r="W45" s="195" t="s">
        <v>22</v>
      </c>
      <c r="X45" s="176"/>
      <c r="Y45" s="197" t="s">
        <v>22</v>
      </c>
      <c r="Z45" s="178"/>
      <c r="AA45" s="183"/>
      <c r="AB45" s="187"/>
      <c r="AC45" s="146"/>
      <c r="AD45" s="147"/>
      <c r="AE45" s="148"/>
      <c r="AF45" s="126"/>
      <c r="AG45" s="130"/>
      <c r="AH45" s="126"/>
      <c r="AI45" s="114" t="s">
        <v>17</v>
      </c>
      <c r="AJ45" s="108">
        <v>11</v>
      </c>
      <c r="AK45" s="114" t="s">
        <v>126</v>
      </c>
      <c r="AL45" s="81" t="s">
        <v>78</v>
      </c>
      <c r="AM45" s="77">
        <v>57</v>
      </c>
      <c r="AN45" s="81">
        <v>19</v>
      </c>
      <c r="AO45" s="75"/>
      <c r="AP45" s="65"/>
      <c r="AQ45" s="66"/>
      <c r="AR45" s="49" t="s">
        <v>72</v>
      </c>
      <c r="AS45" s="44">
        <v>56</v>
      </c>
      <c r="AT45" s="212">
        <v>19</v>
      </c>
      <c r="AU45" s="273" t="s">
        <v>91</v>
      </c>
      <c r="AV45" s="330">
        <v>125</v>
      </c>
      <c r="AW45" s="275">
        <v>3</v>
      </c>
      <c r="AX45" s="243"/>
      <c r="AY45" s="243"/>
      <c r="AZ45" s="243"/>
    </row>
    <row r="46" spans="1:55" x14ac:dyDescent="0.25">
      <c r="A46" s="1">
        <v>43</v>
      </c>
      <c r="B46" s="1">
        <v>43</v>
      </c>
      <c r="C46" s="2" t="s">
        <v>102</v>
      </c>
      <c r="D46" s="4">
        <v>35</v>
      </c>
      <c r="E46" s="4">
        <v>34</v>
      </c>
      <c r="F46" s="4" t="s">
        <v>101</v>
      </c>
      <c r="G46" s="15" t="s">
        <v>120</v>
      </c>
      <c r="H46" s="3">
        <f>O46+R46+U46+X46+AA46+AD46+AG46+AJ46+AM46+AP46+AS46+AV46+AY46</f>
        <v>236.5</v>
      </c>
      <c r="I46" s="120">
        <f>(H46/4)</f>
        <v>59.125</v>
      </c>
      <c r="J46" s="229">
        <f>O46+R46+U46</f>
        <v>0</v>
      </c>
      <c r="K46" s="247" t="s">
        <v>22</v>
      </c>
      <c r="L46" s="104">
        <f>X46+AA46+AD46+AG46+AJ46</f>
        <v>124.5</v>
      </c>
      <c r="M46" s="140">
        <v>38</v>
      </c>
      <c r="N46" s="277"/>
      <c r="O46" s="279"/>
      <c r="P46" s="277"/>
      <c r="Q46" s="248" t="s">
        <v>22</v>
      </c>
      <c r="R46" s="251"/>
      <c r="S46" s="250" t="s">
        <v>22</v>
      </c>
      <c r="T46" s="222"/>
      <c r="U46" s="219"/>
      <c r="V46" s="224"/>
      <c r="W46" s="195" t="s">
        <v>22</v>
      </c>
      <c r="X46" s="176"/>
      <c r="Y46" s="197" t="s">
        <v>22</v>
      </c>
      <c r="Z46" s="178"/>
      <c r="AA46" s="183"/>
      <c r="AB46" s="187"/>
      <c r="AC46" s="146"/>
      <c r="AD46" s="147"/>
      <c r="AE46" s="148"/>
      <c r="AF46" s="126" t="s">
        <v>11</v>
      </c>
      <c r="AG46" s="130">
        <v>21.5</v>
      </c>
      <c r="AH46" s="126" t="s">
        <v>65</v>
      </c>
      <c r="AI46" s="113" t="s">
        <v>84</v>
      </c>
      <c r="AJ46" s="107">
        <v>103</v>
      </c>
      <c r="AK46" s="113">
        <v>10</v>
      </c>
      <c r="AL46" s="81" t="s">
        <v>28</v>
      </c>
      <c r="AM46" s="77">
        <v>87</v>
      </c>
      <c r="AN46" s="81">
        <v>13</v>
      </c>
      <c r="AO46" s="75" t="s">
        <v>103</v>
      </c>
      <c r="AP46" s="64">
        <v>25</v>
      </c>
      <c r="AQ46" s="66" t="s">
        <v>44</v>
      </c>
      <c r="AR46" s="71" t="s">
        <v>22</v>
      </c>
      <c r="AS46" s="72"/>
      <c r="AT46" s="72"/>
      <c r="AU46" s="60"/>
      <c r="AV46" s="60"/>
      <c r="AW46" s="60"/>
      <c r="AX46" s="60"/>
      <c r="AY46" s="60"/>
      <c r="AZ46" s="60"/>
      <c r="BB46">
        <v>4</v>
      </c>
      <c r="BC46" s="54" t="s">
        <v>128</v>
      </c>
    </row>
    <row r="47" spans="1:55" x14ac:dyDescent="0.25">
      <c r="A47" s="1">
        <v>44</v>
      </c>
      <c r="B47" s="1">
        <v>44</v>
      </c>
      <c r="C47" s="2" t="s">
        <v>102</v>
      </c>
      <c r="D47" s="4">
        <v>15</v>
      </c>
      <c r="E47" s="4">
        <v>17</v>
      </c>
      <c r="F47" s="4" t="s">
        <v>2</v>
      </c>
      <c r="G47" s="15" t="s">
        <v>177</v>
      </c>
      <c r="H47" s="3">
        <f>O47+R47+U47+X47+AA47+AD47+AG47+AJ47+AM47+AP47+AS47+AV47+AY47</f>
        <v>229</v>
      </c>
      <c r="I47" s="120">
        <f>(H47/3)</f>
        <v>76.333333333333329</v>
      </c>
      <c r="J47" s="229">
        <f>O47+R47+U47</f>
        <v>0</v>
      </c>
      <c r="K47" s="247" t="s">
        <v>22</v>
      </c>
      <c r="L47" s="104">
        <f>X47+AA47+AD47+AG47+AJ47</f>
        <v>229</v>
      </c>
      <c r="M47" s="140">
        <v>24</v>
      </c>
      <c r="N47" s="277" t="s">
        <v>22</v>
      </c>
      <c r="O47" s="279"/>
      <c r="P47" s="277"/>
      <c r="Q47" s="248" t="s">
        <v>22</v>
      </c>
      <c r="R47" s="251"/>
      <c r="S47" s="250" t="s">
        <v>22</v>
      </c>
      <c r="T47" s="222"/>
      <c r="U47" s="219"/>
      <c r="V47" s="224"/>
      <c r="W47" s="195" t="s">
        <v>16</v>
      </c>
      <c r="X47" s="211">
        <v>25</v>
      </c>
      <c r="Y47" s="197">
        <v>25</v>
      </c>
      <c r="Z47" s="178" t="s">
        <v>16</v>
      </c>
      <c r="AA47" s="182">
        <v>125</v>
      </c>
      <c r="AB47" s="187">
        <v>3</v>
      </c>
      <c r="AC47" s="149" t="s">
        <v>178</v>
      </c>
      <c r="AD47" s="150">
        <v>79</v>
      </c>
      <c r="AE47" s="151">
        <v>19</v>
      </c>
      <c r="AF47" s="60"/>
      <c r="AG47" s="60"/>
      <c r="AH47" s="60"/>
      <c r="AI47" s="84"/>
      <c r="AJ47" s="84"/>
      <c r="AK47" s="84"/>
      <c r="AL47" s="60"/>
      <c r="AM47" s="60"/>
      <c r="AN47" s="60"/>
      <c r="AO47" s="85"/>
      <c r="AP47" s="84"/>
      <c r="AQ47" s="89"/>
      <c r="AR47" s="60"/>
      <c r="AS47" s="60"/>
      <c r="AT47" s="60"/>
      <c r="AU47" s="60"/>
      <c r="AV47" s="60"/>
      <c r="AW47" s="60"/>
      <c r="AX47" s="60"/>
      <c r="AY47" s="60"/>
      <c r="AZ47" s="60"/>
    </row>
    <row r="48" spans="1:55" x14ac:dyDescent="0.25">
      <c r="A48" s="1">
        <v>45</v>
      </c>
      <c r="B48" s="1">
        <v>45</v>
      </c>
      <c r="C48" s="2" t="s">
        <v>102</v>
      </c>
      <c r="D48" s="4">
        <v>50</v>
      </c>
      <c r="E48" s="4">
        <v>49</v>
      </c>
      <c r="F48" s="4" t="s">
        <v>101</v>
      </c>
      <c r="G48" s="15" t="s">
        <v>14</v>
      </c>
      <c r="H48" s="3">
        <f>O48+R48+U48+X48+AA48+AD48+AG48+AJ48+AM48+AP48+AS48+AV48+AY48</f>
        <v>223</v>
      </c>
      <c r="I48" s="120">
        <f>(H48/5)</f>
        <v>44.6</v>
      </c>
      <c r="J48" s="229">
        <f>O48+R48+U48</f>
        <v>0</v>
      </c>
      <c r="K48" s="247" t="s">
        <v>22</v>
      </c>
      <c r="L48" s="104">
        <f>X48+AA48+AD48+AG48+AJ48</f>
        <v>0</v>
      </c>
      <c r="M48" s="140"/>
      <c r="N48" s="277" t="s">
        <v>22</v>
      </c>
      <c r="O48" s="279"/>
      <c r="P48" s="277"/>
      <c r="Q48" s="248" t="s">
        <v>22</v>
      </c>
      <c r="R48" s="251"/>
      <c r="S48" s="250" t="s">
        <v>22</v>
      </c>
      <c r="T48" s="222"/>
      <c r="U48" s="219"/>
      <c r="V48" s="224"/>
      <c r="W48" s="195" t="s">
        <v>22</v>
      </c>
      <c r="X48" s="176"/>
      <c r="Y48" s="197" t="s">
        <v>22</v>
      </c>
      <c r="Z48" s="178"/>
      <c r="AA48" s="183"/>
      <c r="AB48" s="187"/>
      <c r="AC48" s="146"/>
      <c r="AD48" s="147"/>
      <c r="AE48" s="148"/>
      <c r="AF48" s="126"/>
      <c r="AG48" s="130"/>
      <c r="AH48" s="126"/>
      <c r="AI48" s="114"/>
      <c r="AJ48" s="108"/>
      <c r="AK48" s="114"/>
      <c r="AL48" s="80" t="s">
        <v>82</v>
      </c>
      <c r="AM48" s="169">
        <v>87</v>
      </c>
      <c r="AN48" s="173">
        <v>14</v>
      </c>
      <c r="AO48" s="75" t="s">
        <v>68</v>
      </c>
      <c r="AP48" s="64">
        <v>13</v>
      </c>
      <c r="AQ48" s="66" t="s">
        <v>64</v>
      </c>
      <c r="AR48" s="175" t="s">
        <v>53</v>
      </c>
      <c r="AS48" s="211">
        <v>44</v>
      </c>
      <c r="AT48" s="213">
        <v>24</v>
      </c>
      <c r="AU48" s="28" t="s">
        <v>10</v>
      </c>
      <c r="AV48" s="32">
        <v>55</v>
      </c>
      <c r="AW48" s="33">
        <v>19</v>
      </c>
      <c r="AX48" s="16" t="s">
        <v>76</v>
      </c>
      <c r="AY48" s="17">
        <v>24</v>
      </c>
      <c r="AZ48" s="18">
        <v>25</v>
      </c>
      <c r="BB48">
        <v>4</v>
      </c>
      <c r="BC48" s="55" t="s">
        <v>130</v>
      </c>
    </row>
    <row r="49" spans="1:55" x14ac:dyDescent="0.25">
      <c r="A49" s="1">
        <v>46</v>
      </c>
      <c r="B49" s="1">
        <v>55</v>
      </c>
      <c r="C49" s="36" t="s">
        <v>2</v>
      </c>
      <c r="D49" s="4">
        <v>19</v>
      </c>
      <c r="E49" s="4">
        <v>26</v>
      </c>
      <c r="F49" s="4" t="s">
        <v>2</v>
      </c>
      <c r="G49" s="15" t="s">
        <v>188</v>
      </c>
      <c r="H49" s="3">
        <f>O49+R49+U49+X49+AA49+AD49+AG49+AJ49+AM49+AP49+AS49+AV49+AY49</f>
        <v>222</v>
      </c>
      <c r="I49" s="120">
        <f>(H49/3)</f>
        <v>74</v>
      </c>
      <c r="J49" s="229">
        <f>O49+R49+U49</f>
        <v>222</v>
      </c>
      <c r="K49" s="247">
        <v>13</v>
      </c>
      <c r="L49" s="246"/>
      <c r="M49" s="246"/>
      <c r="N49" s="112" t="s">
        <v>87</v>
      </c>
      <c r="O49" s="282">
        <v>89</v>
      </c>
      <c r="P49" s="112">
        <v>11</v>
      </c>
      <c r="Q49" s="248" t="s">
        <v>24</v>
      </c>
      <c r="R49" s="254">
        <v>71</v>
      </c>
      <c r="S49" s="250">
        <v>17</v>
      </c>
      <c r="T49" s="222" t="s">
        <v>103</v>
      </c>
      <c r="U49" s="233">
        <v>62</v>
      </c>
      <c r="V49" s="227">
        <v>20</v>
      </c>
      <c r="W49" s="89"/>
      <c r="X49" s="60"/>
      <c r="Y49" s="89"/>
      <c r="Z49" s="60"/>
      <c r="AA49" s="89"/>
      <c r="AB49" s="60"/>
      <c r="AC49" s="60"/>
      <c r="AD49" s="60"/>
      <c r="AE49" s="60"/>
      <c r="AF49" s="60"/>
      <c r="AG49" s="60"/>
      <c r="AH49" s="60"/>
      <c r="AI49" s="84"/>
      <c r="AJ49" s="84"/>
      <c r="AK49" s="84"/>
      <c r="AL49" s="60"/>
      <c r="AM49" s="60"/>
      <c r="AN49" s="60"/>
      <c r="AO49" s="85"/>
      <c r="AP49" s="84"/>
      <c r="AQ49" s="89"/>
      <c r="AR49" s="60"/>
      <c r="AS49" s="60"/>
      <c r="AT49" s="60"/>
      <c r="AU49" s="60"/>
      <c r="AV49" s="60"/>
      <c r="AW49" s="60"/>
      <c r="AX49" s="60"/>
      <c r="AY49" s="60"/>
      <c r="AZ49" s="60"/>
    </row>
    <row r="50" spans="1:55" x14ac:dyDescent="0.25">
      <c r="A50" s="1">
        <v>47</v>
      </c>
      <c r="B50" s="1">
        <v>52</v>
      </c>
      <c r="C50" s="2" t="s">
        <v>2</v>
      </c>
      <c r="D50" s="4">
        <v>20</v>
      </c>
      <c r="E50" s="4">
        <v>22</v>
      </c>
      <c r="F50" s="4" t="s">
        <v>2</v>
      </c>
      <c r="G50" s="15" t="s">
        <v>187</v>
      </c>
      <c r="H50" s="3">
        <f>O50+R50+U50+X50+AA50+AD50+AG50+AJ50+AM50+AP50+AS50+AV50+AY50</f>
        <v>217</v>
      </c>
      <c r="I50" s="120">
        <f>(H50/3)</f>
        <v>72.333333333333329</v>
      </c>
      <c r="J50" s="229">
        <f>O50+R50+U50</f>
        <v>217</v>
      </c>
      <c r="K50" s="247">
        <v>14</v>
      </c>
      <c r="L50" s="246"/>
      <c r="M50" s="246"/>
      <c r="N50" s="112" t="s">
        <v>17</v>
      </c>
      <c r="O50" s="282">
        <v>74</v>
      </c>
      <c r="P50" s="112">
        <v>15</v>
      </c>
      <c r="Q50" s="248" t="s">
        <v>85</v>
      </c>
      <c r="R50" s="254">
        <v>70</v>
      </c>
      <c r="S50" s="250">
        <v>18</v>
      </c>
      <c r="T50" s="222" t="s">
        <v>13</v>
      </c>
      <c r="U50" s="298">
        <v>73</v>
      </c>
      <c r="V50" s="232">
        <v>17</v>
      </c>
      <c r="W50" s="60"/>
      <c r="X50" s="266"/>
      <c r="Y50" s="89"/>
      <c r="Z50" s="266"/>
      <c r="AA50" s="60"/>
      <c r="AB50" s="60"/>
      <c r="AC50" s="266"/>
      <c r="AD50" s="266"/>
      <c r="AE50" s="266"/>
      <c r="AF50" s="266"/>
      <c r="AG50" s="266"/>
      <c r="AH50" s="266"/>
      <c r="AI50" s="60"/>
      <c r="AJ50" s="60"/>
      <c r="AK50" s="60"/>
      <c r="AL50" s="60"/>
      <c r="AM50" s="60"/>
      <c r="AN50" s="60"/>
      <c r="AO50" s="85"/>
      <c r="AP50" s="84"/>
      <c r="AQ50" s="89"/>
      <c r="AR50" s="60"/>
      <c r="AS50" s="60"/>
      <c r="AT50" s="60"/>
      <c r="AU50" s="60"/>
      <c r="AV50" s="60"/>
      <c r="AW50" s="60"/>
      <c r="AX50" s="60"/>
      <c r="AY50" s="60"/>
      <c r="AZ50" s="60"/>
    </row>
    <row r="51" spans="1:55" x14ac:dyDescent="0.25">
      <c r="A51" s="1">
        <v>48</v>
      </c>
      <c r="B51" s="1">
        <v>46</v>
      </c>
      <c r="C51" s="36" t="s">
        <v>101</v>
      </c>
      <c r="D51" s="4">
        <v>47</v>
      </c>
      <c r="E51" s="4">
        <v>46</v>
      </c>
      <c r="F51" s="4" t="s">
        <v>101</v>
      </c>
      <c r="G51" s="15" t="s">
        <v>42</v>
      </c>
      <c r="H51" s="3">
        <f>O51+R51+U51+X51+AA51+AD51+AG51+AJ51+AM51+AP51+AS51+AV51+AY51</f>
        <v>194</v>
      </c>
      <c r="I51" s="117">
        <f>(H51/4)</f>
        <v>48.5</v>
      </c>
      <c r="J51" s="229">
        <f>O51+R51+U51</f>
        <v>0</v>
      </c>
      <c r="K51" s="247" t="s">
        <v>22</v>
      </c>
      <c r="L51" s="104">
        <f>X51+AA51+AD51+AG51+AJ51</f>
        <v>0</v>
      </c>
      <c r="M51" s="140"/>
      <c r="N51" s="277" t="s">
        <v>22</v>
      </c>
      <c r="O51" s="279"/>
      <c r="P51" s="277"/>
      <c r="Q51" s="248" t="s">
        <v>22</v>
      </c>
      <c r="R51" s="251"/>
      <c r="S51" s="250" t="s">
        <v>22</v>
      </c>
      <c r="T51" s="223"/>
      <c r="U51" s="220"/>
      <c r="V51" s="226"/>
      <c r="W51" s="196" t="s">
        <v>22</v>
      </c>
      <c r="X51" s="194"/>
      <c r="Y51" s="197" t="s">
        <v>22</v>
      </c>
      <c r="Z51" s="180"/>
      <c r="AA51" s="186"/>
      <c r="AB51" s="187"/>
      <c r="AC51" s="152"/>
      <c r="AD51" s="153"/>
      <c r="AE51" s="154"/>
      <c r="AF51" s="128"/>
      <c r="AG51" s="132"/>
      <c r="AH51" s="128"/>
      <c r="AI51" s="115"/>
      <c r="AJ51" s="109"/>
      <c r="AK51" s="115"/>
      <c r="AL51" s="80"/>
      <c r="AM51" s="76"/>
      <c r="AN51" s="80"/>
      <c r="AO51" s="210" t="s">
        <v>21</v>
      </c>
      <c r="AP51" s="317">
        <v>0</v>
      </c>
      <c r="AQ51" s="270" t="s">
        <v>100</v>
      </c>
      <c r="AR51" s="175" t="s">
        <v>21</v>
      </c>
      <c r="AS51" s="211">
        <v>129</v>
      </c>
      <c r="AT51" s="213">
        <v>4</v>
      </c>
      <c r="AU51" s="28" t="s">
        <v>48</v>
      </c>
      <c r="AV51" s="39">
        <v>18</v>
      </c>
      <c r="AW51" s="33" t="s">
        <v>64</v>
      </c>
      <c r="AX51" s="276" t="s">
        <v>13</v>
      </c>
      <c r="AY51" s="17">
        <v>47</v>
      </c>
      <c r="AZ51" s="19">
        <v>22</v>
      </c>
      <c r="BB51">
        <v>4</v>
      </c>
      <c r="BC51" s="54" t="s">
        <v>132</v>
      </c>
    </row>
    <row r="52" spans="1:55" x14ac:dyDescent="0.25">
      <c r="A52" s="1">
        <v>49</v>
      </c>
      <c r="B52" s="1">
        <v>47</v>
      </c>
      <c r="C52" s="36" t="s">
        <v>101</v>
      </c>
      <c r="D52" s="4">
        <v>66</v>
      </c>
      <c r="E52" s="4">
        <v>66</v>
      </c>
      <c r="F52" s="4" t="s">
        <v>102</v>
      </c>
      <c r="G52" s="15" t="s">
        <v>94</v>
      </c>
      <c r="H52" s="3">
        <f>O52+R52+U52+X52+AA52+AD52+AG52+AJ52+AM52+AP52+AS52+AV52+AY52</f>
        <v>190</v>
      </c>
      <c r="I52" s="117">
        <f>(H52/11)</f>
        <v>17.272727272727273</v>
      </c>
      <c r="J52" s="229">
        <f>O52+R52+U52</f>
        <v>39.5</v>
      </c>
      <c r="K52" s="247">
        <v>35</v>
      </c>
      <c r="L52" s="104">
        <f>X52+AA52+AD52+AG52+AJ52</f>
        <v>81.5</v>
      </c>
      <c r="M52" s="140">
        <v>44</v>
      </c>
      <c r="N52" s="277" t="s">
        <v>26</v>
      </c>
      <c r="O52" s="280">
        <v>10.5</v>
      </c>
      <c r="P52" s="277" t="s">
        <v>64</v>
      </c>
      <c r="Q52" s="248" t="s">
        <v>74</v>
      </c>
      <c r="R52" s="253">
        <v>15.5</v>
      </c>
      <c r="S52" s="250" t="s">
        <v>64</v>
      </c>
      <c r="T52" s="223" t="s">
        <v>169</v>
      </c>
      <c r="U52" s="220">
        <v>13.5</v>
      </c>
      <c r="V52" s="226" t="s">
        <v>51</v>
      </c>
      <c r="W52" s="196" t="s">
        <v>22</v>
      </c>
      <c r="X52" s="194"/>
      <c r="Y52" s="197" t="s">
        <v>22</v>
      </c>
      <c r="Z52" s="180" t="s">
        <v>169</v>
      </c>
      <c r="AA52" s="186">
        <v>8.5</v>
      </c>
      <c r="AB52" s="187" t="s">
        <v>62</v>
      </c>
      <c r="AC52" s="152" t="s">
        <v>74</v>
      </c>
      <c r="AD52" s="204">
        <v>55</v>
      </c>
      <c r="AE52" s="205">
        <v>23</v>
      </c>
      <c r="AF52" s="128" t="s">
        <v>26</v>
      </c>
      <c r="AG52" s="132">
        <v>7.5</v>
      </c>
      <c r="AH52" s="128" t="s">
        <v>99</v>
      </c>
      <c r="AI52" s="115" t="s">
        <v>26</v>
      </c>
      <c r="AJ52" s="109">
        <v>10.5</v>
      </c>
      <c r="AK52" s="115" t="s">
        <v>126</v>
      </c>
      <c r="AL52" s="80" t="s">
        <v>50</v>
      </c>
      <c r="AM52" s="76">
        <v>21.5</v>
      </c>
      <c r="AN52" s="80" t="s">
        <v>65</v>
      </c>
      <c r="AO52" s="315" t="s">
        <v>50</v>
      </c>
      <c r="AP52" s="318">
        <v>19.5</v>
      </c>
      <c r="AQ52" s="315" t="s">
        <v>62</v>
      </c>
      <c r="AR52" s="320" t="s">
        <v>74</v>
      </c>
      <c r="AS52" s="321">
        <v>18</v>
      </c>
      <c r="AT52" s="324" t="s">
        <v>44</v>
      </c>
      <c r="AU52" s="327" t="s">
        <v>26</v>
      </c>
      <c r="AV52" s="330">
        <v>10</v>
      </c>
      <c r="AW52" s="333" t="s">
        <v>62</v>
      </c>
      <c r="AX52" s="335"/>
      <c r="AY52" s="335"/>
      <c r="AZ52" s="335"/>
    </row>
    <row r="53" spans="1:55" x14ac:dyDescent="0.25">
      <c r="A53" s="1">
        <v>50</v>
      </c>
      <c r="B53" s="1">
        <v>48</v>
      </c>
      <c r="C53" s="36" t="s">
        <v>101</v>
      </c>
      <c r="D53" s="4">
        <v>64</v>
      </c>
      <c r="E53" s="4">
        <v>63</v>
      </c>
      <c r="F53" s="4" t="s">
        <v>101</v>
      </c>
      <c r="G53" s="15" t="s">
        <v>46</v>
      </c>
      <c r="H53" s="3">
        <f>O53+R53+U53+X53+AA53+AD53+AG53+AJ53+AM53+AP53+AS53+AV53+AY53</f>
        <v>168</v>
      </c>
      <c r="I53" s="117">
        <f>(H53/7)</f>
        <v>24</v>
      </c>
      <c r="J53" s="229">
        <f>O53+R53+U53</f>
        <v>0</v>
      </c>
      <c r="K53" s="247" t="s">
        <v>22</v>
      </c>
      <c r="L53" s="104">
        <f>X53+AA53+AD53+AG53+AJ53</f>
        <v>73</v>
      </c>
      <c r="M53" s="141">
        <v>46</v>
      </c>
      <c r="N53" s="277"/>
      <c r="O53" s="279"/>
      <c r="P53" s="277"/>
      <c r="Q53" s="248" t="s">
        <v>22</v>
      </c>
      <c r="R53" s="252"/>
      <c r="S53" s="250" t="s">
        <v>22</v>
      </c>
      <c r="T53" s="223"/>
      <c r="U53" s="220"/>
      <c r="V53" s="226"/>
      <c r="W53" s="196" t="s">
        <v>22</v>
      </c>
      <c r="X53" s="194"/>
      <c r="Y53" s="197" t="s">
        <v>22</v>
      </c>
      <c r="Z53" s="180" t="s">
        <v>24</v>
      </c>
      <c r="AA53" s="186">
        <v>14.5</v>
      </c>
      <c r="AB53" s="187" t="s">
        <v>64</v>
      </c>
      <c r="AC53" s="152"/>
      <c r="AD53" s="153"/>
      <c r="AE53" s="154"/>
      <c r="AF53" s="128" t="s">
        <v>24</v>
      </c>
      <c r="AG53" s="208">
        <v>43</v>
      </c>
      <c r="AH53" s="209">
        <v>23</v>
      </c>
      <c r="AI53" s="115" t="s">
        <v>88</v>
      </c>
      <c r="AJ53" s="109">
        <v>15.5</v>
      </c>
      <c r="AK53" s="115" t="s">
        <v>99</v>
      </c>
      <c r="AL53" s="80"/>
      <c r="AM53" s="76"/>
      <c r="AN53" s="80"/>
      <c r="AO53" s="315" t="s">
        <v>86</v>
      </c>
      <c r="AP53" s="316">
        <v>15.5</v>
      </c>
      <c r="AQ53" s="315" t="s">
        <v>51</v>
      </c>
      <c r="AR53" s="319" t="s">
        <v>24</v>
      </c>
      <c r="AS53" s="300">
        <v>16</v>
      </c>
      <c r="AT53" s="323" t="s">
        <v>65</v>
      </c>
      <c r="AU53" s="326" t="s">
        <v>24</v>
      </c>
      <c r="AV53" s="329">
        <v>20.5</v>
      </c>
      <c r="AW53" s="332" t="s">
        <v>65</v>
      </c>
      <c r="AX53" s="334" t="s">
        <v>24</v>
      </c>
      <c r="AY53" s="336">
        <v>43</v>
      </c>
      <c r="AZ53" s="338">
        <v>24</v>
      </c>
      <c r="BB53">
        <v>4</v>
      </c>
      <c r="BC53" s="55" t="s">
        <v>132</v>
      </c>
    </row>
    <row r="54" spans="1:55" x14ac:dyDescent="0.25">
      <c r="A54" s="1">
        <v>51</v>
      </c>
      <c r="B54" s="1">
        <v>51</v>
      </c>
      <c r="C54" s="2" t="s">
        <v>102</v>
      </c>
      <c r="D54" s="4">
        <v>61</v>
      </c>
      <c r="E54" s="4">
        <v>60</v>
      </c>
      <c r="F54" s="4" t="s">
        <v>101</v>
      </c>
      <c r="G54" s="15" t="s">
        <v>180</v>
      </c>
      <c r="H54" s="3">
        <f>O54+R54+U54+X54+AA54+AD54+AG54+AJ54+AM54+AP54+AS54+AV54+AY54</f>
        <v>164</v>
      </c>
      <c r="I54" s="117">
        <f>(H54/6)</f>
        <v>27.333333333333332</v>
      </c>
      <c r="J54" s="229">
        <f>O54+R54+U54</f>
        <v>48.5</v>
      </c>
      <c r="K54" s="247">
        <v>33</v>
      </c>
      <c r="L54" s="104">
        <f>X54+AA54+AD54+AG54+AJ54</f>
        <v>115.5</v>
      </c>
      <c r="M54" s="141">
        <v>39</v>
      </c>
      <c r="N54" s="277" t="s">
        <v>74</v>
      </c>
      <c r="O54" s="280">
        <v>11.5</v>
      </c>
      <c r="P54" s="277" t="s">
        <v>208</v>
      </c>
      <c r="Q54" s="248" t="s">
        <v>20</v>
      </c>
      <c r="R54" s="258">
        <v>21</v>
      </c>
      <c r="S54" s="250" t="s">
        <v>64</v>
      </c>
      <c r="T54" s="223" t="s">
        <v>83</v>
      </c>
      <c r="U54" s="259">
        <v>16</v>
      </c>
      <c r="V54" s="260">
        <v>25</v>
      </c>
      <c r="W54" s="196" t="s">
        <v>69</v>
      </c>
      <c r="X54" s="261">
        <v>84</v>
      </c>
      <c r="Y54" s="197">
        <v>10</v>
      </c>
      <c r="Z54" s="180" t="s">
        <v>84</v>
      </c>
      <c r="AA54" s="186">
        <v>8.5</v>
      </c>
      <c r="AB54" s="178" t="s">
        <v>62</v>
      </c>
      <c r="AC54" s="262" t="s">
        <v>68</v>
      </c>
      <c r="AD54" s="263">
        <v>23</v>
      </c>
      <c r="AE54" s="264" t="s">
        <v>65</v>
      </c>
      <c r="AF54" s="266"/>
      <c r="AG54" s="266"/>
      <c r="AH54" s="266"/>
      <c r="AI54" s="60"/>
      <c r="AJ54" s="60"/>
      <c r="AK54" s="60"/>
      <c r="AL54" s="60"/>
      <c r="AM54" s="60"/>
      <c r="AN54" s="60"/>
      <c r="AO54" s="339"/>
      <c r="AP54" s="339"/>
      <c r="AQ54" s="339"/>
      <c r="AR54" s="339"/>
      <c r="AS54" s="339"/>
      <c r="AT54" s="339"/>
      <c r="AU54" s="339"/>
      <c r="AV54" s="339"/>
      <c r="AW54" s="339"/>
      <c r="AX54" s="339"/>
      <c r="AY54" s="339"/>
      <c r="AZ54" s="339"/>
      <c r="BB54">
        <v>1</v>
      </c>
      <c r="BC54" s="55" t="s">
        <v>111</v>
      </c>
    </row>
    <row r="55" spans="1:55" x14ac:dyDescent="0.25">
      <c r="A55" s="1">
        <v>52</v>
      </c>
      <c r="B55" s="1">
        <v>49</v>
      </c>
      <c r="C55" s="2" t="s">
        <v>101</v>
      </c>
      <c r="D55" s="4">
        <v>62</v>
      </c>
      <c r="E55" s="4">
        <v>61</v>
      </c>
      <c r="F55" s="4" t="s">
        <v>101</v>
      </c>
      <c r="G55" s="15" t="s">
        <v>63</v>
      </c>
      <c r="H55" s="3">
        <f>O55+R55+U55+X55+AA55+AD55+AG55+AJ55+AM55+AP55+AS55+AV55+AY55</f>
        <v>162</v>
      </c>
      <c r="I55" s="120">
        <f>(H55/6)</f>
        <v>27</v>
      </c>
      <c r="J55" s="229">
        <f>O55+R55+U55</f>
        <v>0</v>
      </c>
      <c r="K55" s="247" t="s">
        <v>22</v>
      </c>
      <c r="L55" s="104">
        <f>X55+AA55+AD55+AG55+AJ55</f>
        <v>89.5</v>
      </c>
      <c r="M55" s="140">
        <v>42</v>
      </c>
      <c r="N55" s="277"/>
      <c r="O55" s="279"/>
      <c r="P55" s="277"/>
      <c r="Q55" s="248" t="s">
        <v>22</v>
      </c>
      <c r="R55" s="251"/>
      <c r="S55" s="250" t="s">
        <v>22</v>
      </c>
      <c r="T55" s="222"/>
      <c r="U55" s="219"/>
      <c r="V55" s="224"/>
      <c r="W55" s="195" t="s">
        <v>22</v>
      </c>
      <c r="X55" s="176"/>
      <c r="Y55" s="197" t="s">
        <v>22</v>
      </c>
      <c r="Z55" s="178"/>
      <c r="AA55" s="183"/>
      <c r="AB55" s="187"/>
      <c r="AC55" s="146" t="s">
        <v>17</v>
      </c>
      <c r="AD55" s="147">
        <v>11.5</v>
      </c>
      <c r="AE55" s="148" t="s">
        <v>125</v>
      </c>
      <c r="AF55" s="126" t="s">
        <v>21</v>
      </c>
      <c r="AG55" s="137">
        <v>78</v>
      </c>
      <c r="AH55" s="138">
        <v>14</v>
      </c>
      <c r="AI55" s="115"/>
      <c r="AJ55" s="109"/>
      <c r="AK55" s="115"/>
      <c r="AL55" s="312"/>
      <c r="AM55" s="76"/>
      <c r="AN55" s="80"/>
      <c r="AO55" s="86" t="s">
        <v>97</v>
      </c>
      <c r="AP55" s="87">
        <v>14</v>
      </c>
      <c r="AQ55" s="86" t="s">
        <v>125</v>
      </c>
      <c r="AR55" s="90" t="s">
        <v>107</v>
      </c>
      <c r="AS55" s="92">
        <v>2.5</v>
      </c>
      <c r="AT55" s="94" t="s">
        <v>62</v>
      </c>
      <c r="AU55" s="124" t="s">
        <v>68</v>
      </c>
      <c r="AV55" s="97">
        <v>38</v>
      </c>
      <c r="AW55" s="242">
        <v>23</v>
      </c>
      <c r="AX55" s="101" t="s">
        <v>26</v>
      </c>
      <c r="AY55" s="102">
        <v>18</v>
      </c>
      <c r="AZ55" s="244" t="s">
        <v>64</v>
      </c>
      <c r="BB55">
        <v>3</v>
      </c>
      <c r="BC55" s="55" t="s">
        <v>133</v>
      </c>
    </row>
    <row r="56" spans="1:55" x14ac:dyDescent="0.25">
      <c r="A56" s="1">
        <v>53</v>
      </c>
      <c r="B56" s="1">
        <v>50</v>
      </c>
      <c r="C56" s="2" t="s">
        <v>101</v>
      </c>
      <c r="D56" s="4">
        <v>63</v>
      </c>
      <c r="E56" s="4">
        <v>62</v>
      </c>
      <c r="F56" s="4" t="s">
        <v>101</v>
      </c>
      <c r="G56" s="15" t="s">
        <v>145</v>
      </c>
      <c r="H56" s="3">
        <f>O56+R56+U56+X56+AA56+AD56+AG56+AJ56+AM56+AP56+AS56+AV56+AY56</f>
        <v>160.5</v>
      </c>
      <c r="I56" s="120">
        <f>(H56/6)</f>
        <v>26.75</v>
      </c>
      <c r="J56" s="229">
        <f>O56+R56+U56</f>
        <v>33.5</v>
      </c>
      <c r="K56" s="247">
        <v>36</v>
      </c>
      <c r="L56" s="104">
        <f>X56+AA56+AD56+AG56+AJ56</f>
        <v>127</v>
      </c>
      <c r="M56" s="140">
        <v>37</v>
      </c>
      <c r="N56" s="277" t="s">
        <v>22</v>
      </c>
      <c r="O56" s="279"/>
      <c r="P56" s="277"/>
      <c r="Q56" s="248" t="s">
        <v>93</v>
      </c>
      <c r="R56" s="253">
        <v>25.5</v>
      </c>
      <c r="S56" s="250" t="s">
        <v>44</v>
      </c>
      <c r="T56" s="222" t="s">
        <v>93</v>
      </c>
      <c r="U56" s="219">
        <v>8</v>
      </c>
      <c r="V56" s="224" t="s">
        <v>62</v>
      </c>
      <c r="W56" s="195" t="s">
        <v>11</v>
      </c>
      <c r="X56" s="176">
        <v>14.5</v>
      </c>
      <c r="Y56" s="197" t="s">
        <v>51</v>
      </c>
      <c r="Z56" s="178"/>
      <c r="AA56" s="182"/>
      <c r="AB56" s="187"/>
      <c r="AC56" s="146" t="s">
        <v>93</v>
      </c>
      <c r="AD56" s="147">
        <v>11.5</v>
      </c>
      <c r="AE56" s="148" t="s">
        <v>99</v>
      </c>
      <c r="AF56" s="126" t="s">
        <v>27</v>
      </c>
      <c r="AG56" s="130">
        <v>23</v>
      </c>
      <c r="AH56" s="126" t="s">
        <v>44</v>
      </c>
      <c r="AI56" s="116" t="s">
        <v>27</v>
      </c>
      <c r="AJ56" s="110">
        <v>78</v>
      </c>
      <c r="AK56" s="116">
        <v>15</v>
      </c>
      <c r="AL56" s="266"/>
      <c r="AM56" s="60"/>
      <c r="AN56" s="60"/>
      <c r="AO56" s="339"/>
      <c r="AP56" s="339"/>
      <c r="AQ56" s="339"/>
      <c r="AR56" s="339"/>
      <c r="AS56" s="339"/>
      <c r="AT56" s="339"/>
      <c r="AU56" s="339"/>
      <c r="AV56" s="339"/>
      <c r="AW56" s="339"/>
      <c r="AX56" s="339"/>
      <c r="AY56" s="339"/>
      <c r="AZ56" s="339"/>
    </row>
    <row r="57" spans="1:55" x14ac:dyDescent="0.25">
      <c r="A57" s="1">
        <v>54</v>
      </c>
      <c r="B57" s="1">
        <v>53</v>
      </c>
      <c r="C57" s="2" t="s">
        <v>101</v>
      </c>
      <c r="D57" s="4">
        <v>23</v>
      </c>
      <c r="E57" s="4">
        <v>24</v>
      </c>
      <c r="F57" s="4" t="s">
        <v>2</v>
      </c>
      <c r="G57" s="15" t="s">
        <v>179</v>
      </c>
      <c r="H57" s="3">
        <f>O57+R57+U57+X57+AA57+AD57+AG57+AJ57+AM57+AP57+AS57+AV57+AY57</f>
        <v>138</v>
      </c>
      <c r="I57" s="120">
        <f>(H57/2)</f>
        <v>69</v>
      </c>
      <c r="J57" s="229">
        <f>O57+R57+U57</f>
        <v>57</v>
      </c>
      <c r="K57" s="247">
        <v>32</v>
      </c>
      <c r="L57" s="104">
        <f>X57+AA57+AD57+AG57+AJ57</f>
        <v>81</v>
      </c>
      <c r="M57" s="140">
        <v>45</v>
      </c>
      <c r="N57" s="277" t="s">
        <v>22</v>
      </c>
      <c r="O57" s="279"/>
      <c r="P57" s="277"/>
      <c r="Q57" s="248" t="s">
        <v>53</v>
      </c>
      <c r="R57" s="251">
        <v>57</v>
      </c>
      <c r="S57" s="250">
        <v>22</v>
      </c>
      <c r="T57" s="222"/>
      <c r="U57" s="219"/>
      <c r="V57" s="224"/>
      <c r="W57" s="195" t="s">
        <v>22</v>
      </c>
      <c r="X57" s="176"/>
      <c r="Y57" s="197" t="s">
        <v>22</v>
      </c>
      <c r="Z57" s="178"/>
      <c r="AA57" s="182"/>
      <c r="AB57" s="187"/>
      <c r="AC57" s="149" t="s">
        <v>11</v>
      </c>
      <c r="AD57" s="150">
        <v>81</v>
      </c>
      <c r="AE57" s="151">
        <v>18</v>
      </c>
      <c r="AF57" s="60"/>
      <c r="AG57" s="60"/>
      <c r="AH57" s="60"/>
      <c r="AI57" s="60"/>
      <c r="AJ57" s="60"/>
      <c r="AK57" s="60"/>
      <c r="AL57" s="60"/>
      <c r="AM57" s="60"/>
      <c r="AN57" s="60"/>
      <c r="AO57" s="339"/>
      <c r="AP57" s="339"/>
      <c r="AQ57" s="339"/>
      <c r="AR57" s="339"/>
      <c r="AS57" s="339"/>
      <c r="AT57" s="339"/>
      <c r="AU57" s="339"/>
      <c r="AV57" s="339"/>
      <c r="AW57" s="339"/>
      <c r="AX57" s="339"/>
      <c r="AY57" s="339"/>
      <c r="AZ57" s="339"/>
      <c r="BB57">
        <v>2</v>
      </c>
      <c r="BC57" s="54" t="s">
        <v>112</v>
      </c>
    </row>
    <row r="58" spans="1:55" x14ac:dyDescent="0.25">
      <c r="A58" s="1">
        <v>55</v>
      </c>
      <c r="B58" s="1">
        <v>54</v>
      </c>
      <c r="C58" s="2" t="s">
        <v>101</v>
      </c>
      <c r="D58" s="4">
        <v>51</v>
      </c>
      <c r="E58" s="4">
        <v>50</v>
      </c>
      <c r="F58" s="4" t="s">
        <v>101</v>
      </c>
      <c r="G58" s="15" t="s">
        <v>96</v>
      </c>
      <c r="H58" s="3">
        <f>O58+R58+U58+X58+AA58+AD58+AG58+AJ58+AM58+AP58+AS58+AV58+AY58</f>
        <v>133.5</v>
      </c>
      <c r="I58" s="13">
        <f>(H58/3)</f>
        <v>44.5</v>
      </c>
      <c r="J58" s="229">
        <f>O58+R58+U58</f>
        <v>0</v>
      </c>
      <c r="K58" s="247" t="s">
        <v>22</v>
      </c>
      <c r="L58" s="104">
        <f>X58+AA58+AD58+AG58+AJ58</f>
        <v>0</v>
      </c>
      <c r="M58" s="140"/>
      <c r="N58" s="277" t="s">
        <v>22</v>
      </c>
      <c r="O58" s="279"/>
      <c r="P58" s="277"/>
      <c r="Q58" s="248" t="s">
        <v>22</v>
      </c>
      <c r="R58" s="251"/>
      <c r="S58" s="250" t="s">
        <v>22</v>
      </c>
      <c r="T58" s="222"/>
      <c r="U58" s="221"/>
      <c r="V58" s="227"/>
      <c r="W58" s="195" t="s">
        <v>22</v>
      </c>
      <c r="X58" s="72"/>
      <c r="Y58" s="197" t="s">
        <v>22</v>
      </c>
      <c r="Z58" s="179"/>
      <c r="AA58" s="183"/>
      <c r="AB58" s="187"/>
      <c r="AC58" s="149"/>
      <c r="AD58" s="150"/>
      <c r="AE58" s="151"/>
      <c r="AF58" s="127"/>
      <c r="AG58" s="131"/>
      <c r="AH58" s="127"/>
      <c r="AI58" s="116"/>
      <c r="AJ58" s="110"/>
      <c r="AK58" s="116"/>
      <c r="AL58" s="81"/>
      <c r="AM58" s="77"/>
      <c r="AN58" s="81"/>
      <c r="AO58" s="86" t="s">
        <v>53</v>
      </c>
      <c r="AP58" s="88">
        <v>11.5</v>
      </c>
      <c r="AQ58" s="86" t="s">
        <v>62</v>
      </c>
      <c r="AR58" s="91" t="s">
        <v>6</v>
      </c>
      <c r="AS58" s="93">
        <v>96</v>
      </c>
      <c r="AT58" s="95">
        <v>7</v>
      </c>
      <c r="AU58" s="96" t="s">
        <v>97</v>
      </c>
      <c r="AV58" s="61">
        <v>26</v>
      </c>
      <c r="AW58" s="98">
        <v>24</v>
      </c>
      <c r="AX58" s="192"/>
      <c r="AY58" s="192"/>
      <c r="AZ58" s="192"/>
      <c r="BB58">
        <v>3</v>
      </c>
      <c r="BC58" s="54" t="s">
        <v>108</v>
      </c>
    </row>
    <row r="59" spans="1:55" x14ac:dyDescent="0.25">
      <c r="A59" s="1">
        <v>56</v>
      </c>
      <c r="B59" s="1">
        <v>56</v>
      </c>
      <c r="C59" s="2" t="s">
        <v>102</v>
      </c>
      <c r="D59" s="4">
        <v>3</v>
      </c>
      <c r="E59" s="4">
        <v>4</v>
      </c>
      <c r="F59" s="4" t="s">
        <v>2</v>
      </c>
      <c r="G59" s="27" t="s">
        <v>146</v>
      </c>
      <c r="H59" s="3">
        <f>O59+R59+U59+X59+AA59+AD59+AG59+AJ59+AM59+AP59+AS59+AV59+AY59</f>
        <v>100</v>
      </c>
      <c r="I59" s="120">
        <f>(H59/1)</f>
        <v>100</v>
      </c>
      <c r="J59" s="229">
        <f>O59+R59+U59</f>
        <v>0</v>
      </c>
      <c r="K59" s="247" t="s">
        <v>22</v>
      </c>
      <c r="L59" s="104">
        <f>X59+AA59+AD59+AG59+AJ59</f>
        <v>100</v>
      </c>
      <c r="M59" s="140">
        <v>41</v>
      </c>
      <c r="N59" s="277" t="s">
        <v>22</v>
      </c>
      <c r="O59" s="279"/>
      <c r="P59" s="277"/>
      <c r="Q59" s="248" t="s">
        <v>22</v>
      </c>
      <c r="R59" s="251"/>
      <c r="S59" s="250" t="s">
        <v>22</v>
      </c>
      <c r="T59" s="222"/>
      <c r="U59" s="219"/>
      <c r="V59" s="224"/>
      <c r="W59" s="195" t="s">
        <v>22</v>
      </c>
      <c r="X59" s="201"/>
      <c r="Y59" s="197" t="s">
        <v>22</v>
      </c>
      <c r="Z59" s="202"/>
      <c r="AA59" s="182"/>
      <c r="AB59" s="188"/>
      <c r="AC59" s="203"/>
      <c r="AD59" s="214"/>
      <c r="AE59" s="215"/>
      <c r="AF59" s="206"/>
      <c r="AG59" s="207"/>
      <c r="AH59" s="206"/>
      <c r="AI59" s="255" t="s">
        <v>8</v>
      </c>
      <c r="AJ59" s="256">
        <v>100</v>
      </c>
      <c r="AK59" s="255">
        <v>11</v>
      </c>
      <c r="AL59" s="60"/>
      <c r="AM59" s="60"/>
      <c r="AN59" s="60"/>
      <c r="AO59" s="339"/>
      <c r="AP59" s="339"/>
      <c r="AQ59" s="339"/>
      <c r="AR59" s="339"/>
      <c r="AS59" s="339"/>
      <c r="AT59" s="339"/>
      <c r="AU59" s="339"/>
      <c r="AV59" s="339"/>
      <c r="AW59" s="339"/>
      <c r="AX59" s="339"/>
      <c r="AY59" s="339"/>
      <c r="AZ59" s="339"/>
      <c r="BB59">
        <v>1</v>
      </c>
      <c r="BC59" t="s">
        <v>111</v>
      </c>
    </row>
    <row r="60" spans="1:55" x14ac:dyDescent="0.25">
      <c r="A60" s="1">
        <v>57</v>
      </c>
      <c r="B60" s="1">
        <v>57</v>
      </c>
      <c r="C60" s="2" t="s">
        <v>102</v>
      </c>
      <c r="D60" s="4">
        <v>45</v>
      </c>
      <c r="E60" s="4">
        <v>44</v>
      </c>
      <c r="F60" s="4" t="s">
        <v>101</v>
      </c>
      <c r="G60" s="15" t="s">
        <v>122</v>
      </c>
      <c r="H60" s="3">
        <f>O60+R60+U60+X60+AA60+AD60+AG60+AJ60+AM60+AP60+AS60+AV60+AY60</f>
        <v>98</v>
      </c>
      <c r="I60" s="120">
        <f>(H60/2)</f>
        <v>49</v>
      </c>
      <c r="J60" s="229">
        <f>O60+R60+U60</f>
        <v>0</v>
      </c>
      <c r="K60" s="247" t="s">
        <v>22</v>
      </c>
      <c r="L60" s="104">
        <f>X60+AA60+AD60+AG60+AJ60</f>
        <v>0</v>
      </c>
      <c r="M60" s="140"/>
      <c r="N60" s="277" t="s">
        <v>22</v>
      </c>
      <c r="O60" s="279"/>
      <c r="P60" s="277"/>
      <c r="Q60" s="248" t="s">
        <v>22</v>
      </c>
      <c r="R60" s="251"/>
      <c r="S60" s="250" t="s">
        <v>22</v>
      </c>
      <c r="T60" s="222"/>
      <c r="U60" s="221"/>
      <c r="V60" s="227"/>
      <c r="W60" s="195" t="s">
        <v>22</v>
      </c>
      <c r="X60" s="72"/>
      <c r="Y60" s="197" t="s">
        <v>22</v>
      </c>
      <c r="Z60" s="179"/>
      <c r="AA60" s="182"/>
      <c r="AB60" s="187"/>
      <c r="AC60" s="149"/>
      <c r="AD60" s="150"/>
      <c r="AE60" s="151"/>
      <c r="AF60" s="127"/>
      <c r="AG60" s="131"/>
      <c r="AH60" s="127"/>
      <c r="AI60" s="116"/>
      <c r="AJ60" s="256"/>
      <c r="AK60" s="255"/>
      <c r="AL60" s="81" t="s">
        <v>85</v>
      </c>
      <c r="AM60" s="77">
        <v>55</v>
      </c>
      <c r="AN60" s="81">
        <v>21</v>
      </c>
      <c r="AO60" s="315" t="s">
        <v>93</v>
      </c>
      <c r="AP60" s="340">
        <v>43</v>
      </c>
      <c r="AQ60" s="350">
        <v>22</v>
      </c>
      <c r="AR60" s="339"/>
      <c r="AS60" s="339"/>
      <c r="AT60" s="339"/>
      <c r="AU60" s="339"/>
      <c r="AV60" s="339"/>
      <c r="AW60" s="339"/>
      <c r="AX60" s="339"/>
      <c r="AY60" s="339"/>
      <c r="AZ60" s="339"/>
    </row>
    <row r="61" spans="1:55" x14ac:dyDescent="0.25">
      <c r="A61" s="1">
        <v>58</v>
      </c>
      <c r="B61" s="1">
        <v>66</v>
      </c>
      <c r="C61" s="2" t="s">
        <v>2</v>
      </c>
      <c r="D61" s="4">
        <v>49</v>
      </c>
      <c r="E61" s="4">
        <v>64</v>
      </c>
      <c r="F61" s="4" t="s">
        <v>115</v>
      </c>
      <c r="G61" s="15" t="s">
        <v>191</v>
      </c>
      <c r="H61" s="3">
        <f>O61+R61+U61+X61+AA61+AD61+AG61+AJ61+AM61+AP61+AS61+AV61+AY61</f>
        <v>90.5</v>
      </c>
      <c r="I61" s="120">
        <f>(H61/2)</f>
        <v>45.25</v>
      </c>
      <c r="J61" s="229">
        <f>O61+R61+U61</f>
        <v>90.5</v>
      </c>
      <c r="K61" s="247">
        <v>29</v>
      </c>
      <c r="L61" s="104">
        <f>X61+AA61+AD61+AG61+AJ61</f>
        <v>0</v>
      </c>
      <c r="M61" s="140"/>
      <c r="N61" s="277" t="s">
        <v>97</v>
      </c>
      <c r="O61" s="279">
        <v>69</v>
      </c>
      <c r="P61" s="277">
        <v>16</v>
      </c>
      <c r="Q61" s="248" t="s">
        <v>61</v>
      </c>
      <c r="R61" s="254">
        <v>21.5</v>
      </c>
      <c r="S61" s="250" t="s">
        <v>51</v>
      </c>
      <c r="T61" s="89"/>
      <c r="U61" s="89"/>
      <c r="V61" s="89"/>
      <c r="W61" s="89"/>
      <c r="X61" s="60"/>
      <c r="Y61" s="89"/>
      <c r="Z61" s="60"/>
      <c r="AA61" s="89"/>
      <c r="AB61" s="60"/>
      <c r="AC61" s="60"/>
      <c r="AD61" s="60"/>
      <c r="AE61" s="60"/>
      <c r="AF61" s="60"/>
      <c r="AG61" s="60"/>
      <c r="AH61" s="60"/>
      <c r="AI61" s="60"/>
      <c r="AJ61" s="310"/>
      <c r="AK61" s="310"/>
      <c r="AL61" s="60"/>
      <c r="AM61" s="60"/>
      <c r="AN61" s="60"/>
      <c r="AO61" s="339"/>
      <c r="AP61" s="339"/>
      <c r="AQ61" s="339"/>
      <c r="AR61" s="339"/>
      <c r="AS61" s="339"/>
      <c r="AT61" s="339"/>
      <c r="AU61" s="339"/>
      <c r="AV61" s="339"/>
      <c r="AW61" s="339"/>
      <c r="AX61" s="339"/>
      <c r="AY61" s="339"/>
      <c r="AZ61" s="339"/>
    </row>
    <row r="62" spans="1:55" x14ac:dyDescent="0.25">
      <c r="A62" s="1">
        <v>59</v>
      </c>
      <c r="B62" s="1">
        <v>58</v>
      </c>
      <c r="C62" s="2" t="s">
        <v>101</v>
      </c>
      <c r="D62" s="4">
        <v>10</v>
      </c>
      <c r="E62" s="4">
        <v>10</v>
      </c>
      <c r="F62" s="37" t="s">
        <v>102</v>
      </c>
      <c r="G62" s="15" t="s">
        <v>47</v>
      </c>
      <c r="H62" s="3">
        <f>O62+R62+U62+X62+AA62+AD62+AG62+AJ62+AM62+AP62+AS62+AV62+AY62</f>
        <v>84</v>
      </c>
      <c r="I62" s="120">
        <f>(H62/1)</f>
        <v>84</v>
      </c>
      <c r="J62" s="229">
        <f>O62+R62+U62</f>
        <v>0</v>
      </c>
      <c r="K62" s="247" t="s">
        <v>22</v>
      </c>
      <c r="L62" s="104">
        <f>X62+AA62+AD62+AG62+AJ62</f>
        <v>0</v>
      </c>
      <c r="M62" s="140"/>
      <c r="N62" s="277" t="s">
        <v>22</v>
      </c>
      <c r="O62" s="279"/>
      <c r="P62" s="277"/>
      <c r="Q62" s="248" t="s">
        <v>22</v>
      </c>
      <c r="R62" s="251"/>
      <c r="S62" s="250" t="s">
        <v>22</v>
      </c>
      <c r="T62" s="222"/>
      <c r="U62" s="219"/>
      <c r="V62" s="224"/>
      <c r="W62" s="195" t="s">
        <v>22</v>
      </c>
      <c r="X62" s="176"/>
      <c r="Y62" s="197" t="s">
        <v>22</v>
      </c>
      <c r="Z62" s="178"/>
      <c r="AA62" s="182"/>
      <c r="AB62" s="187"/>
      <c r="AC62" s="146"/>
      <c r="AD62" s="147"/>
      <c r="AE62" s="148"/>
      <c r="AF62" s="126"/>
      <c r="AG62" s="130"/>
      <c r="AH62" s="126"/>
      <c r="AI62" s="115"/>
      <c r="AJ62" s="121"/>
      <c r="AK62" s="122"/>
      <c r="AL62" s="80"/>
      <c r="AM62" s="76"/>
      <c r="AN62" s="80"/>
      <c r="AO62" s="315"/>
      <c r="AP62" s="316"/>
      <c r="AQ62" s="315"/>
      <c r="AR62" s="319"/>
      <c r="AS62" s="300"/>
      <c r="AT62" s="323"/>
      <c r="AU62" s="326"/>
      <c r="AV62" s="329"/>
      <c r="AW62" s="332"/>
      <c r="AX62" s="334" t="s">
        <v>48</v>
      </c>
      <c r="AY62" s="336">
        <v>84</v>
      </c>
      <c r="AZ62" s="338">
        <v>10</v>
      </c>
    </row>
    <row r="63" spans="1:55" x14ac:dyDescent="0.25">
      <c r="A63" s="1">
        <v>60</v>
      </c>
      <c r="B63" s="1">
        <v>59</v>
      </c>
      <c r="C63" s="2" t="s">
        <v>101</v>
      </c>
      <c r="D63" s="4">
        <v>10</v>
      </c>
      <c r="E63" s="4">
        <v>10</v>
      </c>
      <c r="F63" s="4" t="s">
        <v>102</v>
      </c>
      <c r="G63" s="15" t="s">
        <v>137</v>
      </c>
      <c r="H63" s="3">
        <f>O63+R63+U63+X63+AA63+AD63+AG63+AJ63+AM63+AP63+AS63+AV63+AY63</f>
        <v>84</v>
      </c>
      <c r="I63" s="120">
        <f>(H63/1)</f>
        <v>84</v>
      </c>
      <c r="J63" s="229">
        <f>O63+R63+U63</f>
        <v>0</v>
      </c>
      <c r="K63" s="247" t="s">
        <v>22</v>
      </c>
      <c r="L63" s="104">
        <f>X63+AA63+AD63+AG63+AJ63</f>
        <v>0</v>
      </c>
      <c r="M63" s="140"/>
      <c r="N63" s="277" t="s">
        <v>22</v>
      </c>
      <c r="O63" s="279"/>
      <c r="P63" s="277"/>
      <c r="Q63" s="248" t="s">
        <v>22</v>
      </c>
      <c r="R63" s="251"/>
      <c r="S63" s="250" t="s">
        <v>22</v>
      </c>
      <c r="T63" s="222"/>
      <c r="U63" s="219"/>
      <c r="V63" s="224"/>
      <c r="W63" s="195" t="s">
        <v>22</v>
      </c>
      <c r="X63" s="176"/>
      <c r="Y63" s="197" t="s">
        <v>22</v>
      </c>
      <c r="Z63" s="178"/>
      <c r="AA63" s="182"/>
      <c r="AB63" s="187"/>
      <c r="AC63" s="146"/>
      <c r="AD63" s="147"/>
      <c r="AE63" s="148"/>
      <c r="AF63" s="126"/>
      <c r="AG63" s="130"/>
      <c r="AH63" s="126"/>
      <c r="AI63" s="115"/>
      <c r="AJ63" s="121"/>
      <c r="AK63" s="122"/>
      <c r="AL63" s="81" t="s">
        <v>8</v>
      </c>
      <c r="AM63" s="77">
        <v>84</v>
      </c>
      <c r="AN63" s="81">
        <v>15</v>
      </c>
      <c r="AO63" s="339"/>
      <c r="AP63" s="339"/>
      <c r="AQ63" s="339"/>
      <c r="AR63" s="339"/>
      <c r="AS63" s="339"/>
      <c r="AT63" s="339"/>
      <c r="AU63" s="339"/>
      <c r="AV63" s="339"/>
      <c r="AW63" s="339"/>
      <c r="AX63" s="339"/>
      <c r="AY63" s="339"/>
      <c r="AZ63" s="339"/>
    </row>
    <row r="64" spans="1:55" x14ac:dyDescent="0.25">
      <c r="A64" s="1">
        <v>61</v>
      </c>
      <c r="B64" s="1">
        <v>60</v>
      </c>
      <c r="C64" s="2" t="s">
        <v>101</v>
      </c>
      <c r="D64" s="4">
        <v>59</v>
      </c>
      <c r="E64" s="4">
        <v>58</v>
      </c>
      <c r="F64" s="4" t="s">
        <v>101</v>
      </c>
      <c r="G64" s="15" t="s">
        <v>106</v>
      </c>
      <c r="H64" s="3">
        <f>O64+R64+U64+X64+AA64+AD64+AG64+AJ64+AM64+AP64+AS64+AV64+AY64</f>
        <v>71.5</v>
      </c>
      <c r="I64" s="120">
        <f>(H64/2)</f>
        <v>35.75</v>
      </c>
      <c r="J64" s="229">
        <f>O64+R64+U64</f>
        <v>0</v>
      </c>
      <c r="K64" s="247" t="s">
        <v>22</v>
      </c>
      <c r="L64" s="104">
        <f>X64+AA64+AD64+AG64+AJ64</f>
        <v>0</v>
      </c>
      <c r="M64" s="141"/>
      <c r="N64" s="277" t="s">
        <v>22</v>
      </c>
      <c r="O64" s="279"/>
      <c r="P64" s="277"/>
      <c r="Q64" s="248" t="s">
        <v>22</v>
      </c>
      <c r="R64" s="251"/>
      <c r="S64" s="250" t="s">
        <v>22</v>
      </c>
      <c r="T64" s="222"/>
      <c r="U64" s="219"/>
      <c r="V64" s="224"/>
      <c r="W64" s="195" t="s">
        <v>22</v>
      </c>
      <c r="X64" s="176"/>
      <c r="Y64" s="197" t="s">
        <v>22</v>
      </c>
      <c r="Z64" s="178"/>
      <c r="AA64" s="183"/>
      <c r="AB64" s="187"/>
      <c r="AC64" s="146"/>
      <c r="AD64" s="147"/>
      <c r="AE64" s="148"/>
      <c r="AF64" s="307"/>
      <c r="AG64" s="308"/>
      <c r="AH64" s="307"/>
      <c r="AI64" s="309"/>
      <c r="AJ64" s="311"/>
      <c r="AK64" s="309"/>
      <c r="AL64" s="313"/>
      <c r="AM64" s="314"/>
      <c r="AN64" s="313"/>
      <c r="AO64" s="86" t="s">
        <v>27</v>
      </c>
      <c r="AP64" s="88">
        <v>22.5</v>
      </c>
      <c r="AQ64" s="86" t="s">
        <v>51</v>
      </c>
      <c r="AR64" s="91" t="s">
        <v>55</v>
      </c>
      <c r="AS64" s="93">
        <v>49</v>
      </c>
      <c r="AT64" s="95">
        <v>21</v>
      </c>
      <c r="BB64">
        <v>1</v>
      </c>
      <c r="BC64" t="s">
        <v>111</v>
      </c>
    </row>
    <row r="65" spans="1:55" x14ac:dyDescent="0.25">
      <c r="A65" s="1">
        <v>62</v>
      </c>
      <c r="B65" s="1">
        <v>61</v>
      </c>
      <c r="C65" s="36" t="s">
        <v>101</v>
      </c>
      <c r="D65" s="4">
        <v>30</v>
      </c>
      <c r="E65" s="4">
        <v>30</v>
      </c>
      <c r="F65" s="4" t="s">
        <v>102</v>
      </c>
      <c r="G65" s="15" t="s">
        <v>40</v>
      </c>
      <c r="H65" s="3">
        <f>O65+R65+U65+X65+AA65+AD65+AG65+AJ65+AM65+AP65+AS65+AV65+AY65</f>
        <v>63</v>
      </c>
      <c r="I65" s="120">
        <f>(H65/1)</f>
        <v>63</v>
      </c>
      <c r="J65" s="229">
        <f>O65+R65+U65</f>
        <v>0</v>
      </c>
      <c r="K65" s="247" t="s">
        <v>22</v>
      </c>
      <c r="L65" s="104">
        <f>X65+AA65+AD65+AG65+AJ65</f>
        <v>0</v>
      </c>
      <c r="M65" s="141"/>
      <c r="N65" s="277" t="s">
        <v>22</v>
      </c>
      <c r="O65" s="279"/>
      <c r="P65" s="277"/>
      <c r="Q65" s="248" t="s">
        <v>22</v>
      </c>
      <c r="R65" s="251"/>
      <c r="S65" s="250" t="s">
        <v>22</v>
      </c>
      <c r="T65" s="222"/>
      <c r="U65" s="219"/>
      <c r="V65" s="224"/>
      <c r="W65" s="195" t="s">
        <v>22</v>
      </c>
      <c r="X65" s="176"/>
      <c r="Y65" s="197" t="s">
        <v>22</v>
      </c>
      <c r="Z65" s="178"/>
      <c r="AA65" s="183"/>
      <c r="AB65" s="187"/>
      <c r="AC65" s="146"/>
      <c r="AD65" s="147"/>
      <c r="AE65" s="148"/>
      <c r="AF65" s="307" t="s">
        <v>22</v>
      </c>
      <c r="AG65" s="308"/>
      <c r="AH65" s="307"/>
      <c r="AI65" s="309"/>
      <c r="AJ65" s="311"/>
      <c r="AK65" s="309"/>
      <c r="AL65" s="348"/>
      <c r="AM65" s="349"/>
      <c r="AN65" s="348"/>
      <c r="AO65" s="315"/>
      <c r="AP65" s="316"/>
      <c r="AQ65" s="315"/>
      <c r="AR65" s="319"/>
      <c r="AS65" s="300"/>
      <c r="AT65" s="323"/>
      <c r="AU65" s="326"/>
      <c r="AV65" s="329"/>
      <c r="AW65" s="332"/>
      <c r="AX65" s="334" t="s">
        <v>69</v>
      </c>
      <c r="AY65" s="336">
        <v>63</v>
      </c>
      <c r="AZ65" s="338">
        <v>17</v>
      </c>
      <c r="BB65">
        <v>1</v>
      </c>
      <c r="BC65" t="s">
        <v>111</v>
      </c>
    </row>
    <row r="66" spans="1:55" x14ac:dyDescent="0.25">
      <c r="A66" s="1">
        <v>63</v>
      </c>
      <c r="B66" s="1">
        <v>62</v>
      </c>
      <c r="C66" s="36" t="s">
        <v>101</v>
      </c>
      <c r="D66" s="4">
        <v>41</v>
      </c>
      <c r="E66" s="4">
        <v>42</v>
      </c>
      <c r="F66" s="4" t="s">
        <v>115</v>
      </c>
      <c r="G66" s="15" t="s">
        <v>54</v>
      </c>
      <c r="H66" s="3">
        <f>O66+R66+U66+X66+AA66+AD66+AG66+AJ66+AM66+AP66+AS66+AV66+AY66</f>
        <v>53</v>
      </c>
      <c r="I66" s="120">
        <f>(H66/1)</f>
        <v>53</v>
      </c>
      <c r="J66" s="229">
        <f>O66+R66+U66</f>
        <v>0</v>
      </c>
      <c r="K66" s="247" t="s">
        <v>22</v>
      </c>
      <c r="L66" s="104">
        <f>X66+AA66+AD66+AG66+AJ66</f>
        <v>0</v>
      </c>
      <c r="M66" s="141"/>
      <c r="N66" s="277" t="s">
        <v>22</v>
      </c>
      <c r="O66" s="279"/>
      <c r="P66" s="277"/>
      <c r="Q66" s="248" t="s">
        <v>22</v>
      </c>
      <c r="R66" s="251"/>
      <c r="S66" s="250" t="s">
        <v>22</v>
      </c>
      <c r="T66" s="222"/>
      <c r="U66" s="219"/>
      <c r="V66" s="224"/>
      <c r="W66" s="195" t="s">
        <v>22</v>
      </c>
      <c r="X66" s="176"/>
      <c r="Y66" s="197" t="s">
        <v>22</v>
      </c>
      <c r="Z66" s="178"/>
      <c r="AA66" s="183"/>
      <c r="AB66" s="187"/>
      <c r="AC66" s="146"/>
      <c r="AD66" s="147"/>
      <c r="AE66" s="148"/>
      <c r="AF66" s="307" t="s">
        <v>22</v>
      </c>
      <c r="AG66" s="308"/>
      <c r="AH66" s="307"/>
      <c r="AI66" s="309"/>
      <c r="AJ66" s="311"/>
      <c r="AK66" s="309"/>
      <c r="AL66" s="348"/>
      <c r="AM66" s="349"/>
      <c r="AN66" s="348"/>
      <c r="AO66" s="315"/>
      <c r="AP66" s="316"/>
      <c r="AQ66" s="315"/>
      <c r="AR66" s="319"/>
      <c r="AS66" s="300"/>
      <c r="AT66" s="323"/>
      <c r="AU66" s="326"/>
      <c r="AV66" s="329"/>
      <c r="AW66" s="332"/>
      <c r="AX66" s="354" t="s">
        <v>55</v>
      </c>
      <c r="AY66" s="336">
        <v>53</v>
      </c>
      <c r="AZ66" s="338">
        <v>20</v>
      </c>
      <c r="BB66">
        <v>1</v>
      </c>
      <c r="BC66" t="s">
        <v>111</v>
      </c>
    </row>
    <row r="67" spans="1:55" x14ac:dyDescent="0.25">
      <c r="A67" s="1">
        <v>64</v>
      </c>
      <c r="B67" s="1">
        <v>63</v>
      </c>
      <c r="C67" s="36" t="s">
        <v>101</v>
      </c>
      <c r="D67" s="4">
        <v>48</v>
      </c>
      <c r="E67" s="4">
        <v>48</v>
      </c>
      <c r="F67" s="4" t="s">
        <v>102</v>
      </c>
      <c r="G67" s="15" t="s">
        <v>89</v>
      </c>
      <c r="H67" s="3">
        <f>O67+R67+U67+X67+AA67+AD67+AG67+AJ67+AM67+AP67+AS67+AV67+AY67</f>
        <v>48</v>
      </c>
      <c r="I67" s="120">
        <f>(H67/1)</f>
        <v>48</v>
      </c>
      <c r="J67" s="229">
        <f>O67+R67+U67</f>
        <v>0</v>
      </c>
      <c r="K67" s="247" t="s">
        <v>22</v>
      </c>
      <c r="L67" s="104">
        <f>X67+AA67+AD67+AG67+AJ67</f>
        <v>0</v>
      </c>
      <c r="M67" s="141"/>
      <c r="N67" s="277" t="s">
        <v>22</v>
      </c>
      <c r="O67" s="279"/>
      <c r="P67" s="277"/>
      <c r="Q67" s="248" t="s">
        <v>22</v>
      </c>
      <c r="R67" s="251"/>
      <c r="S67" s="250" t="s">
        <v>22</v>
      </c>
      <c r="T67" s="222"/>
      <c r="U67" s="221"/>
      <c r="V67" s="227"/>
      <c r="W67" s="195" t="s">
        <v>22</v>
      </c>
      <c r="X67" s="72"/>
      <c r="Y67" s="197" t="s">
        <v>22</v>
      </c>
      <c r="Z67" s="179"/>
      <c r="AA67" s="183"/>
      <c r="AB67" s="187"/>
      <c r="AC67" s="149"/>
      <c r="AD67" s="150"/>
      <c r="AE67" s="151"/>
      <c r="AF67" s="352"/>
      <c r="AG67" s="353"/>
      <c r="AH67" s="352"/>
      <c r="AI67" s="346"/>
      <c r="AJ67" s="347"/>
      <c r="AK67" s="346"/>
      <c r="AL67" s="313"/>
      <c r="AM67" s="314"/>
      <c r="AN67" s="313"/>
      <c r="AO67" s="315"/>
      <c r="AP67" s="318"/>
      <c r="AQ67" s="315"/>
      <c r="AR67" s="320"/>
      <c r="AS67" s="321"/>
      <c r="AT67" s="324"/>
      <c r="AU67" s="327" t="s">
        <v>55</v>
      </c>
      <c r="AV67" s="330">
        <v>48</v>
      </c>
      <c r="AW67" s="333" t="s">
        <v>100</v>
      </c>
      <c r="AX67" s="351"/>
      <c r="AY67" s="351"/>
      <c r="AZ67" s="341"/>
      <c r="BB67">
        <v>1</v>
      </c>
      <c r="BC67" t="s">
        <v>111</v>
      </c>
    </row>
    <row r="68" spans="1:55" x14ac:dyDescent="0.25">
      <c r="A68" s="1">
        <v>65</v>
      </c>
      <c r="B68" s="1">
        <v>64</v>
      </c>
      <c r="C68" s="36" t="s">
        <v>101</v>
      </c>
      <c r="D68" s="4">
        <v>52</v>
      </c>
      <c r="E68" s="4">
        <v>51</v>
      </c>
      <c r="F68" s="4" t="s">
        <v>101</v>
      </c>
      <c r="G68" s="15" t="s">
        <v>57</v>
      </c>
      <c r="H68" s="3">
        <f>O68+R68+U68+X68+AA68+AD68+AG68+AJ68+AM68+AP68+AS68+AV68+AY68</f>
        <v>44</v>
      </c>
      <c r="I68" s="120">
        <f>(H68/1)</f>
        <v>44</v>
      </c>
      <c r="J68" s="229">
        <f>O68+R68+U68</f>
        <v>0</v>
      </c>
      <c r="K68" s="247" t="s">
        <v>22</v>
      </c>
      <c r="L68" s="104">
        <f>X68+AA68+AD68+AG68+AJ68</f>
        <v>0</v>
      </c>
      <c r="M68" s="141"/>
      <c r="N68" s="277" t="s">
        <v>22</v>
      </c>
      <c r="O68" s="279"/>
      <c r="P68" s="277"/>
      <c r="Q68" s="248" t="s">
        <v>22</v>
      </c>
      <c r="R68" s="251"/>
      <c r="S68" s="250" t="s">
        <v>22</v>
      </c>
      <c r="T68" s="222"/>
      <c r="U68" s="221"/>
      <c r="V68" s="227"/>
      <c r="W68" s="195" t="s">
        <v>22</v>
      </c>
      <c r="X68" s="72"/>
      <c r="Y68" s="197" t="s">
        <v>22</v>
      </c>
      <c r="Z68" s="179"/>
      <c r="AA68" s="183"/>
      <c r="AB68" s="187"/>
      <c r="AC68" s="304"/>
      <c r="AD68" s="305"/>
      <c r="AE68" s="306"/>
      <c r="AF68" s="352" t="s">
        <v>22</v>
      </c>
      <c r="AG68" s="353">
        <v>0</v>
      </c>
      <c r="AH68" s="352"/>
      <c r="AI68" s="346"/>
      <c r="AJ68" s="347">
        <v>0</v>
      </c>
      <c r="AK68" s="346"/>
      <c r="AL68" s="313"/>
      <c r="AM68" s="314">
        <v>0</v>
      </c>
      <c r="AN68" s="313"/>
      <c r="AO68" s="86"/>
      <c r="AP68" s="88">
        <v>0</v>
      </c>
      <c r="AQ68" s="86"/>
      <c r="AR68" s="91"/>
      <c r="AS68" s="93">
        <v>0</v>
      </c>
      <c r="AT68" s="95"/>
      <c r="AU68" s="96"/>
      <c r="AV68" s="61">
        <v>0</v>
      </c>
      <c r="AW68" s="98"/>
      <c r="AX68" s="101" t="s">
        <v>16</v>
      </c>
      <c r="AY68" s="102">
        <v>44</v>
      </c>
      <c r="AZ68" s="103">
        <v>23</v>
      </c>
    </row>
    <row r="69" spans="1:55" x14ac:dyDescent="0.25">
      <c r="A69" s="1">
        <v>66</v>
      </c>
      <c r="B69" s="1">
        <v>65</v>
      </c>
      <c r="C69" s="36" t="s">
        <v>101</v>
      </c>
      <c r="D69" s="4">
        <v>65</v>
      </c>
      <c r="E69" s="4">
        <v>65</v>
      </c>
      <c r="F69" s="4" t="s">
        <v>102</v>
      </c>
      <c r="G69" s="15" t="s">
        <v>184</v>
      </c>
      <c r="H69" s="3">
        <f>O69+R69+U69+X69+AA69+AD69+AG69+AJ69+AM69+AP69+AS69+AV69+AY69</f>
        <v>38.5</v>
      </c>
      <c r="I69" s="120">
        <f>(H69/2)</f>
        <v>19.25</v>
      </c>
      <c r="J69" s="229">
        <f>O69+R69+U69</f>
        <v>15.5</v>
      </c>
      <c r="K69" s="247">
        <v>39</v>
      </c>
      <c r="L69" s="245">
        <f>X69+AA69+AD69+AG69+AJ69</f>
        <v>23</v>
      </c>
      <c r="M69" s="141">
        <v>48</v>
      </c>
      <c r="N69" s="277" t="s">
        <v>22</v>
      </c>
      <c r="O69" s="279"/>
      <c r="P69" s="277"/>
      <c r="Q69" s="248" t="s">
        <v>22</v>
      </c>
      <c r="R69" s="252"/>
      <c r="S69" s="250" t="s">
        <v>22</v>
      </c>
      <c r="T69" s="223" t="s">
        <v>66</v>
      </c>
      <c r="U69" s="220">
        <v>15.5</v>
      </c>
      <c r="V69" s="225" t="s">
        <v>65</v>
      </c>
      <c r="W69" s="299" t="s">
        <v>22</v>
      </c>
      <c r="X69" s="300"/>
      <c r="Y69" s="301" t="s">
        <v>22</v>
      </c>
      <c r="Z69" s="302" t="s">
        <v>85</v>
      </c>
      <c r="AA69" s="303">
        <v>23</v>
      </c>
      <c r="AB69" s="302" t="s">
        <v>44</v>
      </c>
      <c r="AC69" s="345"/>
      <c r="AD69" s="345"/>
      <c r="AE69" s="345"/>
      <c r="AF69" s="339"/>
      <c r="AG69" s="339"/>
      <c r="AH69" s="339"/>
      <c r="AI69" s="339"/>
      <c r="AJ69" s="339"/>
      <c r="AK69" s="339"/>
      <c r="AL69" s="339"/>
      <c r="AM69" s="339"/>
      <c r="AN69" s="339"/>
      <c r="AO69" s="339"/>
      <c r="AP69" s="339"/>
      <c r="AQ69" s="339"/>
      <c r="AR69" s="339"/>
      <c r="AS69" s="339"/>
      <c r="AT69" s="339"/>
      <c r="AU69" s="339"/>
      <c r="AV69" s="339"/>
      <c r="AW69" s="339"/>
      <c r="AX69" s="339"/>
      <c r="AY69" s="339"/>
      <c r="AZ69" s="339"/>
    </row>
    <row r="70" spans="1:55" x14ac:dyDescent="0.25">
      <c r="A70" s="1">
        <v>67</v>
      </c>
      <c r="B70" s="1">
        <v>67</v>
      </c>
      <c r="C70" s="2" t="s">
        <v>102</v>
      </c>
      <c r="D70" s="4">
        <v>67</v>
      </c>
      <c r="E70" s="4">
        <v>67</v>
      </c>
      <c r="F70" s="4" t="s">
        <v>102</v>
      </c>
      <c r="G70" s="15" t="s">
        <v>140</v>
      </c>
      <c r="H70" s="3">
        <f>O70+R70+U70+X70+AA70+AD70+AG70+AJ70+AM70+AP70+AS70+AV70+AY70</f>
        <v>2</v>
      </c>
      <c r="I70" s="120">
        <f>(H70/1)</f>
        <v>2</v>
      </c>
      <c r="J70" s="229">
        <f>O70+R70+U70</f>
        <v>0</v>
      </c>
      <c r="K70" s="218"/>
      <c r="L70" s="245">
        <f>X70+AA70+AD70+AG70+AJ70</f>
        <v>0</v>
      </c>
      <c r="M70" s="141"/>
      <c r="N70" s="277" t="s">
        <v>22</v>
      </c>
      <c r="O70" s="279"/>
      <c r="P70" s="277"/>
      <c r="Q70" s="248" t="s">
        <v>22</v>
      </c>
      <c r="R70" s="252"/>
      <c r="S70" s="250" t="s">
        <v>22</v>
      </c>
      <c r="T70" s="223"/>
      <c r="U70" s="228"/>
      <c r="V70" s="232"/>
      <c r="W70" s="234" t="s">
        <v>22</v>
      </c>
      <c r="X70" s="93"/>
      <c r="Y70" s="235" t="s">
        <v>22</v>
      </c>
      <c r="Z70" s="236"/>
      <c r="AA70" s="238"/>
      <c r="AB70" s="236"/>
      <c r="AC70" s="239"/>
      <c r="AD70" s="240"/>
      <c r="AE70" s="241"/>
      <c r="AF70" s="160" t="s">
        <v>22</v>
      </c>
      <c r="AG70" s="162"/>
      <c r="AH70" s="160"/>
      <c r="AI70" s="163"/>
      <c r="AJ70" s="165"/>
      <c r="AK70" s="163"/>
      <c r="AL70" s="167" t="s">
        <v>68</v>
      </c>
      <c r="AM70" s="171">
        <v>2</v>
      </c>
      <c r="AN70" s="167" t="s">
        <v>125</v>
      </c>
    </row>
    <row r="71" spans="1:55" ht="15" customHeight="1" x14ac:dyDescent="0.25">
      <c r="A71" s="1">
        <v>68</v>
      </c>
      <c r="B71" s="1">
        <v>68</v>
      </c>
      <c r="C71" s="2" t="s">
        <v>102</v>
      </c>
      <c r="D71" s="4">
        <v>68</v>
      </c>
      <c r="E71" s="4">
        <v>68</v>
      </c>
      <c r="F71" s="4" t="s">
        <v>102</v>
      </c>
      <c r="G71" s="15" t="s">
        <v>73</v>
      </c>
      <c r="H71" s="3">
        <f>O71+R71+U71+X71+AA71+AD71+AG71+AJ71+AM71+AP71+AS71+AV71+AY71</f>
        <v>1.5</v>
      </c>
      <c r="I71" s="120">
        <f>(H71/2)</f>
        <v>0.75</v>
      </c>
      <c r="J71" s="229">
        <f>O71+R71+U71</f>
        <v>0</v>
      </c>
      <c r="K71" s="218"/>
      <c r="L71" s="245">
        <f>X71+AA71+AD71+AG71+AJ71</f>
        <v>0</v>
      </c>
      <c r="M71" s="141"/>
      <c r="N71" s="278" t="s">
        <v>22</v>
      </c>
      <c r="O71" s="281"/>
      <c r="P71" s="278"/>
      <c r="Q71" s="249" t="s">
        <v>22</v>
      </c>
      <c r="R71" s="252"/>
      <c r="S71" s="250" t="s">
        <v>22</v>
      </c>
      <c r="T71" s="342"/>
      <c r="U71" s="343"/>
      <c r="V71" s="344"/>
      <c r="W71" s="234" t="s">
        <v>22</v>
      </c>
      <c r="X71" s="92"/>
      <c r="Y71" s="235" t="s">
        <v>22</v>
      </c>
      <c r="Z71" s="237"/>
      <c r="AA71" s="238"/>
      <c r="AB71" s="237"/>
      <c r="AC71" s="189"/>
      <c r="AD71" s="190"/>
      <c r="AE71" s="191"/>
      <c r="AF71" s="159" t="s">
        <v>22</v>
      </c>
      <c r="AG71" s="161"/>
      <c r="AH71" s="159"/>
      <c r="AI71" s="164"/>
      <c r="AJ71" s="166"/>
      <c r="AK71" s="164"/>
      <c r="AL71" s="168"/>
      <c r="AM71" s="172"/>
      <c r="AN71" s="168"/>
      <c r="AO71" s="86"/>
      <c r="AP71" s="87"/>
      <c r="AQ71" s="86"/>
      <c r="AR71" s="90"/>
      <c r="AS71" s="92"/>
      <c r="AT71" s="94"/>
      <c r="AU71" s="96" t="s">
        <v>74</v>
      </c>
      <c r="AV71" s="61">
        <v>0</v>
      </c>
      <c r="AW71" s="98" t="s">
        <v>99</v>
      </c>
      <c r="AX71" s="99" t="s">
        <v>74</v>
      </c>
      <c r="AY71" s="100">
        <v>1.5</v>
      </c>
      <c r="AZ71" s="103" t="s">
        <v>64</v>
      </c>
      <c r="BB71">
        <v>2</v>
      </c>
      <c r="BC71" s="55" t="s">
        <v>113</v>
      </c>
    </row>
  </sheetData>
  <sortState xmlns:xlrd2="http://schemas.microsoft.com/office/spreadsheetml/2017/richdata2" ref="A4:AZ71">
    <sortCondition descending="1" ref="H4:H7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5C03-61A1-48B2-9FEE-D46B97E9575E}">
  <dimension ref="A1:K60"/>
  <sheetViews>
    <sheetView workbookViewId="0">
      <selection activeCell="C6" sqref="C6"/>
    </sheetView>
  </sheetViews>
  <sheetFormatPr baseColWidth="10" defaultColWidth="9.140625" defaultRowHeight="15" x14ac:dyDescent="0.25"/>
  <cols>
    <col min="1" max="2" width="5.28515625" customWidth="1"/>
    <col min="3" max="3" width="17.140625" customWidth="1"/>
    <col min="4" max="4" width="5.42578125" customWidth="1"/>
    <col min="5" max="6" width="14.140625" customWidth="1"/>
  </cols>
  <sheetData>
    <row r="1" spans="1:11" x14ac:dyDescent="0.25">
      <c r="D1" t="s">
        <v>22</v>
      </c>
      <c r="E1" t="s">
        <v>173</v>
      </c>
    </row>
    <row r="2" spans="1:11" x14ac:dyDescent="0.25">
      <c r="A2" s="134" t="s">
        <v>172</v>
      </c>
      <c r="B2" s="134"/>
      <c r="C2" s="134" t="s">
        <v>156</v>
      </c>
      <c r="D2" s="134" t="s">
        <v>157</v>
      </c>
      <c r="E2" s="134" t="s">
        <v>158</v>
      </c>
      <c r="F2" s="134" t="s">
        <v>159</v>
      </c>
      <c r="G2" s="134" t="s">
        <v>160</v>
      </c>
      <c r="H2" s="134" t="s">
        <v>161</v>
      </c>
    </row>
    <row r="3" spans="1:11" x14ac:dyDescent="0.25">
      <c r="A3" s="134"/>
      <c r="B3" s="134"/>
      <c r="C3" s="134"/>
      <c r="D3" s="134"/>
      <c r="E3" s="134"/>
      <c r="F3" s="134"/>
      <c r="G3" s="134"/>
      <c r="H3" s="134"/>
    </row>
    <row r="4" spans="1:11" x14ac:dyDescent="0.25">
      <c r="A4" s="134">
        <v>1</v>
      </c>
      <c r="B4" s="134">
        <v>1</v>
      </c>
      <c r="C4" s="134" t="s">
        <v>56</v>
      </c>
      <c r="D4" s="134">
        <v>2</v>
      </c>
      <c r="E4" s="134">
        <v>6</v>
      </c>
      <c r="F4" s="142">
        <v>1</v>
      </c>
      <c r="G4" s="134" t="s">
        <v>165</v>
      </c>
      <c r="H4" s="134" t="s">
        <v>164</v>
      </c>
      <c r="I4" s="133"/>
      <c r="J4" t="s">
        <v>22</v>
      </c>
      <c r="K4" t="s">
        <v>22</v>
      </c>
    </row>
    <row r="5" spans="1:11" x14ac:dyDescent="0.25">
      <c r="A5" s="134">
        <v>2</v>
      </c>
      <c r="B5" s="134">
        <v>9</v>
      </c>
      <c r="C5" s="134" t="s">
        <v>84</v>
      </c>
      <c r="D5" s="134">
        <v>5</v>
      </c>
      <c r="E5" s="134">
        <v>3</v>
      </c>
      <c r="F5" s="142">
        <v>1</v>
      </c>
      <c r="G5" s="134" t="s">
        <v>165</v>
      </c>
      <c r="H5" s="134" t="s">
        <v>164</v>
      </c>
      <c r="I5" s="133"/>
    </row>
    <row r="6" spans="1:11" x14ac:dyDescent="0.25">
      <c r="A6" s="134">
        <v>3</v>
      </c>
      <c r="B6" s="134">
        <v>2</v>
      </c>
      <c r="C6" s="134" t="s">
        <v>8</v>
      </c>
      <c r="D6" s="134">
        <v>1</v>
      </c>
      <c r="E6" s="134">
        <v>7</v>
      </c>
      <c r="F6" s="142">
        <v>1</v>
      </c>
      <c r="G6" s="134" t="s">
        <v>164</v>
      </c>
      <c r="H6" s="134" t="s">
        <v>164</v>
      </c>
      <c r="I6" s="133"/>
    </row>
    <row r="7" spans="1:11" x14ac:dyDescent="0.25">
      <c r="A7" s="134">
        <v>4</v>
      </c>
      <c r="B7" s="134">
        <v>3</v>
      </c>
      <c r="C7" s="134" t="s">
        <v>58</v>
      </c>
      <c r="D7" s="134">
        <v>1</v>
      </c>
      <c r="E7" s="134">
        <v>7</v>
      </c>
      <c r="F7" s="142">
        <v>1</v>
      </c>
      <c r="G7" s="134" t="s">
        <v>167</v>
      </c>
      <c r="H7" s="134"/>
      <c r="I7" s="133"/>
    </row>
    <row r="8" spans="1:11" x14ac:dyDescent="0.25">
      <c r="A8" s="134">
        <v>5</v>
      </c>
      <c r="B8" s="134">
        <v>8</v>
      </c>
      <c r="C8" s="134" t="s">
        <v>87</v>
      </c>
      <c r="D8" s="134">
        <v>3</v>
      </c>
      <c r="E8" s="134">
        <v>5</v>
      </c>
      <c r="F8" s="142">
        <v>1</v>
      </c>
      <c r="G8" s="134" t="s">
        <v>166</v>
      </c>
      <c r="H8" s="134"/>
      <c r="I8" s="133"/>
    </row>
    <row r="9" spans="1:11" x14ac:dyDescent="0.25">
      <c r="A9" s="134">
        <v>6</v>
      </c>
      <c r="B9" s="134">
        <v>5</v>
      </c>
      <c r="C9" s="134" t="s">
        <v>10</v>
      </c>
      <c r="D9" s="134">
        <v>2</v>
      </c>
      <c r="E9" s="134">
        <v>7</v>
      </c>
      <c r="F9" s="142">
        <v>1</v>
      </c>
      <c r="G9" s="134" t="s">
        <v>163</v>
      </c>
      <c r="H9" s="134"/>
      <c r="I9" s="133"/>
    </row>
    <row r="10" spans="1:11" x14ac:dyDescent="0.25">
      <c r="A10" s="134">
        <v>6</v>
      </c>
      <c r="B10" s="134">
        <v>6</v>
      </c>
      <c r="C10" s="134" t="s">
        <v>72</v>
      </c>
      <c r="D10" s="134">
        <v>3</v>
      </c>
      <c r="E10" s="134">
        <v>7</v>
      </c>
      <c r="F10" s="142">
        <v>1</v>
      </c>
      <c r="G10" s="134" t="s">
        <v>163</v>
      </c>
      <c r="H10" s="134"/>
      <c r="I10" s="133"/>
    </row>
    <row r="11" spans="1:11" x14ac:dyDescent="0.25">
      <c r="A11" s="134">
        <v>7</v>
      </c>
      <c r="B11" s="134">
        <v>7</v>
      </c>
      <c r="C11" s="134" t="s">
        <v>16</v>
      </c>
      <c r="D11" s="134">
        <v>2</v>
      </c>
      <c r="E11" s="134">
        <v>6</v>
      </c>
      <c r="F11" s="142">
        <v>1</v>
      </c>
      <c r="G11" s="134"/>
      <c r="H11" s="134"/>
      <c r="I11" s="133"/>
    </row>
    <row r="12" spans="1:11" x14ac:dyDescent="0.25">
      <c r="A12" s="134">
        <v>8</v>
      </c>
      <c r="B12" s="134">
        <v>12</v>
      </c>
      <c r="C12" s="134" t="s">
        <v>30</v>
      </c>
      <c r="D12" s="134">
        <v>4</v>
      </c>
      <c r="E12" s="134">
        <v>2</v>
      </c>
      <c r="F12" s="142">
        <v>1</v>
      </c>
      <c r="G12" s="134" t="s">
        <v>164</v>
      </c>
      <c r="H12" s="134"/>
      <c r="I12" s="133"/>
    </row>
    <row r="13" spans="1:11" x14ac:dyDescent="0.25">
      <c r="A13" s="134">
        <v>9</v>
      </c>
      <c r="B13" s="134">
        <v>10</v>
      </c>
      <c r="C13" s="134" t="s">
        <v>76</v>
      </c>
      <c r="D13" s="134">
        <v>4</v>
      </c>
      <c r="E13" s="134">
        <v>2</v>
      </c>
      <c r="F13" s="142">
        <v>1</v>
      </c>
      <c r="G13" s="134"/>
      <c r="H13" s="134"/>
      <c r="I13" s="133"/>
    </row>
    <row r="14" spans="1:11" x14ac:dyDescent="0.25">
      <c r="A14" s="134">
        <v>9</v>
      </c>
      <c r="B14" s="134">
        <v>10</v>
      </c>
      <c r="C14" s="134" t="s">
        <v>18</v>
      </c>
      <c r="D14" s="134">
        <v>5</v>
      </c>
      <c r="E14" s="134">
        <v>2</v>
      </c>
      <c r="F14" s="142">
        <v>1</v>
      </c>
      <c r="G14" s="134"/>
      <c r="H14" s="134"/>
      <c r="I14" s="133"/>
    </row>
    <row r="15" spans="1:11" x14ac:dyDescent="0.25">
      <c r="A15" s="134">
        <v>11</v>
      </c>
      <c r="B15" s="134">
        <v>12</v>
      </c>
      <c r="C15" s="134" t="s">
        <v>119</v>
      </c>
      <c r="D15" s="134">
        <v>6</v>
      </c>
      <c r="E15" s="134">
        <v>1</v>
      </c>
      <c r="F15" s="142">
        <v>1</v>
      </c>
      <c r="G15" s="134"/>
      <c r="H15" s="134"/>
      <c r="I15" s="133"/>
    </row>
    <row r="16" spans="1:11" x14ac:dyDescent="0.25">
      <c r="A16" s="134">
        <v>12</v>
      </c>
      <c r="B16" s="134">
        <v>14</v>
      </c>
      <c r="C16" s="134" t="s">
        <v>21</v>
      </c>
      <c r="D16" s="134">
        <v>1</v>
      </c>
      <c r="E16" s="134">
        <v>7</v>
      </c>
      <c r="F16" s="142">
        <v>0.86</v>
      </c>
      <c r="G16" s="134" t="s">
        <v>167</v>
      </c>
      <c r="H16" s="134" t="s">
        <v>164</v>
      </c>
    </row>
    <row r="17" spans="1:9" x14ac:dyDescent="0.25">
      <c r="A17" s="134">
        <v>13</v>
      </c>
      <c r="B17" s="134">
        <v>3</v>
      </c>
      <c r="C17" s="134" t="s">
        <v>11</v>
      </c>
      <c r="D17" s="134">
        <v>2</v>
      </c>
      <c r="E17" s="134">
        <v>7</v>
      </c>
      <c r="F17" s="142">
        <v>0.86</v>
      </c>
      <c r="G17" s="134" t="s">
        <v>166</v>
      </c>
      <c r="H17" s="134"/>
      <c r="I17" s="133"/>
    </row>
    <row r="18" spans="1:9" x14ac:dyDescent="0.25">
      <c r="A18" s="134">
        <v>14</v>
      </c>
      <c r="B18" s="134">
        <v>18</v>
      </c>
      <c r="C18" s="134" t="s">
        <v>97</v>
      </c>
      <c r="D18" s="134">
        <v>2</v>
      </c>
      <c r="E18" s="134">
        <v>6</v>
      </c>
      <c r="F18" s="142">
        <v>0.83</v>
      </c>
      <c r="G18" s="134" t="s">
        <v>163</v>
      </c>
      <c r="H18" s="134"/>
      <c r="I18" s="133"/>
    </row>
    <row r="19" spans="1:9" x14ac:dyDescent="0.25">
      <c r="A19" s="134">
        <v>15</v>
      </c>
      <c r="B19" s="134">
        <v>16</v>
      </c>
      <c r="C19" s="134" t="s">
        <v>28</v>
      </c>
      <c r="D19" s="134">
        <v>4</v>
      </c>
      <c r="E19" s="134">
        <v>6</v>
      </c>
      <c r="F19" s="142">
        <v>0.83</v>
      </c>
      <c r="G19" s="134" t="s">
        <v>165</v>
      </c>
      <c r="H19" s="134"/>
      <c r="I19" s="133"/>
    </row>
    <row r="20" spans="1:9" x14ac:dyDescent="0.25">
      <c r="A20" s="134">
        <v>16</v>
      </c>
      <c r="B20" s="134">
        <v>19</v>
      </c>
      <c r="C20" s="134" t="s">
        <v>55</v>
      </c>
      <c r="D20" s="134">
        <v>3</v>
      </c>
      <c r="E20" s="134">
        <v>6</v>
      </c>
      <c r="F20" s="142">
        <v>0.83</v>
      </c>
      <c r="G20" s="134" t="s">
        <v>164</v>
      </c>
      <c r="H20" s="134"/>
      <c r="I20" s="133"/>
    </row>
    <row r="21" spans="1:9" x14ac:dyDescent="0.25">
      <c r="A21" s="134">
        <v>17</v>
      </c>
      <c r="B21" s="134">
        <v>17</v>
      </c>
      <c r="C21" s="134" t="s">
        <v>91</v>
      </c>
      <c r="D21" s="134">
        <v>6</v>
      </c>
      <c r="E21" s="134">
        <v>5</v>
      </c>
      <c r="F21" s="142">
        <v>0.8</v>
      </c>
      <c r="G21" s="134" t="s">
        <v>163</v>
      </c>
      <c r="H21" s="134"/>
    </row>
    <row r="22" spans="1:9" x14ac:dyDescent="0.25">
      <c r="A22" s="134">
        <v>18</v>
      </c>
      <c r="B22" s="134">
        <v>20</v>
      </c>
      <c r="C22" s="134" t="s">
        <v>82</v>
      </c>
      <c r="D22" s="134">
        <v>3</v>
      </c>
      <c r="E22" s="134">
        <v>5</v>
      </c>
      <c r="F22" s="142">
        <v>0.8</v>
      </c>
      <c r="G22" s="134" t="s">
        <v>165</v>
      </c>
      <c r="H22" s="134"/>
      <c r="I22" s="133"/>
    </row>
    <row r="23" spans="1:9" x14ac:dyDescent="0.25">
      <c r="A23" s="134">
        <v>19</v>
      </c>
      <c r="B23" s="134">
        <v>22</v>
      </c>
      <c r="C23" s="134" t="s">
        <v>93</v>
      </c>
      <c r="D23" s="134">
        <v>5</v>
      </c>
      <c r="E23" s="134">
        <v>5</v>
      </c>
      <c r="F23" s="142">
        <v>0.8</v>
      </c>
      <c r="G23" s="134"/>
      <c r="H23" s="134"/>
      <c r="I23" s="133"/>
    </row>
    <row r="24" spans="1:9" x14ac:dyDescent="0.25">
      <c r="A24" s="134">
        <v>20</v>
      </c>
      <c r="B24" s="134">
        <v>23</v>
      </c>
      <c r="C24" s="134" t="s">
        <v>60</v>
      </c>
      <c r="D24" s="134">
        <v>2</v>
      </c>
      <c r="E24" s="134">
        <v>7</v>
      </c>
      <c r="F24" s="142">
        <v>0.71</v>
      </c>
      <c r="G24" s="134" t="s">
        <v>165</v>
      </c>
      <c r="H24" s="134"/>
      <c r="I24" s="133"/>
    </row>
    <row r="25" spans="1:9" x14ac:dyDescent="0.25">
      <c r="A25" s="134">
        <v>21</v>
      </c>
      <c r="B25" s="134">
        <v>15</v>
      </c>
      <c r="C25" s="134" t="s">
        <v>53</v>
      </c>
      <c r="D25" s="134">
        <v>3</v>
      </c>
      <c r="E25" s="134">
        <v>7</v>
      </c>
      <c r="F25" s="142">
        <v>0.71</v>
      </c>
      <c r="G25" s="134" t="s">
        <v>164</v>
      </c>
      <c r="H25" s="134"/>
      <c r="I25" s="133"/>
    </row>
    <row r="26" spans="1:9" x14ac:dyDescent="0.25">
      <c r="A26" s="134">
        <v>21</v>
      </c>
      <c r="B26" s="134">
        <v>24</v>
      </c>
      <c r="C26" s="134" t="s">
        <v>13</v>
      </c>
      <c r="D26" s="134">
        <v>1</v>
      </c>
      <c r="E26" s="134">
        <v>7</v>
      </c>
      <c r="F26" s="142">
        <v>0.71</v>
      </c>
      <c r="G26" s="134" t="s">
        <v>164</v>
      </c>
      <c r="H26" s="134"/>
      <c r="I26" s="133"/>
    </row>
    <row r="27" spans="1:9" x14ac:dyDescent="0.25">
      <c r="A27" s="134">
        <v>23</v>
      </c>
      <c r="B27" s="134">
        <v>30</v>
      </c>
      <c r="C27" s="134" t="s">
        <v>88</v>
      </c>
      <c r="D27" s="134">
        <v>3</v>
      </c>
      <c r="E27" s="134">
        <v>6</v>
      </c>
      <c r="F27" s="142">
        <v>0.67</v>
      </c>
      <c r="G27" s="134" t="s">
        <v>164</v>
      </c>
      <c r="H27" s="134" t="s">
        <v>164</v>
      </c>
      <c r="I27" s="133"/>
    </row>
    <row r="28" spans="1:9" x14ac:dyDescent="0.25">
      <c r="A28" s="134">
        <v>24</v>
      </c>
      <c r="B28" s="134">
        <v>27</v>
      </c>
      <c r="C28" s="134" t="s">
        <v>104</v>
      </c>
      <c r="D28" s="134">
        <v>5</v>
      </c>
      <c r="E28" s="134">
        <v>3</v>
      </c>
      <c r="F28" s="142">
        <v>0.67</v>
      </c>
      <c r="G28" s="134" t="s">
        <v>164</v>
      </c>
      <c r="H28" s="134" t="s">
        <v>164</v>
      </c>
      <c r="I28" s="133"/>
    </row>
    <row r="29" spans="1:9" x14ac:dyDescent="0.25">
      <c r="A29" s="134">
        <v>25</v>
      </c>
      <c r="B29" s="134">
        <v>31</v>
      </c>
      <c r="C29" s="134" t="s">
        <v>61</v>
      </c>
      <c r="D29" s="134">
        <v>2</v>
      </c>
      <c r="E29" s="134">
        <v>6</v>
      </c>
      <c r="F29" s="142">
        <v>0.67</v>
      </c>
      <c r="G29" s="134" t="s">
        <v>163</v>
      </c>
      <c r="H29" s="134"/>
      <c r="I29" s="133"/>
    </row>
    <row r="30" spans="1:9" x14ac:dyDescent="0.25">
      <c r="A30" s="134">
        <v>26</v>
      </c>
      <c r="B30" s="134">
        <v>32</v>
      </c>
      <c r="C30" s="134" t="s">
        <v>20</v>
      </c>
      <c r="D30" s="134">
        <v>3</v>
      </c>
      <c r="E30" s="134">
        <v>6</v>
      </c>
      <c r="F30" s="142">
        <v>0.67</v>
      </c>
      <c r="G30" s="134"/>
      <c r="H30" s="134"/>
    </row>
    <row r="31" spans="1:9" x14ac:dyDescent="0.25">
      <c r="A31" s="134">
        <v>26</v>
      </c>
      <c r="B31" s="134">
        <v>39</v>
      </c>
      <c r="C31" s="134" t="s">
        <v>43</v>
      </c>
      <c r="D31" s="134">
        <v>5</v>
      </c>
      <c r="E31" s="134">
        <v>3</v>
      </c>
      <c r="F31" s="142">
        <v>0.67</v>
      </c>
      <c r="G31" s="134"/>
      <c r="H31" s="134"/>
      <c r="I31" s="133"/>
    </row>
    <row r="32" spans="1:9" x14ac:dyDescent="0.25">
      <c r="A32" s="134">
        <v>28</v>
      </c>
      <c r="B32" s="134">
        <v>21</v>
      </c>
      <c r="C32" s="134" t="s">
        <v>66</v>
      </c>
      <c r="D32" s="134">
        <v>4</v>
      </c>
      <c r="E32" s="134">
        <v>5</v>
      </c>
      <c r="F32" s="142">
        <v>0.6</v>
      </c>
      <c r="G32" s="134" t="s">
        <v>164</v>
      </c>
      <c r="H32" s="134"/>
      <c r="I32" s="133"/>
    </row>
    <row r="33" spans="1:9" x14ac:dyDescent="0.25">
      <c r="A33" s="134">
        <v>29</v>
      </c>
      <c r="B33" s="134">
        <v>33</v>
      </c>
      <c r="C33" s="134" t="s">
        <v>7</v>
      </c>
      <c r="D33" s="134">
        <v>3</v>
      </c>
      <c r="E33" s="134">
        <v>7</v>
      </c>
      <c r="F33" s="142">
        <v>0.56999999999999995</v>
      </c>
      <c r="G33" s="134" t="s">
        <v>165</v>
      </c>
      <c r="H33" s="134" t="s">
        <v>164</v>
      </c>
      <c r="I33" s="133"/>
    </row>
    <row r="34" spans="1:9" x14ac:dyDescent="0.25">
      <c r="A34" s="134">
        <v>30</v>
      </c>
      <c r="B34" s="134">
        <v>34</v>
      </c>
      <c r="C34" s="134" t="s">
        <v>9</v>
      </c>
      <c r="D34" s="134">
        <v>2</v>
      </c>
      <c r="E34" s="134">
        <v>7</v>
      </c>
      <c r="F34" s="142">
        <v>0.56999999999999995</v>
      </c>
      <c r="G34" s="134" t="s">
        <v>166</v>
      </c>
      <c r="H34" s="134"/>
      <c r="I34" s="133"/>
    </row>
    <row r="35" spans="1:9" x14ac:dyDescent="0.25">
      <c r="A35" s="134">
        <v>31</v>
      </c>
      <c r="B35" s="134">
        <v>26</v>
      </c>
      <c r="C35" s="134" t="s">
        <v>6</v>
      </c>
      <c r="D35" s="134">
        <v>1</v>
      </c>
      <c r="E35" s="134">
        <v>7</v>
      </c>
      <c r="F35" s="142">
        <v>0.56999999999999995</v>
      </c>
      <c r="G35" s="134" t="s">
        <v>163</v>
      </c>
      <c r="H35" s="134"/>
      <c r="I35" s="133"/>
    </row>
    <row r="36" spans="1:9" x14ac:dyDescent="0.25">
      <c r="A36" s="134">
        <v>32</v>
      </c>
      <c r="B36" s="134">
        <v>24</v>
      </c>
      <c r="C36" s="134" t="s">
        <v>27</v>
      </c>
      <c r="D36" s="134">
        <v>1</v>
      </c>
      <c r="E36" s="134">
        <v>7</v>
      </c>
      <c r="F36" s="142">
        <v>0.56999999999999995</v>
      </c>
      <c r="G36" s="134" t="s">
        <v>164</v>
      </c>
      <c r="H36" s="134"/>
      <c r="I36" s="133"/>
    </row>
    <row r="37" spans="1:9" x14ac:dyDescent="0.25">
      <c r="A37" s="134">
        <v>32</v>
      </c>
      <c r="B37" s="134">
        <v>36</v>
      </c>
      <c r="C37" s="134" t="s">
        <v>69</v>
      </c>
      <c r="D37" s="134">
        <v>3</v>
      </c>
      <c r="E37" s="134">
        <v>7</v>
      </c>
      <c r="F37" s="142">
        <v>0.56999999999999995</v>
      </c>
      <c r="G37" s="134" t="s">
        <v>164</v>
      </c>
      <c r="H37" s="134"/>
      <c r="I37" s="133"/>
    </row>
    <row r="38" spans="1:9" x14ac:dyDescent="0.25">
      <c r="A38" s="134">
        <v>34</v>
      </c>
      <c r="B38" s="134">
        <v>35</v>
      </c>
      <c r="C38" s="134" t="s">
        <v>68</v>
      </c>
      <c r="D38" s="134">
        <v>1</v>
      </c>
      <c r="E38" s="134">
        <v>6</v>
      </c>
      <c r="F38" s="142">
        <v>0.5</v>
      </c>
      <c r="G38" s="134" t="s">
        <v>165</v>
      </c>
      <c r="H38" s="134"/>
      <c r="I38" s="133"/>
    </row>
    <row r="39" spans="1:9" x14ac:dyDescent="0.25">
      <c r="A39" s="134">
        <v>35</v>
      </c>
      <c r="B39" s="134">
        <v>40</v>
      </c>
      <c r="C39" s="134" t="s">
        <v>24</v>
      </c>
      <c r="D39" s="134">
        <v>5</v>
      </c>
      <c r="E39" s="134">
        <v>6</v>
      </c>
      <c r="F39" s="142">
        <v>0.5</v>
      </c>
      <c r="G39" s="134" t="s">
        <v>164</v>
      </c>
      <c r="H39" s="134"/>
      <c r="I39" s="133"/>
    </row>
    <row r="40" spans="1:9" x14ac:dyDescent="0.25">
      <c r="A40" s="134">
        <v>36</v>
      </c>
      <c r="B40" s="134">
        <v>28</v>
      </c>
      <c r="C40" s="134" t="s">
        <v>83</v>
      </c>
      <c r="D40" s="134">
        <v>6</v>
      </c>
      <c r="E40" s="134">
        <v>4</v>
      </c>
      <c r="F40" s="142">
        <v>0.5</v>
      </c>
      <c r="G40" s="134" t="s">
        <v>164</v>
      </c>
      <c r="H40" s="134"/>
      <c r="I40" s="133"/>
    </row>
    <row r="41" spans="1:9" x14ac:dyDescent="0.25">
      <c r="A41" s="134">
        <v>37</v>
      </c>
      <c r="B41" s="134">
        <v>38</v>
      </c>
      <c r="C41" s="134" t="s">
        <v>118</v>
      </c>
      <c r="D41" s="134">
        <v>4</v>
      </c>
      <c r="E41" s="134">
        <v>2</v>
      </c>
      <c r="F41" s="142">
        <v>0.5</v>
      </c>
      <c r="G41" s="134" t="s">
        <v>164</v>
      </c>
      <c r="H41" s="134"/>
      <c r="I41" s="133"/>
    </row>
    <row r="42" spans="1:9" x14ac:dyDescent="0.25">
      <c r="A42" s="134">
        <v>38</v>
      </c>
      <c r="B42" s="134">
        <v>29</v>
      </c>
      <c r="C42" s="134" t="s">
        <v>117</v>
      </c>
      <c r="D42" s="134">
        <v>4</v>
      </c>
      <c r="E42" s="134">
        <v>4</v>
      </c>
      <c r="F42" s="142">
        <v>0.5</v>
      </c>
      <c r="G42" s="134"/>
      <c r="H42" s="134"/>
      <c r="I42" s="133"/>
    </row>
    <row r="43" spans="1:9" x14ac:dyDescent="0.25">
      <c r="A43" s="134">
        <v>38</v>
      </c>
      <c r="B43" s="134">
        <v>37</v>
      </c>
      <c r="C43" s="134" t="s">
        <v>85</v>
      </c>
      <c r="D43" s="134">
        <v>2</v>
      </c>
      <c r="E43" s="134">
        <v>4</v>
      </c>
      <c r="F43" s="142">
        <v>0.5</v>
      </c>
      <c r="G43" s="134"/>
      <c r="H43" s="134"/>
      <c r="I43" s="133"/>
    </row>
    <row r="44" spans="1:9" x14ac:dyDescent="0.25">
      <c r="A44" s="134">
        <v>38</v>
      </c>
      <c r="B44" s="134">
        <v>43</v>
      </c>
      <c r="C44" s="134" t="s">
        <v>143</v>
      </c>
      <c r="D44" s="134">
        <v>4</v>
      </c>
      <c r="E44" s="134">
        <v>4</v>
      </c>
      <c r="F44" s="142">
        <v>0.5</v>
      </c>
      <c r="G44" s="134"/>
      <c r="H44" s="134"/>
      <c r="I44" s="133"/>
    </row>
    <row r="45" spans="1:9" x14ac:dyDescent="0.25">
      <c r="A45" s="134">
        <v>41</v>
      </c>
      <c r="B45" s="134">
        <v>41</v>
      </c>
      <c r="C45" s="134" t="s">
        <v>17</v>
      </c>
      <c r="D45" s="134">
        <v>4</v>
      </c>
      <c r="E45" s="134">
        <v>6</v>
      </c>
      <c r="F45" s="142">
        <v>0.33</v>
      </c>
      <c r="G45" s="134"/>
      <c r="H45" s="134"/>
    </row>
    <row r="46" spans="1:9" x14ac:dyDescent="0.25">
      <c r="A46" s="134">
        <v>42</v>
      </c>
      <c r="B46" s="134">
        <v>43</v>
      </c>
      <c r="C46" s="134" t="s">
        <v>78</v>
      </c>
      <c r="D46" s="134">
        <v>4</v>
      </c>
      <c r="E46" s="134">
        <v>3</v>
      </c>
      <c r="F46" s="142">
        <v>0.33</v>
      </c>
      <c r="G46" s="134"/>
      <c r="H46" s="134"/>
      <c r="I46" s="133"/>
    </row>
    <row r="47" spans="1:9" x14ac:dyDescent="0.25">
      <c r="A47" s="134">
        <v>43</v>
      </c>
      <c r="B47" s="134">
        <v>43</v>
      </c>
      <c r="C47" s="134" t="s">
        <v>45</v>
      </c>
      <c r="D47" s="134">
        <v>5</v>
      </c>
      <c r="E47" s="134">
        <v>3</v>
      </c>
      <c r="F47" s="142">
        <v>0.33</v>
      </c>
      <c r="G47" s="134"/>
      <c r="H47" s="134"/>
      <c r="I47" s="133"/>
    </row>
    <row r="48" spans="1:9" x14ac:dyDescent="0.25">
      <c r="A48" s="134">
        <v>43</v>
      </c>
      <c r="B48" s="134">
        <v>43</v>
      </c>
      <c r="C48" s="134" t="s">
        <v>86</v>
      </c>
      <c r="D48" s="134">
        <v>5</v>
      </c>
      <c r="E48" s="134">
        <v>3</v>
      </c>
      <c r="F48" s="142">
        <v>0.33</v>
      </c>
      <c r="G48" s="134"/>
      <c r="H48" s="134"/>
      <c r="I48" s="133"/>
    </row>
    <row r="49" spans="1:9" x14ac:dyDescent="0.25">
      <c r="A49" s="134">
        <v>45</v>
      </c>
      <c r="B49" s="134">
        <v>42</v>
      </c>
      <c r="C49" s="134" t="s">
        <v>26</v>
      </c>
      <c r="D49" s="134">
        <v>6</v>
      </c>
      <c r="E49" s="134">
        <v>7</v>
      </c>
      <c r="F49" s="142">
        <v>0.28999999999999998</v>
      </c>
      <c r="G49" s="134" t="s">
        <v>164</v>
      </c>
      <c r="H49" s="134"/>
      <c r="I49" s="133"/>
    </row>
    <row r="50" spans="1:9" x14ac:dyDescent="0.25">
      <c r="A50" s="134">
        <v>46</v>
      </c>
      <c r="B50" s="134">
        <v>47</v>
      </c>
      <c r="C50" s="134" t="s">
        <v>48</v>
      </c>
      <c r="D50" s="134">
        <v>3</v>
      </c>
      <c r="E50" s="134">
        <v>4</v>
      </c>
      <c r="F50" s="142">
        <v>0.25</v>
      </c>
      <c r="G50" s="134" t="s">
        <v>164</v>
      </c>
      <c r="H50" s="134"/>
      <c r="I50" s="133"/>
    </row>
    <row r="51" spans="1:9" x14ac:dyDescent="0.25">
      <c r="A51" s="134">
        <v>47</v>
      </c>
      <c r="B51" s="134">
        <v>48</v>
      </c>
      <c r="C51" s="134" t="s">
        <v>74</v>
      </c>
      <c r="D51" s="134">
        <v>2</v>
      </c>
      <c r="E51" s="134">
        <v>5</v>
      </c>
      <c r="F51" s="142">
        <v>0.2</v>
      </c>
      <c r="G51" s="134"/>
      <c r="H51" s="134"/>
      <c r="I51" s="133"/>
    </row>
    <row r="52" spans="1:9" x14ac:dyDescent="0.25">
      <c r="A52" s="134">
        <v>48</v>
      </c>
      <c r="B52" s="134">
        <v>49</v>
      </c>
      <c r="C52" s="134" t="s">
        <v>107</v>
      </c>
      <c r="D52" s="134">
        <v>5</v>
      </c>
      <c r="E52" s="134">
        <v>1</v>
      </c>
      <c r="F52" s="142">
        <v>0</v>
      </c>
      <c r="G52" s="134"/>
      <c r="H52" s="134"/>
    </row>
    <row r="53" spans="1:9" x14ac:dyDescent="0.25">
      <c r="A53" s="134">
        <v>48</v>
      </c>
      <c r="B53" s="134"/>
      <c r="C53" s="134" t="s">
        <v>155</v>
      </c>
      <c r="D53" s="134">
        <v>6</v>
      </c>
      <c r="E53" s="134">
        <v>1</v>
      </c>
      <c r="F53" s="142">
        <v>0</v>
      </c>
      <c r="G53" s="134"/>
      <c r="H53" s="134"/>
      <c r="I53" s="133"/>
    </row>
    <row r="54" spans="1:9" x14ac:dyDescent="0.25">
      <c r="A54" s="134">
        <v>50</v>
      </c>
      <c r="B54" s="134">
        <v>50</v>
      </c>
      <c r="C54" s="134" t="s">
        <v>162</v>
      </c>
      <c r="D54" s="134">
        <v>5</v>
      </c>
      <c r="E54" s="134">
        <v>2</v>
      </c>
      <c r="F54" s="142">
        <v>0</v>
      </c>
      <c r="G54" s="134"/>
      <c r="H54" s="134"/>
      <c r="I54" s="133"/>
    </row>
    <row r="55" spans="1:9" x14ac:dyDescent="0.25">
      <c r="A55" s="134">
        <v>51</v>
      </c>
      <c r="B55" s="134">
        <v>50</v>
      </c>
      <c r="C55" s="134" t="s">
        <v>103</v>
      </c>
      <c r="D55" s="134">
        <v>4</v>
      </c>
      <c r="E55" s="134">
        <v>3</v>
      </c>
      <c r="F55" s="142">
        <v>0</v>
      </c>
      <c r="G55" s="134"/>
      <c r="H55" s="134"/>
      <c r="I55" s="133"/>
    </row>
    <row r="56" spans="1:9" x14ac:dyDescent="0.25">
      <c r="A56" s="134">
        <v>52</v>
      </c>
      <c r="B56" s="134">
        <v>52</v>
      </c>
      <c r="C56" s="134" t="s">
        <v>50</v>
      </c>
      <c r="D56" s="134">
        <v>6</v>
      </c>
      <c r="E56" s="134">
        <v>4</v>
      </c>
      <c r="F56" s="142">
        <v>0</v>
      </c>
      <c r="G56" s="134"/>
      <c r="H56" s="134"/>
    </row>
    <row r="57" spans="1:9" x14ac:dyDescent="0.25">
      <c r="A57" s="134"/>
      <c r="B57" s="134"/>
      <c r="C57" s="134" t="s">
        <v>171</v>
      </c>
      <c r="D57" s="134">
        <v>6</v>
      </c>
      <c r="E57" s="134"/>
      <c r="F57" s="134"/>
      <c r="G57" s="134"/>
      <c r="H57" s="134"/>
    </row>
    <row r="58" spans="1:9" x14ac:dyDescent="0.25">
      <c r="A58" s="134"/>
      <c r="B58" s="134"/>
      <c r="C58" s="134" t="s">
        <v>168</v>
      </c>
      <c r="D58" s="134">
        <v>6</v>
      </c>
      <c r="E58" s="134"/>
      <c r="F58" s="134"/>
      <c r="G58" s="134"/>
      <c r="H58" s="134"/>
    </row>
    <row r="59" spans="1:9" x14ac:dyDescent="0.25">
      <c r="A59" s="134"/>
      <c r="B59" s="134"/>
      <c r="C59" s="134" t="s">
        <v>169</v>
      </c>
      <c r="D59" s="134">
        <v>6</v>
      </c>
      <c r="E59" s="134"/>
      <c r="F59" s="134"/>
      <c r="G59" s="134"/>
      <c r="H59" s="134"/>
    </row>
    <row r="60" spans="1:9" x14ac:dyDescent="0.25">
      <c r="A60" s="134"/>
      <c r="B60" s="134"/>
      <c r="C60" s="134" t="s">
        <v>170</v>
      </c>
      <c r="D60" s="134">
        <v>6</v>
      </c>
      <c r="E60" s="134"/>
      <c r="F60" s="134"/>
      <c r="G60" s="134"/>
      <c r="H60" s="134"/>
    </row>
  </sheetData>
  <sortState xmlns:xlrd2="http://schemas.microsoft.com/office/spreadsheetml/2017/richdata2" ref="A4:H60">
    <sortCondition ref="A4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HoD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sarria31 roig</dc:creator>
  <cp:lastModifiedBy>Lutz Bleckmann</cp:lastModifiedBy>
  <dcterms:created xsi:type="dcterms:W3CDTF">2021-06-13T21:17:08Z</dcterms:created>
  <dcterms:modified xsi:type="dcterms:W3CDTF">2023-07-05T14:15:12Z</dcterms:modified>
</cp:coreProperties>
</file>