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bApps\karaoke\public\components\"/>
    </mc:Choice>
  </mc:AlternateContent>
  <xr:revisionPtr revIDLastSave="0" documentId="8_{589C22AF-771A-4C22-9BB0-23DF277E95D4}" xr6:coauthVersionLast="47" xr6:coauthVersionMax="47" xr10:uidLastSave="{00000000-0000-0000-0000-000000000000}"/>
  <bookViews>
    <workbookView xWindow="28680" yWindow="-120" windowWidth="29040" windowHeight="15840" xr2:uid="{20B8C083-A568-4B36-9EAF-711129AFB58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0" i="1" l="1"/>
  <c r="R21" i="1"/>
  <c r="R22" i="1"/>
  <c r="R23" i="1"/>
  <c r="R24" i="1"/>
  <c r="R25" i="1"/>
  <c r="R26" i="1"/>
  <c r="R27" i="1"/>
  <c r="R28" i="1"/>
  <c r="R29" i="1"/>
  <c r="R30" i="1"/>
  <c r="R31" i="1"/>
  <c r="R19" i="1"/>
  <c r="M20" i="1"/>
  <c r="M21" i="1"/>
  <c r="M22" i="1"/>
  <c r="M23" i="1"/>
  <c r="M24" i="1"/>
  <c r="M25" i="1"/>
  <c r="M26" i="1"/>
  <c r="M27" i="1"/>
  <c r="M28" i="1"/>
  <c r="M29" i="1"/>
  <c r="M30" i="1"/>
  <c r="M31" i="1"/>
  <c r="M19" i="1"/>
  <c r="S31" i="1"/>
  <c r="Q18" i="1" s="1"/>
  <c r="N31" i="1"/>
  <c r="L18" i="1" s="1"/>
  <c r="H23" i="1"/>
  <c r="H27" i="1"/>
  <c r="H31" i="1"/>
  <c r="I31" i="1"/>
  <c r="D31" i="1"/>
  <c r="C20" i="1" s="1"/>
  <c r="T4" i="1"/>
  <c r="T5" i="1"/>
  <c r="T8" i="1"/>
  <c r="T9" i="1"/>
  <c r="T12" i="1"/>
  <c r="T13" i="1"/>
  <c r="U13" i="1"/>
  <c r="T6" i="1" s="1"/>
  <c r="H2" i="1"/>
  <c r="J2" i="1" s="1"/>
  <c r="E6" i="1"/>
  <c r="H6" i="1" s="1"/>
  <c r="J6" i="1" s="1"/>
  <c r="D6" i="1"/>
  <c r="D7" i="1" s="1"/>
  <c r="C6" i="1"/>
  <c r="C7" i="1" s="1"/>
  <c r="A6" i="1"/>
  <c r="A7" i="1" s="1"/>
  <c r="H5" i="1"/>
  <c r="J5" i="1" s="1"/>
  <c r="H4" i="1"/>
  <c r="J4" i="1" s="1"/>
  <c r="H3" i="1"/>
  <c r="J3" i="1" s="1"/>
  <c r="H30" i="1" l="1"/>
  <c r="H22" i="1"/>
  <c r="T11" i="1"/>
  <c r="T3" i="1"/>
  <c r="H29" i="1"/>
  <c r="H21" i="1"/>
  <c r="T10" i="1"/>
  <c r="T2" i="1"/>
  <c r="H28" i="1"/>
  <c r="H20" i="1"/>
  <c r="H26" i="1"/>
  <c r="T7" i="1"/>
  <c r="G18" i="1"/>
  <c r="H25" i="1"/>
  <c r="T1" i="1"/>
  <c r="H19" i="1"/>
  <c r="H24" i="1"/>
  <c r="C26" i="1"/>
  <c r="C25" i="1"/>
  <c r="C19" i="1"/>
  <c r="C24" i="1"/>
  <c r="B18" i="1"/>
  <c r="C31" i="1"/>
  <c r="C23" i="1"/>
  <c r="C30" i="1"/>
  <c r="C22" i="1"/>
  <c r="C27" i="1"/>
  <c r="C29" i="1"/>
  <c r="C21" i="1"/>
  <c r="C28" i="1"/>
  <c r="E7" i="1"/>
  <c r="H7" i="1" s="1"/>
  <c r="J7" i="1" s="1"/>
</calcChain>
</file>

<file path=xl/sharedStrings.xml><?xml version="1.0" encoding="utf-8"?>
<sst xmlns="http://schemas.openxmlformats.org/spreadsheetml/2006/main" count="6" uniqueCount="6">
  <si>
    <t>Total Height</t>
  </si>
  <si>
    <t>Duration</t>
  </si>
  <si>
    <t>Offset</t>
  </si>
  <si>
    <t>H%</t>
  </si>
  <si>
    <t>Num lines</t>
  </si>
  <si>
    <t>Extra 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</si>
</sst>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3C010-4451-4DAE-A6D6-04448E5414E2}">
  <dimension ref="A1:U31"/>
  <sheetViews>
    <sheetView tabSelected="1" workbookViewId="0">
      <selection activeCell="A19" sqref="A19"/>
    </sheetView>
  </sheetViews>
  <sheetFormatPr defaultRowHeight="15" x14ac:dyDescent="0.25"/>
  <cols>
    <col min="1" max="2" width="12.7109375" customWidth="1"/>
    <col min="3" max="3" width="11.7109375" bestFit="1" customWidth="1"/>
  </cols>
  <sheetData>
    <row r="1" spans="1:21" x14ac:dyDescent="0.25">
      <c r="A1" t="s">
        <v>4</v>
      </c>
      <c r="B1" t="s">
        <v>5</v>
      </c>
      <c r="C1" t="s">
        <v>0</v>
      </c>
      <c r="D1" t="s">
        <v>3</v>
      </c>
      <c r="E1" t="s">
        <v>1</v>
      </c>
      <c r="F1" t="s">
        <v>2</v>
      </c>
      <c r="Q1">
        <v>1</v>
      </c>
      <c r="T1">
        <f>$U$13*Q1</f>
        <v>1.6909090909090907</v>
      </c>
    </row>
    <row r="2" spans="1:21" x14ac:dyDescent="0.25">
      <c r="A2">
        <v>30</v>
      </c>
      <c r="B2">
        <v>2</v>
      </c>
      <c r="C2">
        <v>836</v>
      </c>
      <c r="D2">
        <v>55</v>
      </c>
      <c r="E2">
        <v>500</v>
      </c>
      <c r="F2">
        <v>-14</v>
      </c>
      <c r="H2">
        <f>F2/E2</f>
        <v>-2.8000000000000001E-2</v>
      </c>
      <c r="J2">
        <f t="shared" ref="J2:J5" si="0">H2*100</f>
        <v>-2.8000000000000003</v>
      </c>
      <c r="Q2">
        <v>2</v>
      </c>
      <c r="S2">
        <v>2.8</v>
      </c>
      <c r="T2">
        <f t="shared" ref="T2:T13" si="1">$U$13*Q2</f>
        <v>3.3818181818181814</v>
      </c>
    </row>
    <row r="3" spans="1:21" x14ac:dyDescent="0.25">
      <c r="A3">
        <v>40</v>
      </c>
      <c r="B3">
        <v>13</v>
      </c>
      <c r="C3">
        <v>1116</v>
      </c>
      <c r="D3">
        <v>90</v>
      </c>
      <c r="E3">
        <v>500</v>
      </c>
      <c r="F3">
        <v>-107</v>
      </c>
      <c r="H3">
        <f t="shared" ref="H3:H5" si="2">F3/E3</f>
        <v>-0.214</v>
      </c>
      <c r="J3">
        <f t="shared" si="0"/>
        <v>-21.4</v>
      </c>
      <c r="Q3">
        <v>3</v>
      </c>
      <c r="T3">
        <f t="shared" si="1"/>
        <v>5.0727272727272723</v>
      </c>
    </row>
    <row r="4" spans="1:21" x14ac:dyDescent="0.25">
      <c r="A4">
        <v>50</v>
      </c>
      <c r="B4">
        <v>25</v>
      </c>
      <c r="C4">
        <v>1396</v>
      </c>
      <c r="D4">
        <v>125</v>
      </c>
      <c r="E4">
        <v>500</v>
      </c>
      <c r="F4">
        <v>-147</v>
      </c>
      <c r="H4">
        <f t="shared" si="2"/>
        <v>-0.29399999999999998</v>
      </c>
      <c r="J4">
        <f t="shared" si="0"/>
        <v>-29.4</v>
      </c>
      <c r="Q4">
        <v>4</v>
      </c>
      <c r="T4">
        <f t="shared" si="1"/>
        <v>6.7636363636363628</v>
      </c>
    </row>
    <row r="5" spans="1:21" x14ac:dyDescent="0.25">
      <c r="A5">
        <v>60</v>
      </c>
      <c r="B5">
        <v>37</v>
      </c>
      <c r="C5">
        <v>1676</v>
      </c>
      <c r="D5">
        <v>160</v>
      </c>
      <c r="E5">
        <v>500</v>
      </c>
      <c r="F5">
        <v>-170</v>
      </c>
      <c r="H5">
        <f t="shared" si="2"/>
        <v>-0.34</v>
      </c>
      <c r="J5">
        <f t="shared" si="0"/>
        <v>-34</v>
      </c>
      <c r="Q5">
        <v>5</v>
      </c>
      <c r="T5">
        <f t="shared" si="1"/>
        <v>8.4545454545454533</v>
      </c>
    </row>
    <row r="6" spans="1:21" x14ac:dyDescent="0.25">
      <c r="A6">
        <f>A5+10</f>
        <v>70</v>
      </c>
      <c r="B6">
        <v>48</v>
      </c>
      <c r="C6">
        <f>C5+280</f>
        <v>1956</v>
      </c>
      <c r="D6">
        <f>D5+35</f>
        <v>195</v>
      </c>
      <c r="E6">
        <f>E5</f>
        <v>500</v>
      </c>
      <c r="F6">
        <v>-184</v>
      </c>
      <c r="H6">
        <f t="shared" ref="H6:H7" si="3">F6/E6</f>
        <v>-0.36799999999999999</v>
      </c>
      <c r="J6">
        <f t="shared" ref="J6:J7" si="4">H6*100</f>
        <v>-36.799999999999997</v>
      </c>
      <c r="Q6">
        <v>6</v>
      </c>
      <c r="T6">
        <f t="shared" si="1"/>
        <v>10.145454545454545</v>
      </c>
    </row>
    <row r="7" spans="1:21" x14ac:dyDescent="0.25">
      <c r="A7">
        <f t="shared" ref="A7" si="5">A6+10</f>
        <v>80</v>
      </c>
      <c r="B7">
        <v>60</v>
      </c>
      <c r="C7">
        <f t="shared" ref="C7" si="6">C6+280</f>
        <v>2236</v>
      </c>
      <c r="D7">
        <f t="shared" ref="D7" si="7">D6+35</f>
        <v>230</v>
      </c>
      <c r="E7">
        <f t="shared" ref="E7" si="8">E6</f>
        <v>500</v>
      </c>
      <c r="F7">
        <v>-194</v>
      </c>
      <c r="H7">
        <f t="shared" si="3"/>
        <v>-0.38800000000000001</v>
      </c>
      <c r="J7">
        <f t="shared" si="4"/>
        <v>-38.800000000000004</v>
      </c>
      <c r="Q7">
        <v>7</v>
      </c>
      <c r="T7">
        <f t="shared" si="1"/>
        <v>11.836363636363634</v>
      </c>
    </row>
    <row r="8" spans="1:21" x14ac:dyDescent="0.25">
      <c r="Q8">
        <v>8</v>
      </c>
      <c r="T8">
        <f t="shared" si="1"/>
        <v>13.527272727272726</v>
      </c>
    </row>
    <row r="9" spans="1:21" x14ac:dyDescent="0.25">
      <c r="Q9">
        <v>9</v>
      </c>
      <c r="T9">
        <f t="shared" si="1"/>
        <v>15.218181818181817</v>
      </c>
    </row>
    <row r="10" spans="1:21" x14ac:dyDescent="0.25">
      <c r="Q10">
        <v>10</v>
      </c>
      <c r="T10">
        <f t="shared" si="1"/>
        <v>16.909090909090907</v>
      </c>
    </row>
    <row r="11" spans="1:21" x14ac:dyDescent="0.25">
      <c r="Q11">
        <v>11</v>
      </c>
      <c r="T11">
        <f t="shared" si="1"/>
        <v>18.599999999999998</v>
      </c>
    </row>
    <row r="12" spans="1:21" x14ac:dyDescent="0.25">
      <c r="Q12">
        <v>12</v>
      </c>
      <c r="T12">
        <f t="shared" si="1"/>
        <v>20.290909090909089</v>
      </c>
    </row>
    <row r="13" spans="1:21" x14ac:dyDescent="0.25">
      <c r="Q13">
        <v>13</v>
      </c>
      <c r="S13">
        <v>21.4</v>
      </c>
      <c r="T13">
        <f t="shared" si="1"/>
        <v>21.981818181818181</v>
      </c>
      <c r="U13">
        <f>(S13-S2)/(Q13-Q2)</f>
        <v>1.6909090909090907</v>
      </c>
    </row>
    <row r="18" spans="1:19" x14ac:dyDescent="0.25">
      <c r="B18">
        <f>B19-D31</f>
        <v>20.733333333333331</v>
      </c>
      <c r="G18">
        <f>G19-I31</f>
        <v>29.016666666666666</v>
      </c>
      <c r="L18">
        <f>L19-N31</f>
        <v>33.766666666666666</v>
      </c>
      <c r="Q18">
        <f>Q19-S31</f>
        <v>36.633333333333333</v>
      </c>
    </row>
    <row r="19" spans="1:19" x14ac:dyDescent="0.25">
      <c r="A19">
        <v>13</v>
      </c>
      <c r="B19">
        <v>21.4</v>
      </c>
      <c r="C19">
        <f>(A19-12)*$D$31 + 20.73</f>
        <v>21.396666666666668</v>
      </c>
      <c r="F19">
        <v>25</v>
      </c>
      <c r="G19">
        <v>29.4</v>
      </c>
      <c r="H19">
        <f>(F19-24)*$I$31 + 29.02</f>
        <v>29.403333333333332</v>
      </c>
      <c r="K19">
        <v>37</v>
      </c>
      <c r="L19">
        <v>34</v>
      </c>
      <c r="M19">
        <f>(K19-36)*$N$31 + 33.77</f>
        <v>34.003333333333337</v>
      </c>
      <c r="P19">
        <v>49</v>
      </c>
      <c r="Q19">
        <v>36.799999999999997</v>
      </c>
      <c r="R19">
        <f>(P19-48)*$S$31 + 36.63</f>
        <v>36.796666666666667</v>
      </c>
    </row>
    <row r="20" spans="1:19" x14ac:dyDescent="0.25">
      <c r="A20">
        <v>14</v>
      </c>
      <c r="C20">
        <f>(A20-12)*$D$31 + 20.73</f>
        <v>22.063333333333333</v>
      </c>
      <c r="F20">
        <v>26</v>
      </c>
      <c r="H20">
        <f>(F20-24)*$I$31 + 29.02</f>
        <v>29.786666666666665</v>
      </c>
      <c r="K20">
        <v>38</v>
      </c>
      <c r="M20">
        <f t="shared" ref="M20:M31" si="9">(K20-36)*$N$31 + 33.77</f>
        <v>34.236666666666672</v>
      </c>
      <c r="P20">
        <v>50</v>
      </c>
      <c r="R20">
        <f t="shared" ref="R20:R31" si="10">(P20-48)*$S$31 + 36.63</f>
        <v>36.963333333333338</v>
      </c>
    </row>
    <row r="21" spans="1:19" x14ac:dyDescent="0.25">
      <c r="A21">
        <v>15</v>
      </c>
      <c r="C21">
        <f>(A21-12)*$D$31 + 20.73</f>
        <v>22.73</v>
      </c>
      <c r="F21">
        <v>27</v>
      </c>
      <c r="H21">
        <f>(F21-24)*$I$31 + 29.02</f>
        <v>30.17</v>
      </c>
      <c r="K21">
        <v>39</v>
      </c>
      <c r="M21">
        <f t="shared" si="9"/>
        <v>34.47</v>
      </c>
      <c r="P21">
        <v>51</v>
      </c>
      <c r="R21">
        <f t="shared" si="10"/>
        <v>37.130000000000003</v>
      </c>
    </row>
    <row r="22" spans="1:19" x14ac:dyDescent="0.25">
      <c r="A22">
        <v>16</v>
      </c>
      <c r="C22">
        <f>(A22-12)*$D$31 + 20.73</f>
        <v>23.396666666666668</v>
      </c>
      <c r="F22">
        <v>28</v>
      </c>
      <c r="H22">
        <f>(F22-24)*$I$31 + 29.02</f>
        <v>30.553333333333335</v>
      </c>
      <c r="K22">
        <v>40</v>
      </c>
      <c r="M22">
        <f t="shared" si="9"/>
        <v>34.703333333333333</v>
      </c>
      <c r="P22">
        <v>52</v>
      </c>
      <c r="R22">
        <f t="shared" si="10"/>
        <v>37.296666666666667</v>
      </c>
    </row>
    <row r="23" spans="1:19" x14ac:dyDescent="0.25">
      <c r="A23">
        <v>17</v>
      </c>
      <c r="C23">
        <f>(A23-12)*$D$31 + 20.73</f>
        <v>24.063333333333333</v>
      </c>
      <c r="F23">
        <v>29</v>
      </c>
      <c r="H23">
        <f>(F23-24)*$I$31 + 29.02</f>
        <v>30.936666666666667</v>
      </c>
      <c r="K23">
        <v>41</v>
      </c>
      <c r="M23">
        <f t="shared" si="9"/>
        <v>34.936666666666667</v>
      </c>
      <c r="P23">
        <v>53</v>
      </c>
      <c r="R23">
        <f t="shared" si="10"/>
        <v>37.463333333333338</v>
      </c>
    </row>
    <row r="24" spans="1:19" x14ac:dyDescent="0.25">
      <c r="A24">
        <v>18</v>
      </c>
      <c r="C24">
        <f>(A24-12)*$D$31 + 20.73</f>
        <v>24.73</v>
      </c>
      <c r="F24">
        <v>30</v>
      </c>
      <c r="H24">
        <f>(F24-24)*$I$31 + 29.02</f>
        <v>31.32</v>
      </c>
      <c r="K24">
        <v>42</v>
      </c>
      <c r="M24">
        <f t="shared" si="9"/>
        <v>35.17</v>
      </c>
      <c r="P24">
        <v>54</v>
      </c>
      <c r="R24">
        <f t="shared" si="10"/>
        <v>37.630000000000003</v>
      </c>
    </row>
    <row r="25" spans="1:19" x14ac:dyDescent="0.25">
      <c r="A25">
        <v>19</v>
      </c>
      <c r="C25">
        <f>(A25-12)*$D$31 + 20.73</f>
        <v>25.396666666666668</v>
      </c>
      <c r="F25">
        <v>31</v>
      </c>
      <c r="H25">
        <f>(F25-24)*$I$31 + 29.02</f>
        <v>31.703333333333333</v>
      </c>
      <c r="K25">
        <v>43</v>
      </c>
      <c r="M25">
        <f t="shared" si="9"/>
        <v>35.403333333333336</v>
      </c>
      <c r="P25">
        <v>55</v>
      </c>
      <c r="R25">
        <f t="shared" si="10"/>
        <v>37.796666666666667</v>
      </c>
    </row>
    <row r="26" spans="1:19" x14ac:dyDescent="0.25">
      <c r="A26">
        <v>20</v>
      </c>
      <c r="C26">
        <f>(A26-12)*$D$31 + 20.73</f>
        <v>26.063333333333333</v>
      </c>
      <c r="F26">
        <v>32</v>
      </c>
      <c r="H26">
        <f>(F26-24)*$I$31 + 29.02</f>
        <v>32.086666666666666</v>
      </c>
      <c r="K26">
        <v>44</v>
      </c>
      <c r="M26">
        <f t="shared" si="9"/>
        <v>35.63666666666667</v>
      </c>
      <c r="P26">
        <v>56</v>
      </c>
      <c r="R26">
        <f t="shared" si="10"/>
        <v>37.963333333333338</v>
      </c>
    </row>
    <row r="27" spans="1:19" x14ac:dyDescent="0.25">
      <c r="A27">
        <v>21</v>
      </c>
      <c r="C27">
        <f>(A27-12)*$D$31 + 20.73</f>
        <v>26.73</v>
      </c>
      <c r="F27">
        <v>33</v>
      </c>
      <c r="H27">
        <f>(F27-24)*$I$31 + 29.02</f>
        <v>32.47</v>
      </c>
      <c r="K27">
        <v>45</v>
      </c>
      <c r="M27">
        <f t="shared" si="9"/>
        <v>35.870000000000005</v>
      </c>
      <c r="P27">
        <v>57</v>
      </c>
      <c r="R27">
        <f t="shared" si="10"/>
        <v>38.130000000000003</v>
      </c>
    </row>
    <row r="28" spans="1:19" x14ac:dyDescent="0.25">
      <c r="A28">
        <v>22</v>
      </c>
      <c r="C28">
        <f>(A28-12)*$D$31 + 20.73</f>
        <v>27.396666666666668</v>
      </c>
      <c r="F28">
        <v>34</v>
      </c>
      <c r="H28">
        <f>(F28-24)*$I$31 + 29.02</f>
        <v>32.853333333333332</v>
      </c>
      <c r="K28">
        <v>46</v>
      </c>
      <c r="M28">
        <f t="shared" si="9"/>
        <v>36.103333333333332</v>
      </c>
      <c r="P28">
        <v>58</v>
      </c>
      <c r="R28">
        <f t="shared" si="10"/>
        <v>38.296666666666667</v>
      </c>
    </row>
    <row r="29" spans="1:19" x14ac:dyDescent="0.25">
      <c r="A29">
        <v>23</v>
      </c>
      <c r="C29">
        <f>(A29-12)*$D$31 + 20.73</f>
        <v>28.063333333333333</v>
      </c>
      <c r="F29">
        <v>35</v>
      </c>
      <c r="H29">
        <f>(F29-24)*$I$31 + 29.02</f>
        <v>33.236666666666665</v>
      </c>
      <c r="K29">
        <v>47</v>
      </c>
      <c r="M29">
        <f t="shared" si="9"/>
        <v>36.336666666666666</v>
      </c>
      <c r="P29">
        <v>59</v>
      </c>
      <c r="R29">
        <f t="shared" si="10"/>
        <v>38.463333333333338</v>
      </c>
    </row>
    <row r="30" spans="1:19" x14ac:dyDescent="0.25">
      <c r="A30">
        <v>24</v>
      </c>
      <c r="C30">
        <f>(A30-12)*$D$31 + 20.73</f>
        <v>28.73</v>
      </c>
      <c r="F30">
        <v>36</v>
      </c>
      <c r="H30">
        <f>(F30-24)*$I$31 + 29.02</f>
        <v>33.620000000000005</v>
      </c>
      <c r="K30">
        <v>48</v>
      </c>
      <c r="M30">
        <f t="shared" si="9"/>
        <v>36.57</v>
      </c>
      <c r="P30">
        <v>60</v>
      </c>
      <c r="R30">
        <f t="shared" si="10"/>
        <v>38.630000000000003</v>
      </c>
    </row>
    <row r="31" spans="1:19" x14ac:dyDescent="0.25">
      <c r="A31">
        <v>25</v>
      </c>
      <c r="B31">
        <v>29.4</v>
      </c>
      <c r="C31">
        <f>(A31-12)*$D$31 + 20.73</f>
        <v>29.396666666666668</v>
      </c>
      <c r="D31">
        <f>(B31-B19)/(A31-A19)</f>
        <v>0.66666666666666663</v>
      </c>
      <c r="F31">
        <v>37</v>
      </c>
      <c r="G31">
        <v>34</v>
      </c>
      <c r="H31">
        <f>(F31-24)*$I$31 + 29.02</f>
        <v>34.003333333333337</v>
      </c>
      <c r="I31">
        <f>(G31-G19)/(F31-F19)</f>
        <v>0.38333333333333347</v>
      </c>
      <c r="K31">
        <v>49</v>
      </c>
      <c r="L31">
        <v>36.799999999999997</v>
      </c>
      <c r="M31">
        <f t="shared" si="9"/>
        <v>36.803333333333335</v>
      </c>
      <c r="N31">
        <f>(L31-L19)/(K31-K19)</f>
        <v>0.23333333333333309</v>
      </c>
      <c r="P31">
        <v>61</v>
      </c>
      <c r="Q31">
        <v>38.799999999999997</v>
      </c>
      <c r="R31">
        <f t="shared" si="10"/>
        <v>38.796666666666667</v>
      </c>
      <c r="S31">
        <f>(Q31-Q19)/(P31-P19)</f>
        <v>0.16666666666666666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Pavlis</dc:creator>
  <cp:lastModifiedBy>Markus Pavlis</cp:lastModifiedBy>
  <dcterms:created xsi:type="dcterms:W3CDTF">2022-01-12T23:29:08Z</dcterms:created>
  <dcterms:modified xsi:type="dcterms:W3CDTF">2022-01-13T00:38:05Z</dcterms:modified>
</cp:coreProperties>
</file>