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OneDrive\Desktop\Job - Summer 2022\"/>
    </mc:Choice>
  </mc:AlternateContent>
  <xr:revisionPtr revIDLastSave="0" documentId="8_{9BFFA590-189D-4A74-A5E4-4E905DD5B12B}" xr6:coauthVersionLast="47" xr6:coauthVersionMax="47" xr10:uidLastSave="{00000000-0000-0000-0000-000000000000}"/>
  <bookViews>
    <workbookView xWindow="28680" yWindow="-120" windowWidth="29040" windowHeight="16440" activeTab="3" xr2:uid="{25182EA3-ACBA-394B-8E2C-73FBF494F5A2}"/>
  </bookViews>
  <sheets>
    <sheet name="Main" sheetId="1" r:id="rId1"/>
    <sheet name="Calendar" sheetId="2" r:id="rId2"/>
    <sheet name="Report Card" sheetId="5" r:id="rId3"/>
    <sheet name="Grading Sca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B7" i="5"/>
  <c r="B8" i="5"/>
  <c r="B24" i="2"/>
  <c r="B23" i="2"/>
  <c r="B22" i="2"/>
  <c r="B21" i="2"/>
  <c r="B31" i="2"/>
  <c r="B28" i="2"/>
  <c r="B19" i="2"/>
  <c r="B17" i="2"/>
  <c r="B13" i="2"/>
  <c r="B11" i="2"/>
  <c r="B6" i="5"/>
  <c r="B30" i="2"/>
  <c r="B27" i="2"/>
  <c r="B20" i="2"/>
  <c r="B14" i="2"/>
  <c r="B12" i="2"/>
  <c r="B9" i="2"/>
  <c r="B7" i="2"/>
  <c r="B5" i="5"/>
  <c r="B29" i="2"/>
  <c r="B26" i="2"/>
  <c r="B25" i="2"/>
  <c r="B18" i="2"/>
  <c r="B16" i="2"/>
  <c r="B15" i="2"/>
  <c r="B10" i="2"/>
  <c r="B8" i="2"/>
  <c r="B6" i="2"/>
  <c r="D40" i="1"/>
  <c r="D41" i="1"/>
  <c r="D42" i="1"/>
  <c r="D39" i="1"/>
  <c r="D35" i="1"/>
  <c r="D34" i="1"/>
  <c r="D33" i="1"/>
  <c r="D32" i="1"/>
  <c r="D31" i="1"/>
  <c r="D30" i="1"/>
  <c r="D26" i="1"/>
  <c r="D25" i="1"/>
  <c r="D24" i="1"/>
  <c r="D23" i="1"/>
  <c r="D22" i="1"/>
  <c r="D21" i="1"/>
  <c r="D20" i="1"/>
  <c r="D16" i="1"/>
  <c r="D13" i="1"/>
  <c r="D15" i="1"/>
  <c r="D14" i="1"/>
  <c r="E31" i="2"/>
  <c r="E30" i="2"/>
  <c r="E29" i="2"/>
  <c r="D12" i="1"/>
  <c r="D11" i="1"/>
  <c r="D10" i="1"/>
  <c r="E28" i="2"/>
  <c r="E27" i="2"/>
  <c r="E26" i="2"/>
  <c r="E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F39" i="1" l="1"/>
  <c r="D43" i="1"/>
  <c r="C8" i="5" s="1"/>
  <c r="F32" i="1"/>
  <c r="F22" i="1"/>
  <c r="D17" i="1"/>
  <c r="C5" i="5" s="1"/>
  <c r="D27" i="1"/>
  <c r="C6" i="5" s="1"/>
  <c r="F10" i="1"/>
  <c r="D36" i="1"/>
  <c r="E8" i="5" l="1"/>
  <c r="D8" i="5"/>
  <c r="F12" i="1"/>
  <c r="F11" i="1"/>
  <c r="F41" i="1"/>
  <c r="F40" i="1"/>
  <c r="F34" i="1"/>
  <c r="C7" i="5"/>
  <c r="F33" i="1"/>
  <c r="F24" i="1"/>
  <c r="F23" i="1"/>
  <c r="E6" i="5"/>
  <c r="D6" i="5"/>
  <c r="D5" i="5"/>
  <c r="E5" i="5"/>
  <c r="E7" i="5" l="1"/>
  <c r="E9" i="5" s="1"/>
  <c r="D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D8" authorId="0" shapeId="0" xr:uid="{D9D9759D-B980-4736-9A3C-B3786C8CCCF6}">
      <text>
        <r>
          <rPr>
            <b/>
            <sz val="9"/>
            <color indexed="81"/>
            <rFont val="Tahoma"/>
            <family val="2"/>
          </rPr>
          <t>DO NOT edit these cells, input the grades found in the calendar section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Bravo</author>
  </authors>
  <commentList>
    <comment ref="F5" authorId="0" shapeId="0" xr:uid="{D5063322-0528-D340-B78B-616E47F83DF6}">
      <text>
        <r>
          <rPr>
            <b/>
            <sz val="14"/>
            <color rgb="FF000000"/>
            <rFont val="Tahoma"/>
            <family val="2"/>
          </rPr>
          <t>Gustavo Bravo:</t>
        </r>
        <r>
          <rPr>
            <sz val="14"/>
            <color rgb="FF000000"/>
            <rFont val="Tahoma"/>
            <family val="2"/>
          </rPr>
          <t xml:space="preserve">
</t>
        </r>
        <r>
          <rPr>
            <sz val="14"/>
            <color rgb="FF000000"/>
            <rFont val="Tahoma"/>
            <family val="2"/>
          </rPr>
          <t xml:space="preserve">Enter grades here.
</t>
        </r>
        <r>
          <rPr>
            <sz val="14"/>
            <color rgb="FF000000"/>
            <rFont val="Tahoma"/>
            <family val="2"/>
          </rPr>
          <t>If a percent sign doesn't automatically show up, type one in or change the formatting to "Percentage"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B3" authorId="0" shapeId="0" xr:uid="{A9383CB7-EE3C-4FE6-B7D2-71C7E165BBD2}">
      <text>
        <r>
          <rPr>
            <b/>
            <sz val="9"/>
            <color indexed="81"/>
            <rFont val="Tahoma"/>
            <family val="2"/>
          </rPr>
          <t>Arbitrary Grading Scale Common to Most Classes</t>
        </r>
      </text>
    </comment>
  </commentList>
</comments>
</file>

<file path=xl/sharedStrings.xml><?xml version="1.0" encoding="utf-8"?>
<sst xmlns="http://schemas.openxmlformats.org/spreadsheetml/2006/main" count="87" uniqueCount="54">
  <si>
    <t>Courses</t>
  </si>
  <si>
    <t>Assignment 1</t>
  </si>
  <si>
    <t>Assignment 2</t>
  </si>
  <si>
    <t>Assignment 3</t>
  </si>
  <si>
    <t>Assignment 4</t>
  </si>
  <si>
    <t>Grade %</t>
  </si>
  <si>
    <t>Term Paper</t>
  </si>
  <si>
    <t>Midterm #1</t>
  </si>
  <si>
    <t>Midterm #2</t>
  </si>
  <si>
    <t>Final Exam</t>
  </si>
  <si>
    <t>Weight %</t>
  </si>
  <si>
    <t>Quiz 1</t>
  </si>
  <si>
    <t>Quiz 2</t>
  </si>
  <si>
    <t>Exam 1</t>
  </si>
  <si>
    <t>Exam 2</t>
  </si>
  <si>
    <t>Exam 3</t>
  </si>
  <si>
    <t>Midterm Exam</t>
  </si>
  <si>
    <t>Calendar</t>
  </si>
  <si>
    <t>Evaluation</t>
  </si>
  <si>
    <t>Grade</t>
  </si>
  <si>
    <t>TBA</t>
  </si>
  <si>
    <t>Weight</t>
  </si>
  <si>
    <t>Class</t>
  </si>
  <si>
    <t>Self-Scheduled</t>
  </si>
  <si>
    <t>Weighted Grade %</t>
  </si>
  <si>
    <t>Ongoing</t>
  </si>
  <si>
    <t>Participation</t>
  </si>
  <si>
    <t>Letter Grade</t>
  </si>
  <si>
    <t>A+</t>
  </si>
  <si>
    <t>A</t>
  </si>
  <si>
    <t>A-</t>
  </si>
  <si>
    <t>B+</t>
  </si>
  <si>
    <t>B-</t>
  </si>
  <si>
    <t>B</t>
  </si>
  <si>
    <t>C+</t>
  </si>
  <si>
    <t>C</t>
  </si>
  <si>
    <t>C-</t>
  </si>
  <si>
    <t>D</t>
  </si>
  <si>
    <t>F</t>
  </si>
  <si>
    <t>Report Card</t>
  </si>
  <si>
    <t>Course</t>
  </si>
  <si>
    <t>Final Grade (%)</t>
  </si>
  <si>
    <t>GPA</t>
  </si>
  <si>
    <t>Grade Point</t>
  </si>
  <si>
    <t>Due Date</t>
  </si>
  <si>
    <t>Final Semester GPA:</t>
  </si>
  <si>
    <t>-</t>
  </si>
  <si>
    <t>Winter XXX - Complete Course Schedule</t>
  </si>
  <si>
    <t>Class 100</t>
  </si>
  <si>
    <t>Class 101</t>
  </si>
  <si>
    <t>Class 105</t>
  </si>
  <si>
    <t>Project</t>
  </si>
  <si>
    <t>Class 110</t>
  </si>
  <si>
    <t>For all Classes: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</si>
</sst>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6">
    <font>
      <sz val="12"/>
      <color theme="1"/>
      <name val="ArialMT"/>
      <family val="2"/>
    </font>
    <font>
      <sz val="12"/>
      <color theme="1"/>
      <name val="ArialMT"/>
      <family val="2"/>
    </font>
    <font>
      <sz val="12"/>
      <color theme="1"/>
      <name val="Calibri"/>
      <family val="2"/>
    </font>
    <font>
      <u/>
      <sz val="16"/>
      <color theme="1"/>
      <name val="Calibri"/>
      <family val="2"/>
    </font>
    <font>
      <b/>
      <i/>
      <sz val="14"/>
      <color theme="1"/>
      <name val="Calibri"/>
      <family val="2"/>
    </font>
    <font>
      <sz val="12"/>
      <color rgb="FFFFFFFF"/>
      <name val="Calibri"/>
      <family val="2"/>
    </font>
    <font>
      <sz val="12"/>
      <color theme="0"/>
      <name val="Calibri"/>
      <family val="2"/>
    </font>
    <font>
      <b/>
      <sz val="14"/>
      <color rgb="FF000000"/>
      <name val="Tahoma"/>
      <family val="2"/>
    </font>
    <font>
      <sz val="14"/>
      <color rgb="FF000000"/>
      <name val="Tahoma"/>
      <family val="2"/>
    </font>
    <font>
      <sz val="14"/>
      <color theme="1"/>
      <name val="Garamond"/>
      <family val="1"/>
    </font>
    <font>
      <sz val="14"/>
      <color rgb="FFFFFFFF"/>
      <name val="Garamond"/>
      <family val="1"/>
    </font>
    <font>
      <sz val="14"/>
      <color theme="0"/>
      <name val="Garamond"/>
      <family val="1"/>
    </font>
    <font>
      <b/>
      <i/>
      <sz val="16"/>
      <color theme="1"/>
      <name val="Garamond"/>
      <family val="1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39C22"/>
        <bgColor indexed="64"/>
      </patternFill>
    </fill>
    <fill>
      <patternFill patternType="solid">
        <fgColor rgb="FFFF84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/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vertical="distributed"/>
    </xf>
    <xf numFmtId="9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left" vertical="distributed"/>
    </xf>
    <xf numFmtId="0" fontId="5" fillId="2" borderId="2" xfId="0" applyFont="1" applyFill="1" applyBorder="1"/>
    <xf numFmtId="0" fontId="2" fillId="3" borderId="1" xfId="0" applyFont="1" applyFill="1" applyBorder="1" applyAlignment="1">
      <alignment horizontal="left" vertical="distributed"/>
    </xf>
    <xf numFmtId="0" fontId="2" fillId="5" borderId="2" xfId="0" applyFont="1" applyFill="1" applyBorder="1" applyAlignment="1">
      <alignment vertical="distributed"/>
    </xf>
    <xf numFmtId="0" fontId="6" fillId="4" borderId="2" xfId="0" applyFont="1" applyFill="1" applyBorder="1" applyAlignment="1">
      <alignment horizontal="left" vertical="distributed"/>
    </xf>
    <xf numFmtId="9" fontId="2" fillId="0" borderId="0" xfId="2" applyFont="1" applyAlignment="1">
      <alignment horizontal="center"/>
    </xf>
    <xf numFmtId="0" fontId="2" fillId="0" borderId="1" xfId="1" applyNumberFormat="1" applyFont="1" applyBorder="1" applyAlignment="1">
      <alignment horizontal="center"/>
    </xf>
    <xf numFmtId="10" fontId="2" fillId="0" borderId="28" xfId="2" applyNumberFormat="1" applyFont="1" applyBorder="1" applyAlignment="1">
      <alignment horizontal="center"/>
    </xf>
    <xf numFmtId="10" fontId="2" fillId="0" borderId="28" xfId="2" applyNumberFormat="1" applyFont="1" applyBorder="1" applyAlignment="1">
      <alignment horizontal="center" vertical="center"/>
    </xf>
    <xf numFmtId="0" fontId="2" fillId="0" borderId="0" xfId="0" applyFont="1" applyFill="1" applyBorder="1"/>
    <xf numFmtId="0" fontId="0" fillId="0" borderId="31" xfId="0" applyBorder="1" applyAlignment="1">
      <alignment horizontal="center"/>
    </xf>
    <xf numFmtId="9" fontId="0" fillId="0" borderId="29" xfId="2" applyFont="1" applyBorder="1" applyAlignment="1">
      <alignment horizontal="center"/>
    </xf>
    <xf numFmtId="9" fontId="0" fillId="0" borderId="30" xfId="2" applyFont="1" applyBorder="1" applyAlignment="1">
      <alignment horizontal="center"/>
    </xf>
    <xf numFmtId="0" fontId="0" fillId="0" borderId="17" xfId="0" applyBorder="1"/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left" indent="4"/>
    </xf>
    <xf numFmtId="0" fontId="0" fillId="0" borderId="1" xfId="0" applyBorder="1" applyAlignment="1">
      <alignment horizontal="left" indent="4"/>
    </xf>
    <xf numFmtId="9" fontId="2" fillId="0" borderId="0" xfId="2" applyNumberFormat="1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9" fillId="0" borderId="0" xfId="0" applyFont="1"/>
    <xf numFmtId="9" fontId="9" fillId="0" borderId="0" xfId="2" applyFont="1" applyFill="1"/>
    <xf numFmtId="0" fontId="9" fillId="0" borderId="14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9" fontId="9" fillId="0" borderId="24" xfId="2" applyFont="1" applyBorder="1" applyAlignment="1">
      <alignment horizontal="center"/>
    </xf>
    <xf numFmtId="0" fontId="10" fillId="2" borderId="9" xfId="0" applyFont="1" applyFill="1" applyBorder="1" applyAlignment="1">
      <alignment horizontal="center" vertical="center"/>
    </xf>
    <xf numFmtId="165" fontId="10" fillId="2" borderId="13" xfId="0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9" fontId="10" fillId="2" borderId="10" xfId="0" applyNumberFormat="1" applyFont="1" applyFill="1" applyBorder="1" applyAlignment="1">
      <alignment horizontal="center" vertical="center"/>
    </xf>
    <xf numFmtId="9" fontId="10" fillId="2" borderId="25" xfId="2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165" fontId="9" fillId="5" borderId="13" xfId="0" applyNumberFormat="1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9" fontId="9" fillId="5" borderId="10" xfId="0" applyNumberFormat="1" applyFont="1" applyFill="1" applyBorder="1" applyAlignment="1">
      <alignment horizontal="center" vertical="center"/>
    </xf>
    <xf numFmtId="9" fontId="9" fillId="5" borderId="25" xfId="2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165" fontId="10" fillId="4" borderId="13" xfId="0" applyNumberFormat="1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9" fontId="10" fillId="4" borderId="10" xfId="0" applyNumberFormat="1" applyFont="1" applyFill="1" applyBorder="1" applyAlignment="1">
      <alignment horizontal="center" vertical="center"/>
    </xf>
    <xf numFmtId="9" fontId="10" fillId="4" borderId="25" xfId="2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14" fontId="11" fillId="3" borderId="13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9" fontId="11" fillId="3" borderId="10" xfId="0" applyNumberFormat="1" applyFont="1" applyFill="1" applyBorder="1" applyAlignment="1">
      <alignment horizontal="center" vertical="center"/>
    </xf>
    <xf numFmtId="9" fontId="11" fillId="3" borderId="25" xfId="2" applyFont="1" applyFill="1" applyBorder="1" applyAlignment="1">
      <alignment horizontal="center" vertical="center"/>
    </xf>
    <xf numFmtId="14" fontId="10" fillId="2" borderId="13" xfId="0" applyNumberFormat="1" applyFont="1" applyFill="1" applyBorder="1" applyAlignment="1">
      <alignment horizontal="center" vertical="center"/>
    </xf>
    <xf numFmtId="14" fontId="9" fillId="5" borderId="13" xfId="0" applyNumberFormat="1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14" fontId="10" fillId="4" borderId="21" xfId="0" applyNumberFormat="1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9" fontId="10" fillId="4" borderId="19" xfId="0" applyNumberFormat="1" applyFont="1" applyFill="1" applyBorder="1" applyAlignment="1">
      <alignment horizontal="center" vertical="center"/>
    </xf>
    <xf numFmtId="9" fontId="10" fillId="4" borderId="26" xfId="2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9" fontId="9" fillId="5" borderId="10" xfId="2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9" fontId="10" fillId="4" borderId="5" xfId="0" applyNumberFormat="1" applyFont="1" applyFill="1" applyBorder="1" applyAlignment="1">
      <alignment horizontal="center" vertical="center"/>
    </xf>
    <xf numFmtId="9" fontId="10" fillId="4" borderId="27" xfId="2" applyFont="1" applyFill="1" applyBorder="1" applyAlignment="1">
      <alignment horizontal="center" vertical="center"/>
    </xf>
    <xf numFmtId="0" fontId="12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4" fillId="0" borderId="0" xfId="0" applyFont="1"/>
    <xf numFmtId="0" fontId="14" fillId="0" borderId="31" xfId="0" applyFont="1" applyBorder="1"/>
    <xf numFmtId="0" fontId="14" fillId="0" borderId="18" xfId="0" applyFont="1" applyBorder="1"/>
    <xf numFmtId="0" fontId="14" fillId="0" borderId="17" xfId="0" applyFont="1" applyBorder="1" applyAlignment="1">
      <alignment horizontal="center"/>
    </xf>
    <xf numFmtId="0" fontId="14" fillId="0" borderId="29" xfId="0" applyFont="1" applyBorder="1"/>
    <xf numFmtId="10" fontId="14" fillId="0" borderId="0" xfId="0" applyNumberFormat="1" applyFont="1" applyBorder="1" applyAlignment="1">
      <alignment horizontal="center"/>
    </xf>
    <xf numFmtId="2" fontId="14" fillId="0" borderId="4" xfId="0" applyNumberFormat="1" applyFont="1" applyBorder="1" applyAlignment="1">
      <alignment horizontal="center"/>
    </xf>
    <xf numFmtId="0" fontId="13" fillId="0" borderId="32" xfId="0" applyFont="1" applyBorder="1"/>
    <xf numFmtId="0" fontId="14" fillId="0" borderId="16" xfId="0" applyFont="1" applyBorder="1" applyAlignment="1">
      <alignment horizontal="center"/>
    </xf>
    <xf numFmtId="2" fontId="14" fillId="0" borderId="15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2" fillId="0" borderId="0" xfId="2" applyNumberFormat="1" applyFont="1" applyAlignment="1" applyProtection="1">
      <alignment horizontal="center"/>
    </xf>
    <xf numFmtId="10" fontId="2" fillId="0" borderId="0" xfId="2" applyNumberFormat="1" applyFont="1" applyAlignment="1">
      <alignment horizontal="center"/>
    </xf>
    <xf numFmtId="0" fontId="14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70C0"/>
      <color rgb="FFFFCBD6"/>
      <color rgb="FFFFC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698500</xdr:colOff>
      <xdr:row>26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88F440-43DA-E44A-B493-42987D09701D}"/>
            </a:ext>
          </a:extLst>
        </xdr:cNvPr>
        <xdr:cNvSpPr txBox="1"/>
      </xdr:nvSpPr>
      <xdr:spPr>
        <a:xfrm>
          <a:off x="952500" y="3683000"/>
          <a:ext cx="2794000" cy="1651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This sheet is for housekeeping purposes only,</a:t>
          </a:r>
          <a:r>
            <a:rPr lang="en-US" sz="1600" baseline="0"/>
            <a:t> please refrain from editing anything on here (of course, in the event a grade scale changes then please correct this sheet).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C67B-5684-0748-A90E-8E56EF840440}">
  <dimension ref="B3:G43"/>
  <sheetViews>
    <sheetView zoomScale="110" zoomScaleNormal="110" workbookViewId="0">
      <selection activeCell="B12" sqref="B12"/>
    </sheetView>
  </sheetViews>
  <sheetFormatPr defaultColWidth="10.7265625" defaultRowHeight="15.6"/>
  <cols>
    <col min="1" max="1" width="10.7265625" style="1"/>
    <col min="2" max="2" width="30.54296875" style="1" customWidth="1"/>
    <col min="3" max="3" width="10.7265625" style="4"/>
    <col min="4" max="4" width="15.1796875" style="15" customWidth="1"/>
    <col min="5" max="7" width="17.26953125" style="1" customWidth="1"/>
    <col min="8" max="8" width="21.453125" style="1" customWidth="1"/>
    <col min="9" max="16384" width="10.7265625" style="1"/>
  </cols>
  <sheetData>
    <row r="3" spans="2:7" ht="16.05" customHeight="1">
      <c r="B3" s="85" t="s">
        <v>47</v>
      </c>
      <c r="C3" s="85"/>
      <c r="D3" s="85"/>
      <c r="E3" s="5"/>
      <c r="F3" s="5"/>
      <c r="G3" s="5"/>
    </row>
    <row r="4" spans="2:7" ht="16.05" customHeight="1" thickBot="1">
      <c r="B4" s="86"/>
      <c r="C4" s="86"/>
      <c r="D4" s="86"/>
      <c r="E4" s="5"/>
      <c r="F4" s="5"/>
      <c r="G4" s="5"/>
    </row>
    <row r="6" spans="2:7" ht="18">
      <c r="B6" s="3" t="s">
        <v>0</v>
      </c>
    </row>
    <row r="7" spans="2:7" ht="16.2" thickBot="1">
      <c r="B7" s="11" t="s">
        <v>48</v>
      </c>
      <c r="C7" s="6" t="s">
        <v>10</v>
      </c>
      <c r="D7" s="16" t="s">
        <v>24</v>
      </c>
    </row>
    <row r="8" spans="2:7">
      <c r="B8" s="7" t="s">
        <v>1</v>
      </c>
      <c r="C8" s="9">
        <v>0.05</v>
      </c>
      <c r="D8" s="87">
        <f>C8*Calendar!F6</f>
        <v>4.6000000000000006E-2</v>
      </c>
    </row>
    <row r="9" spans="2:7">
      <c r="B9" s="7" t="s">
        <v>2</v>
      </c>
      <c r="C9" s="9">
        <v>0.05</v>
      </c>
      <c r="D9" s="87">
        <f>C9*Calendar!F10</f>
        <v>4.7500000000000001E-2</v>
      </c>
    </row>
    <row r="10" spans="2:7">
      <c r="B10" s="7" t="s">
        <v>3</v>
      </c>
      <c r="C10" s="9">
        <v>0.05</v>
      </c>
      <c r="D10" s="87">
        <f>C10*Calendar!F15</f>
        <v>4.0500000000000008E-2</v>
      </c>
      <c r="F10" s="29" t="str">
        <f>CONCATENATE("Final Grade: ",(SUM(D8:D16)*100),"%")</f>
        <v>Final Grade: 88.1%</v>
      </c>
    </row>
    <row r="11" spans="2:7">
      <c r="B11" s="7" t="s">
        <v>4</v>
      </c>
      <c r="C11" s="9">
        <v>0.05</v>
      </c>
      <c r="D11" s="87">
        <f>C11*Calendar!F18</f>
        <v>4.9000000000000002E-2</v>
      </c>
      <c r="F11" s="30" t="str">
        <f>CONCATENATE("Letter Grade: ", VLOOKUP(D17,'Grading Scale'!$B$4:$D$15,2,1))</f>
        <v>Letter Grade: A</v>
      </c>
    </row>
    <row r="12" spans="2:7">
      <c r="B12" s="7" t="s">
        <v>6</v>
      </c>
      <c r="C12" s="9">
        <v>0.15</v>
      </c>
      <c r="D12" s="87">
        <f>Main!C12*Calendar!F25</f>
        <v>0.12</v>
      </c>
      <c r="F12" s="30" t="str">
        <f>CONCATENATE("Grade Point: ",VLOOKUP(D17,'Grading Scale'!$B$4:$D$15,3,1))</f>
        <v>Grade Point: 4</v>
      </c>
    </row>
    <row r="13" spans="2:7">
      <c r="B13" s="8" t="s">
        <v>26</v>
      </c>
      <c r="C13" s="9">
        <v>0.05</v>
      </c>
      <c r="D13" s="87">
        <f>C13*Calendar!F29</f>
        <v>0.05</v>
      </c>
    </row>
    <row r="14" spans="2:7">
      <c r="B14" s="7" t="s">
        <v>7</v>
      </c>
      <c r="C14" s="9">
        <v>0.15</v>
      </c>
      <c r="D14" s="87">
        <f>C14*Calendar!F8</f>
        <v>0.13200000000000001</v>
      </c>
    </row>
    <row r="15" spans="2:7">
      <c r="B15" s="7" t="s">
        <v>8</v>
      </c>
      <c r="C15" s="9">
        <v>0.15</v>
      </c>
      <c r="D15" s="87">
        <f>C15*Calendar!F16</f>
        <v>0.12</v>
      </c>
    </row>
    <row r="16" spans="2:7">
      <c r="B16" s="7" t="s">
        <v>9</v>
      </c>
      <c r="C16" s="9">
        <v>0.3</v>
      </c>
      <c r="D16" s="87">
        <f>C16*Calendar!F26</f>
        <v>0.27600000000000002</v>
      </c>
    </row>
    <row r="17" spans="2:6" ht="18" customHeight="1">
      <c r="C17" s="9"/>
      <c r="D17" s="17">
        <f>SUM(D8:D16)</f>
        <v>0.88100000000000001</v>
      </c>
      <c r="E17" s="4"/>
    </row>
    <row r="19" spans="2:6" ht="16.2" thickBot="1">
      <c r="B19" s="13" t="s">
        <v>49</v>
      </c>
      <c r="C19" s="6" t="s">
        <v>10</v>
      </c>
      <c r="D19" s="16" t="s">
        <v>24</v>
      </c>
    </row>
    <row r="20" spans="2:6">
      <c r="B20" s="7" t="s">
        <v>11</v>
      </c>
      <c r="C20" s="9">
        <v>0.1</v>
      </c>
      <c r="D20" s="88">
        <f>Main!C20*Calendar!F7</f>
        <v>7.6000000000000012E-2</v>
      </c>
    </row>
    <row r="21" spans="2:6">
      <c r="B21" s="7" t="s">
        <v>12</v>
      </c>
      <c r="C21" s="9">
        <v>0.1</v>
      </c>
      <c r="D21" s="88">
        <f>C21*Calendar!F12</f>
        <v>8.7000000000000008E-2</v>
      </c>
    </row>
    <row r="22" spans="2:6">
      <c r="B22" s="7" t="s">
        <v>13</v>
      </c>
      <c r="C22" s="9">
        <v>0.15</v>
      </c>
      <c r="D22" s="88">
        <f>C22*Calendar!F9</f>
        <v>0.1215</v>
      </c>
      <c r="F22" s="29" t="str">
        <f>CONCATENATE("Final Grade: ",(SUM(D20:D26)*100),"%")</f>
        <v>Final Grade: 82.95%</v>
      </c>
    </row>
    <row r="23" spans="2:6">
      <c r="B23" s="7" t="s">
        <v>14</v>
      </c>
      <c r="C23" s="9">
        <v>0.15</v>
      </c>
      <c r="D23" s="88">
        <f>C23*Calendar!F14</f>
        <v>0.14249999999999999</v>
      </c>
      <c r="F23" s="30" t="str">
        <f>CONCATENATE("Letter Grade: ", VLOOKUP(D27,'Grading Scale'!$B$4:$D$15,2,1))</f>
        <v>Letter Grade: A-</v>
      </c>
    </row>
    <row r="24" spans="2:6">
      <c r="B24" s="7" t="s">
        <v>15</v>
      </c>
      <c r="C24" s="9">
        <v>0.15</v>
      </c>
      <c r="D24" s="88">
        <f>C24*Calendar!F20</f>
        <v>0.11549999999999999</v>
      </c>
      <c r="F24" s="30" t="str">
        <f>CONCATENATE("Grade Point: ",VLOOKUP(D27,'Grading Scale'!$B$4:$D$15,3,1))</f>
        <v>Grade Point: 3.67</v>
      </c>
    </row>
    <row r="25" spans="2:6">
      <c r="B25" s="8" t="s">
        <v>26</v>
      </c>
      <c r="C25" s="9">
        <v>0.05</v>
      </c>
      <c r="D25" s="88">
        <f>C25*Calendar!F30</f>
        <v>0.05</v>
      </c>
    </row>
    <row r="26" spans="2:6">
      <c r="B26" s="7" t="s">
        <v>9</v>
      </c>
      <c r="C26" s="9">
        <v>0.3</v>
      </c>
      <c r="D26" s="88">
        <f>C26*Calendar!F27</f>
        <v>0.23699999999999999</v>
      </c>
    </row>
    <row r="27" spans="2:6">
      <c r="B27" s="2"/>
      <c r="C27" s="9"/>
      <c r="D27" s="18">
        <f>SUM(D20:D26)</f>
        <v>0.82950000000000002</v>
      </c>
    </row>
    <row r="28" spans="2:6">
      <c r="C28" s="9"/>
    </row>
    <row r="29" spans="2:6" ht="16.2" thickBot="1">
      <c r="B29" s="14" t="s">
        <v>50</v>
      </c>
      <c r="C29" s="6" t="s">
        <v>10</v>
      </c>
      <c r="D29" s="16" t="s">
        <v>24</v>
      </c>
    </row>
    <row r="30" spans="2:6">
      <c r="B30" s="10" t="s">
        <v>51</v>
      </c>
      <c r="C30" s="9">
        <v>0.3</v>
      </c>
      <c r="D30" s="88">
        <f>C30*Calendar!F19</f>
        <v>0.27</v>
      </c>
    </row>
    <row r="31" spans="2:6">
      <c r="B31" s="7" t="s">
        <v>1</v>
      </c>
      <c r="C31" s="9">
        <v>0.1</v>
      </c>
      <c r="D31" s="88">
        <f>C31*Calendar!F11</f>
        <v>7.6000000000000012E-2</v>
      </c>
    </row>
    <row r="32" spans="2:6">
      <c r="B32" s="7" t="s">
        <v>2</v>
      </c>
      <c r="C32" s="9">
        <v>0.1</v>
      </c>
      <c r="D32" s="88">
        <f>C32*Calendar!F13</f>
        <v>6.8000000000000005E-2</v>
      </c>
      <c r="F32" s="29" t="str">
        <f>CONCATENATE("Final Grade: ",(SUM(D30:D35)*100),"%")</f>
        <v>Final Grade: 80.8%</v>
      </c>
    </row>
    <row r="33" spans="2:6">
      <c r="B33" s="7" t="s">
        <v>3</v>
      </c>
      <c r="C33" s="9">
        <v>0.1</v>
      </c>
      <c r="D33" s="88">
        <f>C33*Calendar!F17</f>
        <v>7.2999999999999995E-2</v>
      </c>
      <c r="F33" s="30" t="str">
        <f>CONCATENATE("Letter Grade: ", VLOOKUP(D36,'Grading Scale'!$B$4:$D$15,2,1))</f>
        <v>Letter Grade: A-</v>
      </c>
    </row>
    <row r="34" spans="2:6">
      <c r="B34" s="7" t="s">
        <v>26</v>
      </c>
      <c r="C34" s="9">
        <v>0.1</v>
      </c>
      <c r="D34" s="88">
        <f>C34*Calendar!F31</f>
        <v>7.5000000000000011E-2</v>
      </c>
      <c r="F34" s="30" t="str">
        <f>CONCATENATE("Grade Point: ",VLOOKUP(D36,'Grading Scale'!$B$4:$D$15,3,1))</f>
        <v>Grade Point: 3.67</v>
      </c>
    </row>
    <row r="35" spans="2:6">
      <c r="B35" s="7" t="s">
        <v>9</v>
      </c>
      <c r="C35" s="9">
        <v>0.3</v>
      </c>
      <c r="D35" s="88">
        <f>C35*Calendar!F28</f>
        <v>0.24599999999999997</v>
      </c>
    </row>
    <row r="36" spans="2:6">
      <c r="C36" s="9"/>
      <c r="D36" s="18">
        <f>SUM(D30:D35)</f>
        <v>0.80800000000000005</v>
      </c>
    </row>
    <row r="38" spans="2:6" ht="16.2" thickBot="1">
      <c r="B38" s="12" t="s">
        <v>52</v>
      </c>
      <c r="C38" s="6" t="s">
        <v>10</v>
      </c>
      <c r="D38" s="16" t="s">
        <v>24</v>
      </c>
    </row>
    <row r="39" spans="2:6">
      <c r="B39" s="7" t="s">
        <v>1</v>
      </c>
      <c r="C39" s="9">
        <v>0.2</v>
      </c>
      <c r="D39" s="88">
        <f>C39*Calendar!F21</f>
        <v>0.18000000000000002</v>
      </c>
      <c r="F39" s="29" t="str">
        <f>CONCATENATE("Final Grade: ",(SUM(D39:D42)*100),"%")</f>
        <v>Final Grade: 84.7%</v>
      </c>
    </row>
    <row r="40" spans="2:6">
      <c r="B40" s="7" t="s">
        <v>16</v>
      </c>
      <c r="C40" s="9">
        <v>0.3</v>
      </c>
      <c r="D40" s="88">
        <f>C40*Calendar!F22</f>
        <v>0.255</v>
      </c>
      <c r="F40" s="30" t="str">
        <f>CONCATENATE("Letter Grade: ", VLOOKUP(D43,'Grading Scale'!$B$4:$D$15,2,1))</f>
        <v>Letter Grade: A-</v>
      </c>
    </row>
    <row r="41" spans="2:6">
      <c r="B41" s="7" t="s">
        <v>2</v>
      </c>
      <c r="C41" s="9">
        <v>0.2</v>
      </c>
      <c r="D41" s="88">
        <f>C41*Calendar!F23</f>
        <v>0.16000000000000003</v>
      </c>
      <c r="F41" s="30" t="str">
        <f>CONCATENATE("Grade Point: ",VLOOKUP(D43,'Grading Scale'!$B$4:$D$15,3,1))</f>
        <v>Grade Point: 3.67</v>
      </c>
    </row>
    <row r="42" spans="2:6">
      <c r="B42" s="7" t="s">
        <v>9</v>
      </c>
      <c r="C42" s="9">
        <v>0.3</v>
      </c>
      <c r="D42" s="88">
        <f>C42*Calendar!F24</f>
        <v>0.252</v>
      </c>
    </row>
    <row r="43" spans="2:6">
      <c r="D43" s="18">
        <f>SUM(D39:D42)</f>
        <v>0.84700000000000009</v>
      </c>
    </row>
  </sheetData>
  <mergeCells count="1">
    <mergeCell ref="B3:D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8D00D-9DE5-0C4A-8270-3FA8B6742615}">
  <dimension ref="B4:F31"/>
  <sheetViews>
    <sheetView topLeftCell="A4" zoomScale="90" zoomScaleNormal="90" workbookViewId="0">
      <selection activeCell="F32" sqref="F32"/>
    </sheetView>
  </sheetViews>
  <sheetFormatPr defaultColWidth="10.7265625" defaultRowHeight="18"/>
  <cols>
    <col min="1" max="1" width="10.7265625" style="31"/>
    <col min="2" max="2" width="34.1796875" style="31" customWidth="1"/>
    <col min="3" max="3" width="28.453125" style="31" customWidth="1"/>
    <col min="4" max="5" width="24" style="31" customWidth="1"/>
    <col min="6" max="6" width="10.7265625" style="32"/>
    <col min="7" max="16384" width="10.7265625" style="31"/>
  </cols>
  <sheetData>
    <row r="4" spans="2:6" ht="22.05" customHeight="1" thickBot="1">
      <c r="B4" s="72" t="s">
        <v>17</v>
      </c>
    </row>
    <row r="5" spans="2:6" ht="22.05" customHeight="1">
      <c r="B5" s="33" t="s">
        <v>22</v>
      </c>
      <c r="C5" s="34" t="s">
        <v>44</v>
      </c>
      <c r="D5" s="35" t="s">
        <v>18</v>
      </c>
      <c r="E5" s="36" t="s">
        <v>21</v>
      </c>
      <c r="F5" s="37" t="s">
        <v>19</v>
      </c>
    </row>
    <row r="6" spans="2:6" ht="22.05" customHeight="1">
      <c r="B6" s="38" t="str">
        <f>Main!B7</f>
        <v>Class 100</v>
      </c>
      <c r="C6" s="39">
        <v>44223</v>
      </c>
      <c r="D6" s="40" t="str">
        <f>Main!B8</f>
        <v>Assignment 1</v>
      </c>
      <c r="E6" s="41">
        <f>Main!C8</f>
        <v>0.05</v>
      </c>
      <c r="F6" s="42">
        <v>0.92</v>
      </c>
    </row>
    <row r="7" spans="2:6" ht="22.05" customHeight="1">
      <c r="B7" s="43" t="str">
        <f>Main!B19</f>
        <v>Class 101</v>
      </c>
      <c r="C7" s="44">
        <v>44223</v>
      </c>
      <c r="D7" s="45" t="str">
        <f>Main!B20</f>
        <v>Quiz 1</v>
      </c>
      <c r="E7" s="46">
        <f>Main!C20</f>
        <v>0.1</v>
      </c>
      <c r="F7" s="47">
        <v>0.76</v>
      </c>
    </row>
    <row r="8" spans="2:6" ht="22.05" customHeight="1">
      <c r="B8" s="38" t="str">
        <f>Main!B7</f>
        <v>Class 100</v>
      </c>
      <c r="C8" s="39">
        <v>44230</v>
      </c>
      <c r="D8" s="40" t="str">
        <f>Main!B14</f>
        <v>Midterm #1</v>
      </c>
      <c r="E8" s="41">
        <f>Main!C14</f>
        <v>0.15</v>
      </c>
      <c r="F8" s="42">
        <v>0.88</v>
      </c>
    </row>
    <row r="9" spans="2:6" ht="22.05" customHeight="1">
      <c r="B9" s="43" t="str">
        <f>Main!B19</f>
        <v>Class 101</v>
      </c>
      <c r="C9" s="44">
        <v>44230</v>
      </c>
      <c r="D9" s="45" t="str">
        <f>Main!B22</f>
        <v>Exam 1</v>
      </c>
      <c r="E9" s="46">
        <f>Main!C22</f>
        <v>0.15</v>
      </c>
      <c r="F9" s="47">
        <v>0.81</v>
      </c>
    </row>
    <row r="10" spans="2:6" ht="22.05" customHeight="1">
      <c r="B10" s="38" t="str">
        <f>Main!B7</f>
        <v>Class 100</v>
      </c>
      <c r="C10" s="39">
        <v>44237</v>
      </c>
      <c r="D10" s="40" t="str">
        <f>Main!B9</f>
        <v>Assignment 2</v>
      </c>
      <c r="E10" s="41">
        <f>Main!C9</f>
        <v>0.05</v>
      </c>
      <c r="F10" s="42">
        <v>0.95</v>
      </c>
    </row>
    <row r="11" spans="2:6" ht="22.05" customHeight="1">
      <c r="B11" s="48" t="str">
        <f>Main!B29</f>
        <v>Class 105</v>
      </c>
      <c r="C11" s="49">
        <v>44237</v>
      </c>
      <c r="D11" s="50" t="str">
        <f>Main!B31</f>
        <v>Assignment 1</v>
      </c>
      <c r="E11" s="51">
        <f>Main!C31</f>
        <v>0.1</v>
      </c>
      <c r="F11" s="52">
        <v>0.76</v>
      </c>
    </row>
    <row r="12" spans="2:6" ht="22.05" customHeight="1">
      <c r="B12" s="43" t="str">
        <f>Main!B19</f>
        <v>Class 101</v>
      </c>
      <c r="C12" s="44">
        <v>44251</v>
      </c>
      <c r="D12" s="45" t="str">
        <f>Main!B21</f>
        <v>Quiz 2</v>
      </c>
      <c r="E12" s="46">
        <f>Main!C21</f>
        <v>0.1</v>
      </c>
      <c r="F12" s="47">
        <v>0.87</v>
      </c>
    </row>
    <row r="13" spans="2:6" ht="22.05" customHeight="1">
      <c r="B13" s="48" t="str">
        <f>Main!B29</f>
        <v>Class 105</v>
      </c>
      <c r="C13" s="49">
        <v>44258</v>
      </c>
      <c r="D13" s="50" t="str">
        <f>Main!B32</f>
        <v>Assignment 2</v>
      </c>
      <c r="E13" s="51">
        <f>Main!C32</f>
        <v>0.1</v>
      </c>
      <c r="F13" s="52">
        <v>0.68</v>
      </c>
    </row>
    <row r="14" spans="2:6" ht="22.05" customHeight="1">
      <c r="B14" s="43" t="str">
        <f>Main!B19</f>
        <v>Class 101</v>
      </c>
      <c r="C14" s="44">
        <v>44265</v>
      </c>
      <c r="D14" s="45" t="str">
        <f>Main!B23</f>
        <v>Exam 2</v>
      </c>
      <c r="E14" s="46">
        <f>Main!C23</f>
        <v>0.15</v>
      </c>
      <c r="F14" s="47">
        <v>0.95</v>
      </c>
    </row>
    <row r="15" spans="2:6" ht="22.05" customHeight="1">
      <c r="B15" s="38" t="str">
        <f>Main!B7</f>
        <v>Class 100</v>
      </c>
      <c r="C15" s="39">
        <v>44265</v>
      </c>
      <c r="D15" s="40" t="str">
        <f>Main!B10</f>
        <v>Assignment 3</v>
      </c>
      <c r="E15" s="41">
        <f>Main!C10</f>
        <v>0.05</v>
      </c>
      <c r="F15" s="42">
        <v>0.81</v>
      </c>
    </row>
    <row r="16" spans="2:6" ht="22.05" customHeight="1">
      <c r="B16" s="38" t="str">
        <f>Main!B7</f>
        <v>Class 100</v>
      </c>
      <c r="C16" s="39">
        <v>44272</v>
      </c>
      <c r="D16" s="40" t="str">
        <f>Main!B15</f>
        <v>Midterm #2</v>
      </c>
      <c r="E16" s="41">
        <f>Main!C15</f>
        <v>0.15</v>
      </c>
      <c r="F16" s="42">
        <v>0.8</v>
      </c>
    </row>
    <row r="17" spans="2:6" ht="22.05" customHeight="1">
      <c r="B17" s="48" t="str">
        <f>Main!B29</f>
        <v>Class 105</v>
      </c>
      <c r="C17" s="49">
        <v>44272</v>
      </c>
      <c r="D17" s="50" t="str">
        <f>Main!B33</f>
        <v>Assignment 3</v>
      </c>
      <c r="E17" s="51">
        <f>Main!C33</f>
        <v>0.1</v>
      </c>
      <c r="F17" s="52">
        <v>0.73</v>
      </c>
    </row>
    <row r="18" spans="2:6" ht="22.05" customHeight="1">
      <c r="B18" s="38" t="str">
        <f>Main!B7</f>
        <v>Class 100</v>
      </c>
      <c r="C18" s="39">
        <v>44286</v>
      </c>
      <c r="D18" s="40" t="str">
        <f>Main!B11</f>
        <v>Assignment 4</v>
      </c>
      <c r="E18" s="41">
        <f>Main!C11</f>
        <v>0.05</v>
      </c>
      <c r="F18" s="42">
        <v>0.98</v>
      </c>
    </row>
    <row r="19" spans="2:6" ht="22.05" customHeight="1">
      <c r="B19" s="48" t="str">
        <f>Main!B29</f>
        <v>Class 105</v>
      </c>
      <c r="C19" s="49">
        <v>44288</v>
      </c>
      <c r="D19" s="50" t="str">
        <f>Main!B30</f>
        <v>Project</v>
      </c>
      <c r="E19" s="51">
        <f>Main!C30</f>
        <v>0.3</v>
      </c>
      <c r="F19" s="52">
        <v>0.9</v>
      </c>
    </row>
    <row r="20" spans="2:6" ht="22.05" customHeight="1">
      <c r="B20" s="43" t="str">
        <f>Main!B19</f>
        <v>Class 101</v>
      </c>
      <c r="C20" s="44">
        <v>44293</v>
      </c>
      <c r="D20" s="45" t="str">
        <f>Main!B24</f>
        <v>Exam 3</v>
      </c>
      <c r="E20" s="46">
        <f>Main!C24</f>
        <v>0.15</v>
      </c>
      <c r="F20" s="47">
        <v>0.77</v>
      </c>
    </row>
    <row r="21" spans="2:6" ht="22.05" customHeight="1">
      <c r="B21" s="53" t="str">
        <f>Main!B38</f>
        <v>Class 110</v>
      </c>
      <c r="C21" s="54" t="s">
        <v>23</v>
      </c>
      <c r="D21" s="55" t="str">
        <f>Main!B39</f>
        <v>Assignment 1</v>
      </c>
      <c r="E21" s="56">
        <f>Main!C39</f>
        <v>0.2</v>
      </c>
      <c r="F21" s="57">
        <v>0.9</v>
      </c>
    </row>
    <row r="22" spans="2:6" ht="22.05" customHeight="1">
      <c r="B22" s="53" t="str">
        <f>Main!B38</f>
        <v>Class 110</v>
      </c>
      <c r="C22" s="54" t="s">
        <v>23</v>
      </c>
      <c r="D22" s="55" t="str">
        <f>Main!B40</f>
        <v>Midterm Exam</v>
      </c>
      <c r="E22" s="56">
        <f>Main!C40</f>
        <v>0.3</v>
      </c>
      <c r="F22" s="57">
        <v>0.85</v>
      </c>
    </row>
    <row r="23" spans="2:6" ht="22.05" customHeight="1">
      <c r="B23" s="53" t="str">
        <f>Main!B38</f>
        <v>Class 110</v>
      </c>
      <c r="C23" s="54" t="s">
        <v>23</v>
      </c>
      <c r="D23" s="55" t="str">
        <f>Main!B41</f>
        <v>Assignment 2</v>
      </c>
      <c r="E23" s="56">
        <f>Main!C41</f>
        <v>0.2</v>
      </c>
      <c r="F23" s="57">
        <v>0.8</v>
      </c>
    </row>
    <row r="24" spans="2:6" ht="22.05" customHeight="1">
      <c r="B24" s="53" t="str">
        <f>Main!B38</f>
        <v>Class 110</v>
      </c>
      <c r="C24" s="54" t="s">
        <v>23</v>
      </c>
      <c r="D24" s="55" t="str">
        <f>Main!B42</f>
        <v>Final Exam</v>
      </c>
      <c r="E24" s="56">
        <f>Main!C42</f>
        <v>0.3</v>
      </c>
      <c r="F24" s="57">
        <v>0.84</v>
      </c>
    </row>
    <row r="25" spans="2:6" ht="22.05" customHeight="1">
      <c r="B25" s="38" t="str">
        <f>Main!B7</f>
        <v>Class 100</v>
      </c>
      <c r="C25" s="58" t="s">
        <v>20</v>
      </c>
      <c r="D25" s="40" t="s">
        <v>6</v>
      </c>
      <c r="E25" s="41">
        <f>Main!C12</f>
        <v>0.15</v>
      </c>
      <c r="F25" s="42">
        <v>0.8</v>
      </c>
    </row>
    <row r="26" spans="2:6" ht="22.05" customHeight="1">
      <c r="B26" s="38" t="str">
        <f>Main!B7</f>
        <v>Class 100</v>
      </c>
      <c r="C26" s="58" t="s">
        <v>20</v>
      </c>
      <c r="D26" s="40" t="s">
        <v>9</v>
      </c>
      <c r="E26" s="41">
        <f>Main!C16</f>
        <v>0.3</v>
      </c>
      <c r="F26" s="42">
        <v>0.92</v>
      </c>
    </row>
    <row r="27" spans="2:6" ht="22.05" customHeight="1">
      <c r="B27" s="43" t="str">
        <f>Main!B19</f>
        <v>Class 101</v>
      </c>
      <c r="C27" s="59" t="s">
        <v>20</v>
      </c>
      <c r="D27" s="45" t="s">
        <v>9</v>
      </c>
      <c r="E27" s="46">
        <f>Main!C26</f>
        <v>0.3</v>
      </c>
      <c r="F27" s="47">
        <v>0.79</v>
      </c>
    </row>
    <row r="28" spans="2:6" ht="22.05" customHeight="1">
      <c r="B28" s="60" t="str">
        <f>Main!B29</f>
        <v>Class 105</v>
      </c>
      <c r="C28" s="61" t="s">
        <v>20</v>
      </c>
      <c r="D28" s="62" t="s">
        <v>9</v>
      </c>
      <c r="E28" s="63">
        <f>Main!C35</f>
        <v>0.3</v>
      </c>
      <c r="F28" s="64">
        <v>0.82</v>
      </c>
    </row>
    <row r="29" spans="2:6" ht="22.05" customHeight="1">
      <c r="B29" s="38" t="str">
        <f>Main!B7</f>
        <v>Class 100</v>
      </c>
      <c r="C29" s="40" t="s">
        <v>25</v>
      </c>
      <c r="D29" s="40" t="s">
        <v>26</v>
      </c>
      <c r="E29" s="41">
        <f>Main!C13</f>
        <v>0.05</v>
      </c>
      <c r="F29" s="42">
        <v>1</v>
      </c>
    </row>
    <row r="30" spans="2:6" ht="22.95" customHeight="1">
      <c r="B30" s="65" t="str">
        <f>Main!B19</f>
        <v>Class 101</v>
      </c>
      <c r="C30" s="45" t="s">
        <v>25</v>
      </c>
      <c r="D30" s="45" t="s">
        <v>26</v>
      </c>
      <c r="E30" s="66">
        <f>Main!C25</f>
        <v>0.05</v>
      </c>
      <c r="F30" s="47">
        <v>1</v>
      </c>
    </row>
    <row r="31" spans="2:6" ht="22.95" customHeight="1" thickBot="1">
      <c r="B31" s="67" t="str">
        <f>Main!B29</f>
        <v>Class 105</v>
      </c>
      <c r="C31" s="68" t="s">
        <v>25</v>
      </c>
      <c r="D31" s="69" t="s">
        <v>26</v>
      </c>
      <c r="E31" s="70">
        <f>Main!C34</f>
        <v>0.1</v>
      </c>
      <c r="F31" s="71">
        <v>0.75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DECFB-E6CF-EC40-96F4-4A46DB16A4CD}">
  <dimension ref="B3:E9"/>
  <sheetViews>
    <sheetView workbookViewId="0">
      <selection activeCell="G6" sqref="G6"/>
    </sheetView>
  </sheetViews>
  <sheetFormatPr defaultColWidth="10.7265625" defaultRowHeight="18"/>
  <cols>
    <col min="1" max="1" width="10.7265625" style="75"/>
    <col min="2" max="2" width="22.453125" style="75" customWidth="1"/>
    <col min="3" max="3" width="15.1796875" style="75" customWidth="1"/>
    <col min="4" max="4" width="12.54296875" style="75" customWidth="1"/>
    <col min="5" max="5" width="11.453125" style="75" customWidth="1"/>
    <col min="6" max="16384" width="10.7265625" style="75"/>
  </cols>
  <sheetData>
    <row r="3" spans="2:5" ht="25.95" customHeight="1" thickBot="1">
      <c r="B3" s="74" t="s">
        <v>39</v>
      </c>
      <c r="C3" s="73"/>
      <c r="D3" s="73"/>
      <c r="E3" s="73"/>
    </row>
    <row r="4" spans="2:5" ht="22.95" customHeight="1">
      <c r="B4" s="76" t="s">
        <v>40</v>
      </c>
      <c r="C4" s="77" t="s">
        <v>41</v>
      </c>
      <c r="D4" s="77" t="s">
        <v>27</v>
      </c>
      <c r="E4" s="78" t="s">
        <v>42</v>
      </c>
    </row>
    <row r="5" spans="2:5" ht="22.95" customHeight="1">
      <c r="B5" s="79" t="str">
        <f>Main!B7</f>
        <v>Class 100</v>
      </c>
      <c r="C5" s="80">
        <f>Main!D17</f>
        <v>0.88100000000000001</v>
      </c>
      <c r="D5" s="89" t="str">
        <f>VLOOKUP(C5,'Grading Scale'!$B$4:$D$15,2,1)</f>
        <v>A</v>
      </c>
      <c r="E5" s="81">
        <f>VLOOKUP(C5,'Grading Scale'!$B$4:$D$15,3,1)</f>
        <v>4</v>
      </c>
    </row>
    <row r="6" spans="2:5" ht="22.95" customHeight="1">
      <c r="B6" s="79" t="str">
        <f>Main!B19</f>
        <v>Class 101</v>
      </c>
      <c r="C6" s="80">
        <f>Main!D27</f>
        <v>0.82950000000000002</v>
      </c>
      <c r="D6" s="89" t="str">
        <f>VLOOKUP(C6,'Grading Scale'!$B$4:$D$15,2,1)</f>
        <v>A-</v>
      </c>
      <c r="E6" s="81">
        <f>VLOOKUP(C6,'Grading Scale'!$B$4:$D$15,3,1)</f>
        <v>3.67</v>
      </c>
    </row>
    <row r="7" spans="2:5" ht="22.95" customHeight="1">
      <c r="B7" s="79" t="str">
        <f>Main!B29</f>
        <v>Class 105</v>
      </c>
      <c r="C7" s="80">
        <f>Main!D36</f>
        <v>0.80800000000000005</v>
      </c>
      <c r="D7" s="89" t="str">
        <f>VLOOKUP(C7,'Grading Scale'!$B$4:$D$15,2,1)</f>
        <v>A-</v>
      </c>
      <c r="E7" s="81">
        <f>VLOOKUP(C7,'Grading Scale'!$B$4:$D$15,3,1)</f>
        <v>3.67</v>
      </c>
    </row>
    <row r="8" spans="2:5" ht="22.95" customHeight="1">
      <c r="B8" s="79" t="str">
        <f>Main!B38</f>
        <v>Class 110</v>
      </c>
      <c r="C8" s="80">
        <f>Main!D43</f>
        <v>0.84700000000000009</v>
      </c>
      <c r="D8" s="89" t="str">
        <f>VLOOKUP(C8,'Grading Scale'!$B$4:$D$15,2,1)</f>
        <v>A-</v>
      </c>
      <c r="E8" s="81">
        <f>VLOOKUP(C8,'Grading Scale'!$B$4:$D$15,3,1)</f>
        <v>3.67</v>
      </c>
    </row>
    <row r="9" spans="2:5" ht="24" customHeight="1" thickBot="1">
      <c r="B9" s="82" t="s">
        <v>45</v>
      </c>
      <c r="C9" s="83" t="s">
        <v>46</v>
      </c>
      <c r="D9" s="83" t="s">
        <v>46</v>
      </c>
      <c r="E9" s="84">
        <f>SUM(E5:E8)/4</f>
        <v>3.7524999999999999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B792F-7C32-AF46-A330-E685447F748F}">
  <dimension ref="B3:D15"/>
  <sheetViews>
    <sheetView tabSelected="1" workbookViewId="0">
      <selection activeCell="F15" sqref="F15"/>
    </sheetView>
  </sheetViews>
  <sheetFormatPr defaultColWidth="10.90625" defaultRowHeight="15"/>
  <cols>
    <col min="3" max="3" width="12.81640625" customWidth="1"/>
    <col min="4" max="4" width="11.1796875" customWidth="1"/>
    <col min="7" max="7" width="12.7265625" customWidth="1"/>
  </cols>
  <sheetData>
    <row r="3" spans="2:4" ht="16.2" thickBot="1">
      <c r="B3" s="19" t="s">
        <v>53</v>
      </c>
    </row>
    <row r="4" spans="2:4">
      <c r="B4" s="20" t="s">
        <v>5</v>
      </c>
      <c r="C4" s="26" t="s">
        <v>27</v>
      </c>
      <c r="D4" s="23" t="s">
        <v>43</v>
      </c>
    </row>
    <row r="5" spans="2:4">
      <c r="B5" s="21">
        <v>0</v>
      </c>
      <c r="C5" s="27" t="s">
        <v>38</v>
      </c>
      <c r="D5" s="24">
        <v>0</v>
      </c>
    </row>
    <row r="6" spans="2:4">
      <c r="B6" s="21">
        <v>0.5</v>
      </c>
      <c r="C6" s="27" t="s">
        <v>37</v>
      </c>
      <c r="D6" s="24">
        <v>1</v>
      </c>
    </row>
    <row r="7" spans="2:4">
      <c r="B7" s="21">
        <v>0.55000000000000004</v>
      </c>
      <c r="C7" s="27" t="s">
        <v>36</v>
      </c>
      <c r="D7" s="24">
        <v>1.67</v>
      </c>
    </row>
    <row r="8" spans="2:4">
      <c r="B8" s="21">
        <v>0.6</v>
      </c>
      <c r="C8" s="27" t="s">
        <v>35</v>
      </c>
      <c r="D8" s="24">
        <v>2</v>
      </c>
    </row>
    <row r="9" spans="2:4">
      <c r="B9" s="21">
        <v>0.64</v>
      </c>
      <c r="C9" s="27" t="s">
        <v>34</v>
      </c>
      <c r="D9" s="24">
        <v>2.33</v>
      </c>
    </row>
    <row r="10" spans="2:4">
      <c r="B10" s="21">
        <v>0.68</v>
      </c>
      <c r="C10" s="27" t="s">
        <v>32</v>
      </c>
      <c r="D10" s="24">
        <v>2.67</v>
      </c>
    </row>
    <row r="11" spans="2:4">
      <c r="B11" s="21">
        <v>0.72</v>
      </c>
      <c r="C11" s="27" t="s">
        <v>33</v>
      </c>
      <c r="D11" s="24">
        <v>3</v>
      </c>
    </row>
    <row r="12" spans="2:4">
      <c r="B12" s="21">
        <v>0.76</v>
      </c>
      <c r="C12" s="27" t="s">
        <v>31</v>
      </c>
      <c r="D12" s="24">
        <v>3.33</v>
      </c>
    </row>
    <row r="13" spans="2:4">
      <c r="B13" s="21">
        <v>0.8</v>
      </c>
      <c r="C13" s="27" t="s">
        <v>30</v>
      </c>
      <c r="D13" s="24">
        <v>3.67</v>
      </c>
    </row>
    <row r="14" spans="2:4">
      <c r="B14" s="21">
        <v>0.85</v>
      </c>
      <c r="C14" s="27" t="s">
        <v>29</v>
      </c>
      <c r="D14" s="24">
        <v>4</v>
      </c>
    </row>
    <row r="15" spans="2:4" ht="15.6" thickBot="1">
      <c r="B15" s="22">
        <v>0.9</v>
      </c>
      <c r="C15" s="28" t="s">
        <v>28</v>
      </c>
      <c r="D15" s="25">
        <v>4.33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Calendar</vt:lpstr>
      <vt:lpstr>Report Card</vt:lpstr>
      <vt:lpstr>Grading 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Bravo</dc:creator>
  <cp:lastModifiedBy>Owner</cp:lastModifiedBy>
  <dcterms:created xsi:type="dcterms:W3CDTF">2021-01-23T21:06:15Z</dcterms:created>
  <dcterms:modified xsi:type="dcterms:W3CDTF">2022-01-21T20:06:24Z</dcterms:modified>
</cp:coreProperties>
</file>