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gusta\GitHub\Data501_Project\"/>
    </mc:Choice>
  </mc:AlternateContent>
  <xr:revisionPtr revIDLastSave="0" documentId="13_ncr:1_{FC7E20E6-8CE1-447A-AB0C-0C26ED6500B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35" i="1" l="1"/>
  <c r="V34" i="1"/>
  <c r="V33" i="1"/>
  <c r="V32" i="1"/>
  <c r="V31" i="1"/>
  <c r="V30" i="1"/>
  <c r="V29" i="1"/>
  <c r="V28" i="1"/>
  <c r="V27" i="1"/>
  <c r="V26" i="1"/>
  <c r="R57" i="1"/>
  <c r="R78" i="1" s="1"/>
  <c r="Q57" i="1"/>
  <c r="Q78" i="1" s="1"/>
  <c r="P57" i="1"/>
  <c r="P78" i="1" s="1"/>
  <c r="O57" i="1"/>
  <c r="O78" i="1" s="1"/>
  <c r="N57" i="1"/>
  <c r="N78" i="1" s="1"/>
  <c r="M57" i="1"/>
  <c r="M78" i="1" s="1"/>
  <c r="L57" i="1"/>
  <c r="L78" i="1" s="1"/>
  <c r="K57" i="1"/>
  <c r="K78" i="1" s="1"/>
  <c r="J57" i="1"/>
  <c r="J78" i="1" s="1"/>
  <c r="I57" i="1"/>
  <c r="I78" i="1" s="1"/>
  <c r="H57" i="1"/>
  <c r="H78" i="1" s="1"/>
  <c r="G57" i="1"/>
  <c r="G78" i="1" s="1"/>
  <c r="F57" i="1"/>
  <c r="F78" i="1" s="1"/>
  <c r="E57" i="1"/>
  <c r="E78" i="1" s="1"/>
  <c r="U78" i="1" s="1"/>
  <c r="V78" i="1" s="1"/>
  <c r="R56" i="1"/>
  <c r="R77" i="1" s="1"/>
  <c r="Q56" i="1"/>
  <c r="Q77" i="1" s="1"/>
  <c r="P56" i="1"/>
  <c r="P77" i="1" s="1"/>
  <c r="O56" i="1"/>
  <c r="O77" i="1" s="1"/>
  <c r="N56" i="1"/>
  <c r="N77" i="1" s="1"/>
  <c r="M56" i="1"/>
  <c r="M77" i="1" s="1"/>
  <c r="L56" i="1"/>
  <c r="L77" i="1" s="1"/>
  <c r="K56" i="1"/>
  <c r="K77" i="1" s="1"/>
  <c r="J56" i="1"/>
  <c r="J77" i="1" s="1"/>
  <c r="I56" i="1"/>
  <c r="I77" i="1" s="1"/>
  <c r="H56" i="1"/>
  <c r="H77" i="1" s="1"/>
  <c r="G56" i="1"/>
  <c r="G77" i="1" s="1"/>
  <c r="F56" i="1"/>
  <c r="F77" i="1" s="1"/>
  <c r="E56" i="1"/>
  <c r="E77" i="1" s="1"/>
  <c r="R55" i="1"/>
  <c r="R76" i="1" s="1"/>
  <c r="Q55" i="1"/>
  <c r="Q76" i="1" s="1"/>
  <c r="P55" i="1"/>
  <c r="P76" i="1" s="1"/>
  <c r="O55" i="1"/>
  <c r="O76" i="1" s="1"/>
  <c r="N55" i="1"/>
  <c r="N76" i="1" s="1"/>
  <c r="M55" i="1"/>
  <c r="M76" i="1" s="1"/>
  <c r="L55" i="1"/>
  <c r="L76" i="1" s="1"/>
  <c r="K55" i="1"/>
  <c r="K76" i="1" s="1"/>
  <c r="J55" i="1"/>
  <c r="J76" i="1" s="1"/>
  <c r="I55" i="1"/>
  <c r="I76" i="1" s="1"/>
  <c r="H55" i="1"/>
  <c r="H76" i="1" s="1"/>
  <c r="G55" i="1"/>
  <c r="G76" i="1" s="1"/>
  <c r="F55" i="1"/>
  <c r="F76" i="1" s="1"/>
  <c r="E55" i="1"/>
  <c r="E76" i="1" s="1"/>
  <c r="R54" i="1"/>
  <c r="R75" i="1" s="1"/>
  <c r="Q54" i="1"/>
  <c r="Q75" i="1" s="1"/>
  <c r="P54" i="1"/>
  <c r="P75" i="1" s="1"/>
  <c r="O54" i="1"/>
  <c r="O75" i="1" s="1"/>
  <c r="N54" i="1"/>
  <c r="N75" i="1" s="1"/>
  <c r="M54" i="1"/>
  <c r="M75" i="1" s="1"/>
  <c r="L54" i="1"/>
  <c r="L75" i="1" s="1"/>
  <c r="K54" i="1"/>
  <c r="K75" i="1" s="1"/>
  <c r="J54" i="1"/>
  <c r="J75" i="1" s="1"/>
  <c r="I54" i="1"/>
  <c r="I75" i="1" s="1"/>
  <c r="H54" i="1"/>
  <c r="H75" i="1" s="1"/>
  <c r="G54" i="1"/>
  <c r="G75" i="1" s="1"/>
  <c r="F54" i="1"/>
  <c r="F75" i="1" s="1"/>
  <c r="E54" i="1"/>
  <c r="E75" i="1" s="1"/>
  <c r="R53" i="1"/>
  <c r="R74" i="1" s="1"/>
  <c r="Q53" i="1"/>
  <c r="Q74" i="1" s="1"/>
  <c r="P53" i="1"/>
  <c r="P74" i="1" s="1"/>
  <c r="O53" i="1"/>
  <c r="O74" i="1" s="1"/>
  <c r="N53" i="1"/>
  <c r="N74" i="1" s="1"/>
  <c r="M53" i="1"/>
  <c r="M74" i="1" s="1"/>
  <c r="L53" i="1"/>
  <c r="L74" i="1" s="1"/>
  <c r="K53" i="1"/>
  <c r="K74" i="1" s="1"/>
  <c r="J53" i="1"/>
  <c r="J74" i="1" s="1"/>
  <c r="I53" i="1"/>
  <c r="I74" i="1" s="1"/>
  <c r="H53" i="1"/>
  <c r="H74" i="1" s="1"/>
  <c r="G53" i="1"/>
  <c r="G74" i="1" s="1"/>
  <c r="F53" i="1"/>
  <c r="F74" i="1" s="1"/>
  <c r="E53" i="1"/>
  <c r="E74" i="1" s="1"/>
  <c r="R52" i="1"/>
  <c r="R73" i="1" s="1"/>
  <c r="Q52" i="1"/>
  <c r="Q73" i="1" s="1"/>
  <c r="P52" i="1"/>
  <c r="P73" i="1" s="1"/>
  <c r="O52" i="1"/>
  <c r="O73" i="1" s="1"/>
  <c r="N52" i="1"/>
  <c r="N73" i="1" s="1"/>
  <c r="M52" i="1"/>
  <c r="M73" i="1" s="1"/>
  <c r="L52" i="1"/>
  <c r="L73" i="1" s="1"/>
  <c r="K52" i="1"/>
  <c r="K73" i="1" s="1"/>
  <c r="J52" i="1"/>
  <c r="J73" i="1" s="1"/>
  <c r="I52" i="1"/>
  <c r="I73" i="1" s="1"/>
  <c r="H52" i="1"/>
  <c r="H73" i="1" s="1"/>
  <c r="G52" i="1"/>
  <c r="G73" i="1" s="1"/>
  <c r="F52" i="1"/>
  <c r="F73" i="1" s="1"/>
  <c r="E52" i="1"/>
  <c r="E73" i="1" s="1"/>
  <c r="R51" i="1"/>
  <c r="R72" i="1" s="1"/>
  <c r="Q51" i="1"/>
  <c r="Q72" i="1" s="1"/>
  <c r="P51" i="1"/>
  <c r="P72" i="1" s="1"/>
  <c r="O51" i="1"/>
  <c r="O72" i="1" s="1"/>
  <c r="N51" i="1"/>
  <c r="N72" i="1" s="1"/>
  <c r="M51" i="1"/>
  <c r="M72" i="1" s="1"/>
  <c r="L51" i="1"/>
  <c r="L72" i="1" s="1"/>
  <c r="K51" i="1"/>
  <c r="K72" i="1" s="1"/>
  <c r="J51" i="1"/>
  <c r="J72" i="1" s="1"/>
  <c r="I51" i="1"/>
  <c r="I72" i="1" s="1"/>
  <c r="H51" i="1"/>
  <c r="H72" i="1" s="1"/>
  <c r="G51" i="1"/>
  <c r="G72" i="1" s="1"/>
  <c r="F51" i="1"/>
  <c r="F72" i="1" s="1"/>
  <c r="E51" i="1"/>
  <c r="E72" i="1" s="1"/>
  <c r="U72" i="1" s="1"/>
  <c r="V72" i="1" s="1"/>
  <c r="R50" i="1"/>
  <c r="R71" i="1" s="1"/>
  <c r="Q50" i="1"/>
  <c r="Q71" i="1" s="1"/>
  <c r="P50" i="1"/>
  <c r="P71" i="1" s="1"/>
  <c r="O50" i="1"/>
  <c r="O71" i="1" s="1"/>
  <c r="N50" i="1"/>
  <c r="N71" i="1" s="1"/>
  <c r="M50" i="1"/>
  <c r="M71" i="1" s="1"/>
  <c r="L50" i="1"/>
  <c r="L71" i="1" s="1"/>
  <c r="K50" i="1"/>
  <c r="K71" i="1" s="1"/>
  <c r="J50" i="1"/>
  <c r="J71" i="1" s="1"/>
  <c r="I50" i="1"/>
  <c r="I71" i="1" s="1"/>
  <c r="H50" i="1"/>
  <c r="H71" i="1" s="1"/>
  <c r="G50" i="1"/>
  <c r="G71" i="1" s="1"/>
  <c r="F50" i="1"/>
  <c r="F71" i="1" s="1"/>
  <c r="E50" i="1"/>
  <c r="E71" i="1" s="1"/>
  <c r="R49" i="1"/>
  <c r="R70" i="1" s="1"/>
  <c r="Q49" i="1"/>
  <c r="Q70" i="1" s="1"/>
  <c r="P49" i="1"/>
  <c r="P70" i="1" s="1"/>
  <c r="O49" i="1"/>
  <c r="O70" i="1" s="1"/>
  <c r="N49" i="1"/>
  <c r="N70" i="1" s="1"/>
  <c r="M49" i="1"/>
  <c r="M70" i="1" s="1"/>
  <c r="L49" i="1"/>
  <c r="L70" i="1" s="1"/>
  <c r="K49" i="1"/>
  <c r="K70" i="1" s="1"/>
  <c r="J49" i="1"/>
  <c r="J70" i="1" s="1"/>
  <c r="I49" i="1"/>
  <c r="I70" i="1" s="1"/>
  <c r="H49" i="1"/>
  <c r="H70" i="1" s="1"/>
  <c r="G49" i="1"/>
  <c r="G70" i="1" s="1"/>
  <c r="F49" i="1"/>
  <c r="F70" i="1" s="1"/>
  <c r="E49" i="1"/>
  <c r="E70" i="1" s="1"/>
  <c r="R48" i="1"/>
  <c r="R69" i="1" s="1"/>
  <c r="Q48" i="1"/>
  <c r="Q69" i="1" s="1"/>
  <c r="P48" i="1"/>
  <c r="P69" i="1" s="1"/>
  <c r="O48" i="1"/>
  <c r="O69" i="1" s="1"/>
  <c r="N48" i="1"/>
  <c r="N69" i="1" s="1"/>
  <c r="M48" i="1"/>
  <c r="M69" i="1" s="1"/>
  <c r="L48" i="1"/>
  <c r="L69" i="1" s="1"/>
  <c r="K48" i="1"/>
  <c r="K69" i="1" s="1"/>
  <c r="J48" i="1"/>
  <c r="J69" i="1" s="1"/>
  <c r="I48" i="1"/>
  <c r="I69" i="1" s="1"/>
  <c r="H48" i="1"/>
  <c r="H69" i="1" s="1"/>
  <c r="G48" i="1"/>
  <c r="G69" i="1" s="1"/>
  <c r="F48" i="1"/>
  <c r="F69" i="1" s="1"/>
  <c r="E48" i="1"/>
  <c r="E69" i="1" s="1"/>
  <c r="R47" i="1"/>
  <c r="R68" i="1" s="1"/>
  <c r="Q47" i="1"/>
  <c r="Q68" i="1" s="1"/>
  <c r="P47" i="1"/>
  <c r="P68" i="1" s="1"/>
  <c r="O47" i="1"/>
  <c r="O68" i="1" s="1"/>
  <c r="N47" i="1"/>
  <c r="N68" i="1" s="1"/>
  <c r="M47" i="1"/>
  <c r="M68" i="1" s="1"/>
  <c r="L47" i="1"/>
  <c r="L68" i="1" s="1"/>
  <c r="K47" i="1"/>
  <c r="K68" i="1" s="1"/>
  <c r="J47" i="1"/>
  <c r="J68" i="1" s="1"/>
  <c r="I47" i="1"/>
  <c r="I68" i="1" s="1"/>
  <c r="H47" i="1"/>
  <c r="H68" i="1" s="1"/>
  <c r="G47" i="1"/>
  <c r="G68" i="1" s="1"/>
  <c r="F47" i="1"/>
  <c r="F68" i="1" s="1"/>
  <c r="E47" i="1"/>
  <c r="E68" i="1" s="1"/>
  <c r="R46" i="1"/>
  <c r="R67" i="1" s="1"/>
  <c r="Q46" i="1"/>
  <c r="Q67" i="1" s="1"/>
  <c r="P46" i="1"/>
  <c r="P67" i="1" s="1"/>
  <c r="O46" i="1"/>
  <c r="O67" i="1" s="1"/>
  <c r="N46" i="1"/>
  <c r="N67" i="1" s="1"/>
  <c r="M46" i="1"/>
  <c r="M67" i="1" s="1"/>
  <c r="L46" i="1"/>
  <c r="L67" i="1" s="1"/>
  <c r="K46" i="1"/>
  <c r="K67" i="1" s="1"/>
  <c r="J46" i="1"/>
  <c r="J67" i="1" s="1"/>
  <c r="I46" i="1"/>
  <c r="I67" i="1" s="1"/>
  <c r="H46" i="1"/>
  <c r="H67" i="1" s="1"/>
  <c r="G46" i="1"/>
  <c r="G67" i="1" s="1"/>
  <c r="F46" i="1"/>
  <c r="F67" i="1" s="1"/>
  <c r="E46" i="1"/>
  <c r="E67" i="1" s="1"/>
  <c r="R45" i="1"/>
  <c r="R66" i="1" s="1"/>
  <c r="Q45" i="1"/>
  <c r="Q66" i="1" s="1"/>
  <c r="P45" i="1"/>
  <c r="P66" i="1" s="1"/>
  <c r="O45" i="1"/>
  <c r="O66" i="1" s="1"/>
  <c r="N45" i="1"/>
  <c r="N66" i="1" s="1"/>
  <c r="M45" i="1"/>
  <c r="M66" i="1" s="1"/>
  <c r="L45" i="1"/>
  <c r="L66" i="1" s="1"/>
  <c r="K45" i="1"/>
  <c r="K66" i="1" s="1"/>
  <c r="J45" i="1"/>
  <c r="J66" i="1" s="1"/>
  <c r="I45" i="1"/>
  <c r="I66" i="1" s="1"/>
  <c r="H45" i="1"/>
  <c r="H66" i="1" s="1"/>
  <c r="G45" i="1"/>
  <c r="G66" i="1" s="1"/>
  <c r="F45" i="1"/>
  <c r="F66" i="1" s="1"/>
  <c r="E45" i="1"/>
  <c r="E66" i="1" s="1"/>
  <c r="U66" i="1" s="1"/>
  <c r="V66" i="1" s="1"/>
  <c r="R44" i="1"/>
  <c r="R65" i="1" s="1"/>
  <c r="Q44" i="1"/>
  <c r="Q65" i="1" s="1"/>
  <c r="P44" i="1"/>
  <c r="P65" i="1" s="1"/>
  <c r="O44" i="1"/>
  <c r="O65" i="1" s="1"/>
  <c r="N44" i="1"/>
  <c r="N65" i="1" s="1"/>
  <c r="M44" i="1"/>
  <c r="M65" i="1" s="1"/>
  <c r="L44" i="1"/>
  <c r="L65" i="1" s="1"/>
  <c r="K44" i="1"/>
  <c r="K65" i="1" s="1"/>
  <c r="J44" i="1"/>
  <c r="J65" i="1" s="1"/>
  <c r="I44" i="1"/>
  <c r="I65" i="1" s="1"/>
  <c r="H44" i="1"/>
  <c r="H65" i="1" s="1"/>
  <c r="G44" i="1"/>
  <c r="G65" i="1" s="1"/>
  <c r="F44" i="1"/>
  <c r="F65" i="1" s="1"/>
  <c r="E44" i="1"/>
  <c r="E65" i="1" s="1"/>
  <c r="R43" i="1"/>
  <c r="R64" i="1" s="1"/>
  <c r="Q43" i="1"/>
  <c r="Q64" i="1" s="1"/>
  <c r="P43" i="1"/>
  <c r="P64" i="1" s="1"/>
  <c r="O43" i="1"/>
  <c r="O64" i="1" s="1"/>
  <c r="N43" i="1"/>
  <c r="N64" i="1" s="1"/>
  <c r="M43" i="1"/>
  <c r="M64" i="1" s="1"/>
  <c r="L43" i="1"/>
  <c r="L64" i="1" s="1"/>
  <c r="K43" i="1"/>
  <c r="K64" i="1" s="1"/>
  <c r="J43" i="1"/>
  <c r="J64" i="1" s="1"/>
  <c r="I43" i="1"/>
  <c r="I64" i="1" s="1"/>
  <c r="H43" i="1"/>
  <c r="H64" i="1" s="1"/>
  <c r="G43" i="1"/>
  <c r="G64" i="1" s="1"/>
  <c r="F43" i="1"/>
  <c r="F64" i="1" s="1"/>
  <c r="E43" i="1"/>
  <c r="E64" i="1" s="1"/>
  <c r="R42" i="1"/>
  <c r="R63" i="1" s="1"/>
  <c r="Q42" i="1"/>
  <c r="Q63" i="1" s="1"/>
  <c r="P42" i="1"/>
  <c r="P63" i="1" s="1"/>
  <c r="O42" i="1"/>
  <c r="O63" i="1" s="1"/>
  <c r="N42" i="1"/>
  <c r="N63" i="1" s="1"/>
  <c r="M42" i="1"/>
  <c r="M63" i="1" s="1"/>
  <c r="L42" i="1"/>
  <c r="L63" i="1" s="1"/>
  <c r="K42" i="1"/>
  <c r="K63" i="1" s="1"/>
  <c r="J42" i="1"/>
  <c r="J63" i="1" s="1"/>
  <c r="I42" i="1"/>
  <c r="I63" i="1" s="1"/>
  <c r="H42" i="1"/>
  <c r="H63" i="1" s="1"/>
  <c r="G42" i="1"/>
  <c r="G63" i="1" s="1"/>
  <c r="F42" i="1"/>
  <c r="F63" i="1" s="1"/>
  <c r="E42" i="1"/>
  <c r="E63" i="1" s="1"/>
  <c r="R41" i="1"/>
  <c r="R62" i="1" s="1"/>
  <c r="Q41" i="1"/>
  <c r="Q62" i="1" s="1"/>
  <c r="P41" i="1"/>
  <c r="P62" i="1" s="1"/>
  <c r="O41" i="1"/>
  <c r="O62" i="1" s="1"/>
  <c r="N41" i="1"/>
  <c r="N62" i="1" s="1"/>
  <c r="M41" i="1"/>
  <c r="M62" i="1" s="1"/>
  <c r="L41" i="1"/>
  <c r="L62" i="1" s="1"/>
  <c r="K41" i="1"/>
  <c r="K62" i="1" s="1"/>
  <c r="J41" i="1"/>
  <c r="J62" i="1" s="1"/>
  <c r="I41" i="1"/>
  <c r="I62" i="1" s="1"/>
  <c r="H41" i="1"/>
  <c r="H62" i="1" s="1"/>
  <c r="G41" i="1"/>
  <c r="G62" i="1" s="1"/>
  <c r="F41" i="1"/>
  <c r="F62" i="1" s="1"/>
  <c r="E41" i="1"/>
  <c r="E62" i="1" s="1"/>
  <c r="R40" i="1"/>
  <c r="R61" i="1" s="1"/>
  <c r="Q40" i="1"/>
  <c r="Q61" i="1" s="1"/>
  <c r="P40" i="1"/>
  <c r="P61" i="1" s="1"/>
  <c r="O40" i="1"/>
  <c r="O61" i="1" s="1"/>
  <c r="N40" i="1"/>
  <c r="N61" i="1" s="1"/>
  <c r="M40" i="1"/>
  <c r="M61" i="1" s="1"/>
  <c r="L40" i="1"/>
  <c r="L61" i="1" s="1"/>
  <c r="K40" i="1"/>
  <c r="K61" i="1" s="1"/>
  <c r="J40" i="1"/>
  <c r="J61" i="1" s="1"/>
  <c r="I40" i="1"/>
  <c r="I61" i="1" s="1"/>
  <c r="H40" i="1"/>
  <c r="H61" i="1" s="1"/>
  <c r="G40" i="1"/>
  <c r="G61" i="1" s="1"/>
  <c r="F40" i="1"/>
  <c r="F61" i="1" s="1"/>
  <c r="E40" i="1"/>
  <c r="E61" i="1" s="1"/>
  <c r="U61" i="1" l="1"/>
  <c r="V61" i="1" s="1"/>
  <c r="U67" i="1"/>
  <c r="V67" i="1" s="1"/>
  <c r="U73" i="1"/>
  <c r="V73" i="1" s="1"/>
  <c r="U62" i="1"/>
  <c r="V62" i="1" s="1"/>
  <c r="U68" i="1"/>
  <c r="V68" i="1" s="1"/>
  <c r="U74" i="1"/>
  <c r="V74" i="1" s="1"/>
  <c r="U63" i="1"/>
  <c r="V63" i="1" s="1"/>
  <c r="U69" i="1"/>
  <c r="V69" i="1" s="1"/>
  <c r="U75" i="1"/>
  <c r="V75" i="1" s="1"/>
  <c r="U64" i="1"/>
  <c r="V64" i="1" s="1"/>
  <c r="U70" i="1"/>
  <c r="V70" i="1" s="1"/>
  <c r="U76" i="1"/>
  <c r="V76" i="1" s="1"/>
  <c r="U65" i="1"/>
  <c r="V65" i="1" s="1"/>
  <c r="U71" i="1"/>
  <c r="V71" i="1" s="1"/>
  <c r="U77" i="1"/>
  <c r="V77" i="1" s="1"/>
</calcChain>
</file>

<file path=xl/sharedStrings.xml><?xml version="1.0" encoding="utf-8"?>
<sst xmlns="http://schemas.openxmlformats.org/spreadsheetml/2006/main" count="206" uniqueCount="58">
  <si>
    <t>Country</t>
  </si>
  <si>
    <t>Subregion</t>
  </si>
  <si>
    <t>Population</t>
  </si>
  <si>
    <t>European Union Association</t>
  </si>
  <si>
    <t>MSCI_IVA_Adjusted_Mean</t>
  </si>
  <si>
    <t>MSCI_AGR_Var_Mean</t>
  </si>
  <si>
    <t>MSCI_Governance_Score_Mean</t>
  </si>
  <si>
    <t>2024_CCPI_GHG</t>
  </si>
  <si>
    <t>2024_CCPI_Renewables</t>
  </si>
  <si>
    <t>2024_CCPI_Energy_Use</t>
  </si>
  <si>
    <t>2024_CCPI_Climate_Policy</t>
  </si>
  <si>
    <t>2023_WPR_ND_Risk_Exposure</t>
  </si>
  <si>
    <t>2023_WPR_ND_Risk_Vulnerability</t>
  </si>
  <si>
    <t>2023_WPR_ND_Risk_Susceptibility</t>
  </si>
  <si>
    <t>2023_WPR_ND_Lack_Adaptive_Capacities</t>
  </si>
  <si>
    <t>2023_WPR_ND_Lack_Coping_Capacities</t>
  </si>
  <si>
    <t>Labelled Sustainable Bonds Issued per GDP</t>
  </si>
  <si>
    <t>Unlabelled Sustainable Bonds Issued per GDP</t>
  </si>
  <si>
    <t>Austria</t>
  </si>
  <si>
    <t>Central Europe</t>
  </si>
  <si>
    <t>European Union (EU)</t>
  </si>
  <si>
    <t>Belgium</t>
  </si>
  <si>
    <t>Western Europe</t>
  </si>
  <si>
    <t>Denmark</t>
  </si>
  <si>
    <t>Northern Europe</t>
  </si>
  <si>
    <t>Finland</t>
  </si>
  <si>
    <t>France</t>
  </si>
  <si>
    <t>Germany</t>
  </si>
  <si>
    <t>Greece</t>
  </si>
  <si>
    <t>Southern Europe</t>
  </si>
  <si>
    <t>Ireland</t>
  </si>
  <si>
    <t>Italy</t>
  </si>
  <si>
    <t>Luxembourg</t>
  </si>
  <si>
    <t>Netherlands</t>
  </si>
  <si>
    <t>Norway</t>
  </si>
  <si>
    <t>European Free Trade Association (EFTA)</t>
  </si>
  <si>
    <t>Poland</t>
  </si>
  <si>
    <t>Portugal</t>
  </si>
  <si>
    <t>Spain</t>
  </si>
  <si>
    <t>Sweden</t>
  </si>
  <si>
    <t>Switzerland</t>
  </si>
  <si>
    <t>United Kingdom</t>
  </si>
  <si>
    <t>No Association</t>
  </si>
  <si>
    <t>A</t>
  </si>
  <si>
    <t>B</t>
  </si>
  <si>
    <t>C</t>
  </si>
  <si>
    <t>D</t>
  </si>
  <si>
    <t>A+</t>
  </si>
  <si>
    <t>A-</t>
  </si>
  <si>
    <t>B+</t>
  </si>
  <si>
    <t>B-</t>
  </si>
  <si>
    <t>C+</t>
  </si>
  <si>
    <t>C-</t>
  </si>
  <si>
    <t>Score Card</t>
  </si>
  <si>
    <t>D+</t>
  </si>
  <si>
    <t>GPA</t>
  </si>
  <si>
    <t>Score Card GPA</t>
  </si>
  <si>
    <t>Grade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</si>
</sst>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10" fontId="0" fillId="0" borderId="0" xfId="0" applyNumberFormat="1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center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78"/>
  <sheetViews>
    <sheetView tabSelected="1" workbookViewId="0">
      <selection activeCell="P2" sqref="P2"/>
    </sheetView>
  </sheetViews>
  <sheetFormatPr defaultRowHeight="14.4" x14ac:dyDescent="0.3"/>
  <cols>
    <col min="1" max="1" width="14" bestFit="1" customWidth="1"/>
    <col min="2" max="2" width="14.77734375" bestFit="1" customWidth="1"/>
    <col min="3" max="3" width="10.21875" bestFit="1" customWidth="1"/>
    <col min="4" max="4" width="33.88671875" bestFit="1" customWidth="1"/>
    <col min="5" max="5" width="24.21875" bestFit="1" customWidth="1"/>
    <col min="6" max="6" width="20" bestFit="1" customWidth="1"/>
    <col min="7" max="7" width="28.5546875" bestFit="1" customWidth="1"/>
    <col min="8" max="8" width="14.6640625" bestFit="1" customWidth="1"/>
    <col min="9" max="9" width="21.109375" bestFit="1" customWidth="1"/>
    <col min="10" max="10" width="21" bestFit="1" customWidth="1"/>
    <col min="11" max="11" width="23.5546875" bestFit="1" customWidth="1"/>
    <col min="12" max="12" width="27" bestFit="1" customWidth="1"/>
    <col min="13" max="13" width="30.109375" bestFit="1" customWidth="1"/>
    <col min="14" max="14" width="30.5546875" bestFit="1" customWidth="1"/>
    <col min="15" max="15" width="37" bestFit="1" customWidth="1"/>
    <col min="16" max="16" width="35.33203125" bestFit="1" customWidth="1"/>
    <col min="17" max="17" width="37.44140625" bestFit="1" customWidth="1"/>
    <col min="18" max="18" width="39.5546875" bestFit="1" customWidth="1"/>
    <col min="20" max="20" width="19.21875" customWidth="1"/>
  </cols>
  <sheetData>
    <row r="1" spans="1:1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6" t="s">
        <v>57</v>
      </c>
    </row>
    <row r="2" spans="1:19" x14ac:dyDescent="0.3">
      <c r="A2" t="s">
        <v>18</v>
      </c>
      <c r="B2" t="s">
        <v>19</v>
      </c>
      <c r="C2">
        <v>8917205</v>
      </c>
      <c r="D2" t="s">
        <v>20</v>
      </c>
      <c r="E2">
        <v>7.8611111111111107</v>
      </c>
      <c r="F2">
        <v>5.1296296296296298</v>
      </c>
      <c r="G2">
        <v>6.8486486486486484</v>
      </c>
      <c r="H2">
        <v>61.075000000000003</v>
      </c>
      <c r="I2">
        <v>44.6</v>
      </c>
      <c r="J2">
        <v>54.749999999999993</v>
      </c>
      <c r="K2">
        <v>69.349999999999994</v>
      </c>
      <c r="L2">
        <v>0.15</v>
      </c>
      <c r="M2">
        <v>8.84</v>
      </c>
      <c r="N2">
        <v>4.4400000000000004</v>
      </c>
      <c r="O2">
        <v>19.53</v>
      </c>
      <c r="P2">
        <v>7.98</v>
      </c>
      <c r="Q2" s="2">
        <v>2.4579548342259099E-2</v>
      </c>
      <c r="R2" s="2">
        <v>3.2967588959631498E-2</v>
      </c>
      <c r="S2" s="5" t="s">
        <v>44</v>
      </c>
    </row>
    <row r="3" spans="1:19" x14ac:dyDescent="0.3">
      <c r="A3" t="s">
        <v>21</v>
      </c>
      <c r="B3" t="s">
        <v>22</v>
      </c>
      <c r="C3">
        <v>11555997</v>
      </c>
      <c r="D3" t="s">
        <v>20</v>
      </c>
      <c r="E3">
        <v>7.9615384615384617</v>
      </c>
      <c r="F3">
        <v>4.8990825688073398</v>
      </c>
      <c r="G3">
        <v>6.6203703703703702</v>
      </c>
      <c r="H3">
        <v>63.225000000000001</v>
      </c>
      <c r="I3">
        <v>31.3</v>
      </c>
      <c r="J3">
        <v>52.75</v>
      </c>
      <c r="K3">
        <v>64.5</v>
      </c>
      <c r="L3">
        <v>1.84</v>
      </c>
      <c r="M3">
        <v>18.489999999999998</v>
      </c>
      <c r="N3">
        <v>8.0299999999999994</v>
      </c>
      <c r="O3">
        <v>28.91</v>
      </c>
      <c r="P3">
        <v>27.21</v>
      </c>
      <c r="Q3" s="2">
        <v>3.0915784496404902E-2</v>
      </c>
      <c r="R3" s="2">
        <v>2.4776788847551998E-2</v>
      </c>
      <c r="S3" s="5" t="s">
        <v>44</v>
      </c>
    </row>
    <row r="4" spans="1:19" x14ac:dyDescent="0.3">
      <c r="A4" t="s">
        <v>23</v>
      </c>
      <c r="B4" t="s">
        <v>24</v>
      </c>
      <c r="C4">
        <v>5831404</v>
      </c>
      <c r="D4" t="s">
        <v>20</v>
      </c>
      <c r="E4">
        <v>8.4444444444444446</v>
      </c>
      <c r="F4">
        <v>4.8672566371681416</v>
      </c>
      <c r="G4">
        <v>7.9207547169811319</v>
      </c>
      <c r="H4">
        <v>74.5</v>
      </c>
      <c r="I4">
        <v>75.05</v>
      </c>
      <c r="J4">
        <v>67.649999999999991</v>
      </c>
      <c r="K4">
        <v>86.199999999999989</v>
      </c>
      <c r="L4">
        <v>0.18</v>
      </c>
      <c r="M4">
        <v>5.42</v>
      </c>
      <c r="N4">
        <v>3.47</v>
      </c>
      <c r="O4">
        <v>28.66</v>
      </c>
      <c r="P4">
        <v>1.6</v>
      </c>
      <c r="Q4" s="2">
        <v>1.6200100900048399E-2</v>
      </c>
      <c r="R4" s="2">
        <v>6.4201290220459395E-2</v>
      </c>
      <c r="S4" s="5" t="s">
        <v>49</v>
      </c>
    </row>
    <row r="5" spans="1:19" x14ac:dyDescent="0.3">
      <c r="A5" t="s">
        <v>25</v>
      </c>
      <c r="B5" t="s">
        <v>24</v>
      </c>
      <c r="C5">
        <v>5530719</v>
      </c>
      <c r="D5" t="s">
        <v>20</v>
      </c>
      <c r="E5">
        <v>8.9791666666666661</v>
      </c>
      <c r="F5">
        <v>4.6901408450704229</v>
      </c>
      <c r="G5">
        <v>7.7120000000000006</v>
      </c>
      <c r="H5">
        <v>63.45</v>
      </c>
      <c r="I5">
        <v>66.95</v>
      </c>
      <c r="J5">
        <v>22.45</v>
      </c>
      <c r="K5">
        <v>89.3</v>
      </c>
      <c r="L5">
        <v>0.49</v>
      </c>
      <c r="M5">
        <v>4.2</v>
      </c>
      <c r="N5">
        <v>5.71</v>
      </c>
      <c r="O5">
        <v>26.53</v>
      </c>
      <c r="P5">
        <v>0.49</v>
      </c>
      <c r="Q5" s="2">
        <v>2.1201974327179001E-2</v>
      </c>
      <c r="R5" s="2">
        <v>5.7559062906139102E-2</v>
      </c>
      <c r="S5" s="5" t="s">
        <v>49</v>
      </c>
    </row>
    <row r="6" spans="1:19" x14ac:dyDescent="0.3">
      <c r="A6" t="s">
        <v>26</v>
      </c>
      <c r="B6" t="s">
        <v>22</v>
      </c>
      <c r="C6">
        <v>67391582</v>
      </c>
      <c r="D6" t="s">
        <v>20</v>
      </c>
      <c r="E6">
        <v>8.1657142857142855</v>
      </c>
      <c r="F6">
        <v>4.8554778554778553</v>
      </c>
      <c r="G6">
        <v>6.7250000000000014</v>
      </c>
      <c r="H6">
        <v>67.55</v>
      </c>
      <c r="I6">
        <v>22.75</v>
      </c>
      <c r="J6">
        <v>64.199999999999989</v>
      </c>
      <c r="K6">
        <v>63.55</v>
      </c>
      <c r="L6">
        <v>2.7</v>
      </c>
      <c r="M6">
        <v>20.23</v>
      </c>
      <c r="N6">
        <v>8.4600000000000009</v>
      </c>
      <c r="O6">
        <v>33.29</v>
      </c>
      <c r="P6">
        <v>29.38</v>
      </c>
      <c r="Q6" s="2">
        <v>2.1472635931658102E-2</v>
      </c>
      <c r="R6" s="2">
        <v>5.7850296425289598E-2</v>
      </c>
      <c r="S6" s="5" t="s">
        <v>44</v>
      </c>
    </row>
    <row r="7" spans="1:19" x14ac:dyDescent="0.3">
      <c r="A7" t="s">
        <v>27</v>
      </c>
      <c r="B7" t="s">
        <v>22</v>
      </c>
      <c r="C7">
        <v>83240525</v>
      </c>
      <c r="D7" t="s">
        <v>20</v>
      </c>
      <c r="E7">
        <v>7.9710144927536231</v>
      </c>
      <c r="F7">
        <v>4.6616161616161618</v>
      </c>
      <c r="G7">
        <v>6.7196172248803832</v>
      </c>
      <c r="H7">
        <v>71.174999999999997</v>
      </c>
      <c r="I7">
        <v>36.9</v>
      </c>
      <c r="J7">
        <v>72.699999999999989</v>
      </c>
      <c r="K7">
        <v>76.95</v>
      </c>
      <c r="L7">
        <v>1.99</v>
      </c>
      <c r="M7">
        <v>9.2799999999999994</v>
      </c>
      <c r="N7">
        <v>7.02</v>
      </c>
      <c r="O7">
        <v>35.42</v>
      </c>
      <c r="P7">
        <v>3.21</v>
      </c>
      <c r="Q7" s="2">
        <v>1.1708528131370501E-2</v>
      </c>
      <c r="R7" s="2">
        <v>5.09871599412835E-2</v>
      </c>
      <c r="S7" s="5" t="s">
        <v>44</v>
      </c>
    </row>
    <row r="8" spans="1:19" x14ac:dyDescent="0.3">
      <c r="A8" t="s">
        <v>28</v>
      </c>
      <c r="B8" t="s">
        <v>29</v>
      </c>
      <c r="C8">
        <v>10715549</v>
      </c>
      <c r="D8" t="s">
        <v>20</v>
      </c>
      <c r="E8">
        <v>7.7333333333333334</v>
      </c>
      <c r="F8">
        <v>4.8620689655172411</v>
      </c>
      <c r="G8">
        <v>6.3047619047619046</v>
      </c>
      <c r="H8">
        <v>64.325000000000003</v>
      </c>
      <c r="I8">
        <v>39.6</v>
      </c>
      <c r="J8">
        <v>81.199999999999989</v>
      </c>
      <c r="K8">
        <v>52.249999999999993</v>
      </c>
      <c r="L8">
        <v>8.25</v>
      </c>
      <c r="M8">
        <v>8.93</v>
      </c>
      <c r="N8">
        <v>8.82</v>
      </c>
      <c r="O8">
        <v>9.98</v>
      </c>
      <c r="P8">
        <v>8.09</v>
      </c>
      <c r="Q8" s="2">
        <v>9.9620591422263996E-3</v>
      </c>
      <c r="R8" s="2">
        <v>6.6803732197319996E-4</v>
      </c>
      <c r="S8" s="5" t="s">
        <v>44</v>
      </c>
    </row>
    <row r="9" spans="1:19" x14ac:dyDescent="0.3">
      <c r="A9" t="s">
        <v>30</v>
      </c>
      <c r="B9" t="s">
        <v>24</v>
      </c>
      <c r="C9">
        <v>4994724</v>
      </c>
      <c r="D9" t="s">
        <v>20</v>
      </c>
      <c r="E9">
        <v>8.14</v>
      </c>
      <c r="F9">
        <v>4.7564102564102564</v>
      </c>
      <c r="G9">
        <v>7.5596153846153848</v>
      </c>
      <c r="H9">
        <v>50.424999999999997</v>
      </c>
      <c r="I9">
        <v>35.299999999999997</v>
      </c>
      <c r="J9">
        <v>70.55</v>
      </c>
      <c r="K9">
        <v>50.4</v>
      </c>
      <c r="L9">
        <v>1.45</v>
      </c>
      <c r="M9">
        <v>7.3</v>
      </c>
      <c r="N9">
        <v>4.59</v>
      </c>
      <c r="O9">
        <v>24.76</v>
      </c>
      <c r="P9">
        <v>3.43</v>
      </c>
      <c r="Q9" s="2">
        <v>2.46188260178055E-2</v>
      </c>
      <c r="R9" s="2">
        <v>2.8217829265371901E-2</v>
      </c>
      <c r="S9" s="5" t="s">
        <v>44</v>
      </c>
    </row>
    <row r="10" spans="1:19" x14ac:dyDescent="0.3">
      <c r="A10" t="s">
        <v>31</v>
      </c>
      <c r="B10" t="s">
        <v>29</v>
      </c>
      <c r="C10">
        <v>59554023</v>
      </c>
      <c r="D10" t="s">
        <v>20</v>
      </c>
      <c r="E10">
        <v>7.5446428571428568</v>
      </c>
      <c r="F10">
        <v>4.5259259259259261</v>
      </c>
      <c r="G10">
        <v>6.6260869565217391</v>
      </c>
      <c r="H10">
        <v>57.999999999999993</v>
      </c>
      <c r="I10">
        <v>36.9</v>
      </c>
      <c r="J10">
        <v>67.599999999999994</v>
      </c>
      <c r="K10">
        <v>32.450000000000003</v>
      </c>
      <c r="L10">
        <v>8.69</v>
      </c>
      <c r="M10">
        <v>11.43</v>
      </c>
      <c r="N10">
        <v>7.96</v>
      </c>
      <c r="O10">
        <v>35.770000000000003</v>
      </c>
      <c r="P10">
        <v>5.25</v>
      </c>
      <c r="Q10" s="2">
        <v>1.2010681976894399E-2</v>
      </c>
      <c r="R10" s="2">
        <v>2.8560288184050601E-2</v>
      </c>
      <c r="S10" s="5" t="s">
        <v>50</v>
      </c>
    </row>
    <row r="11" spans="1:19" x14ac:dyDescent="0.3">
      <c r="A11" t="s">
        <v>32</v>
      </c>
      <c r="B11" t="s">
        <v>22</v>
      </c>
      <c r="C11">
        <v>632275</v>
      </c>
      <c r="D11" t="s">
        <v>20</v>
      </c>
      <c r="E11">
        <v>7.2105263157894726</v>
      </c>
      <c r="F11">
        <v>4.18</v>
      </c>
      <c r="G11">
        <v>6.1432432432432433</v>
      </c>
      <c r="H11">
        <v>80.574999999999989</v>
      </c>
      <c r="I11">
        <v>47.5</v>
      </c>
      <c r="J11">
        <v>59.2</v>
      </c>
      <c r="K11">
        <v>57.6</v>
      </c>
      <c r="L11">
        <v>0.06</v>
      </c>
      <c r="M11">
        <v>6.81</v>
      </c>
      <c r="N11">
        <v>5.36</v>
      </c>
      <c r="O11">
        <v>10.220000000000001</v>
      </c>
      <c r="P11">
        <v>5.76</v>
      </c>
      <c r="Q11" s="2">
        <v>0.14166455431780769</v>
      </c>
      <c r="R11" s="2">
        <v>0.16477839855576021</v>
      </c>
      <c r="S11" s="5" t="s">
        <v>49</v>
      </c>
    </row>
    <row r="12" spans="1:19" x14ac:dyDescent="0.3">
      <c r="A12" t="s">
        <v>33</v>
      </c>
      <c r="B12" t="s">
        <v>22</v>
      </c>
      <c r="C12">
        <v>16655799</v>
      </c>
      <c r="D12" t="s">
        <v>20</v>
      </c>
      <c r="E12">
        <v>8.447058823529412</v>
      </c>
      <c r="F12">
        <v>4.8717948717948714</v>
      </c>
      <c r="G12">
        <v>7.3714285714285719</v>
      </c>
      <c r="H12">
        <v>68.099999999999994</v>
      </c>
      <c r="I12">
        <v>52.95</v>
      </c>
      <c r="J12">
        <v>67.399999999999991</v>
      </c>
      <c r="K12">
        <v>93.35</v>
      </c>
      <c r="L12">
        <v>2.2000000000000002</v>
      </c>
      <c r="M12">
        <v>8.4700000000000006</v>
      </c>
      <c r="N12">
        <v>5.6</v>
      </c>
      <c r="O12">
        <v>33.07</v>
      </c>
      <c r="P12">
        <v>3.28</v>
      </c>
      <c r="Q12" s="2">
        <v>4.8813951507950301E-2</v>
      </c>
      <c r="R12" s="2">
        <v>0.1038073574729606</v>
      </c>
      <c r="S12" s="5" t="s">
        <v>49</v>
      </c>
    </row>
    <row r="13" spans="1:19" x14ac:dyDescent="0.3">
      <c r="A13" t="s">
        <v>34</v>
      </c>
      <c r="B13" t="s">
        <v>24</v>
      </c>
      <c r="C13">
        <v>5379475</v>
      </c>
      <c r="D13" t="s">
        <v>35</v>
      </c>
      <c r="E13">
        <v>8.4705882352941178</v>
      </c>
      <c r="F13">
        <v>4.6622807017543861</v>
      </c>
      <c r="G13">
        <v>7.7059701492537309</v>
      </c>
      <c r="H13">
        <v>73.625</v>
      </c>
      <c r="I13">
        <v>95.6</v>
      </c>
      <c r="J13">
        <v>44.8</v>
      </c>
      <c r="K13">
        <v>49.749999999999993</v>
      </c>
      <c r="L13">
        <v>1.06</v>
      </c>
      <c r="M13">
        <v>7.9</v>
      </c>
      <c r="N13">
        <v>6.55</v>
      </c>
      <c r="O13">
        <v>23.67</v>
      </c>
      <c r="P13">
        <v>3.18</v>
      </c>
      <c r="Q13" s="2">
        <v>2.9592785167841602E-2</v>
      </c>
      <c r="R13" s="2">
        <v>7.6668538016014295E-2</v>
      </c>
      <c r="S13" s="5" t="s">
        <v>49</v>
      </c>
    </row>
    <row r="14" spans="1:19" x14ac:dyDescent="0.3">
      <c r="A14" t="s">
        <v>36</v>
      </c>
      <c r="B14" t="s">
        <v>19</v>
      </c>
      <c r="C14">
        <v>37950802</v>
      </c>
      <c r="D14" t="s">
        <v>20</v>
      </c>
      <c r="E14">
        <v>7.291666666666667</v>
      </c>
      <c r="F14">
        <v>4.6756756756756754</v>
      </c>
      <c r="G14">
        <v>6.4323529411764699</v>
      </c>
      <c r="H14">
        <v>51.274999999999999</v>
      </c>
      <c r="I14">
        <v>28.95</v>
      </c>
      <c r="J14">
        <v>58.899999999999991</v>
      </c>
      <c r="K14">
        <v>31.65</v>
      </c>
      <c r="L14">
        <v>1.73</v>
      </c>
      <c r="M14">
        <v>10.28</v>
      </c>
      <c r="N14">
        <v>5.2</v>
      </c>
      <c r="O14">
        <v>40.15</v>
      </c>
      <c r="P14">
        <v>5.21</v>
      </c>
      <c r="Q14" s="2">
        <v>1.6822142589665E-3</v>
      </c>
      <c r="R14" s="2">
        <v>6.4251219592665002E-3</v>
      </c>
      <c r="S14" s="5" t="s">
        <v>50</v>
      </c>
    </row>
    <row r="15" spans="1:19" x14ac:dyDescent="0.3">
      <c r="A15" t="s">
        <v>37</v>
      </c>
      <c r="B15" t="s">
        <v>29</v>
      </c>
      <c r="C15">
        <v>10305564</v>
      </c>
      <c r="D15" t="s">
        <v>20</v>
      </c>
      <c r="E15">
        <v>7.9</v>
      </c>
      <c r="F15">
        <v>4.0540540540540544</v>
      </c>
      <c r="G15">
        <v>6.6150000000000002</v>
      </c>
      <c r="H15">
        <v>74.45</v>
      </c>
      <c r="I15">
        <v>43.899999999999991</v>
      </c>
      <c r="J15">
        <v>77.949999999999989</v>
      </c>
      <c r="K15">
        <v>66.2</v>
      </c>
      <c r="L15">
        <v>1.0900000000000001</v>
      </c>
      <c r="M15">
        <v>25.96</v>
      </c>
      <c r="N15">
        <v>18.989999999999998</v>
      </c>
      <c r="O15">
        <v>67.72</v>
      </c>
      <c r="P15">
        <v>13.61</v>
      </c>
      <c r="Q15" s="2">
        <v>4.9964425617609999E-3</v>
      </c>
      <c r="R15" s="2">
        <v>2.4542705104745901E-2</v>
      </c>
      <c r="S15" s="5" t="s">
        <v>50</v>
      </c>
    </row>
    <row r="16" spans="1:19" x14ac:dyDescent="0.3">
      <c r="A16" t="s">
        <v>38</v>
      </c>
      <c r="B16" t="s">
        <v>29</v>
      </c>
      <c r="C16">
        <v>47351567</v>
      </c>
      <c r="D16" t="s">
        <v>20</v>
      </c>
      <c r="E16">
        <v>7.883116883116883</v>
      </c>
      <c r="F16">
        <v>4.6242774566473992</v>
      </c>
      <c r="G16">
        <v>6.825925925925926</v>
      </c>
      <c r="H16">
        <v>69.45</v>
      </c>
      <c r="I16">
        <v>34.849999999999987</v>
      </c>
      <c r="J16">
        <v>73.399999999999991</v>
      </c>
      <c r="K16">
        <v>69.699999999999989</v>
      </c>
      <c r="L16">
        <v>7.77</v>
      </c>
      <c r="M16">
        <v>11.97</v>
      </c>
      <c r="N16">
        <v>6.97</v>
      </c>
      <c r="O16">
        <v>33.35</v>
      </c>
      <c r="P16">
        <v>7.38</v>
      </c>
      <c r="Q16" s="2">
        <v>1.6121305693944901E-2</v>
      </c>
      <c r="R16" s="2">
        <v>3.7576826890385703E-2</v>
      </c>
      <c r="S16" s="5" t="s">
        <v>44</v>
      </c>
    </row>
    <row r="17" spans="1:22" x14ac:dyDescent="0.3">
      <c r="A17" t="s">
        <v>39</v>
      </c>
      <c r="B17" t="s">
        <v>24</v>
      </c>
      <c r="C17">
        <v>10353442</v>
      </c>
      <c r="D17" t="s">
        <v>20</v>
      </c>
      <c r="E17">
        <v>8.0307017543859658</v>
      </c>
      <c r="F17">
        <v>4.3</v>
      </c>
      <c r="G17">
        <v>7.2052173913043482</v>
      </c>
      <c r="H17">
        <v>82.324999999999989</v>
      </c>
      <c r="I17">
        <v>76.149999999999991</v>
      </c>
      <c r="J17">
        <v>52.1</v>
      </c>
      <c r="K17">
        <v>54</v>
      </c>
      <c r="L17">
        <v>1.05</v>
      </c>
      <c r="M17">
        <v>7.05</v>
      </c>
      <c r="N17">
        <v>3.8</v>
      </c>
      <c r="O17">
        <v>16.649999999999999</v>
      </c>
      <c r="P17">
        <v>5.55</v>
      </c>
      <c r="Q17" s="2">
        <v>2.0020423902102302E-2</v>
      </c>
      <c r="R17" s="2">
        <v>0.10289883604245841</v>
      </c>
      <c r="S17" s="5" t="s">
        <v>49</v>
      </c>
    </row>
    <row r="18" spans="1:22" x14ac:dyDescent="0.3">
      <c r="A18" t="s">
        <v>40</v>
      </c>
      <c r="B18" t="s">
        <v>22</v>
      </c>
      <c r="C18">
        <v>8654622</v>
      </c>
      <c r="D18" t="s">
        <v>35</v>
      </c>
      <c r="E18">
        <v>8.1490683229813659</v>
      </c>
      <c r="F18">
        <v>4.6973684210526319</v>
      </c>
      <c r="G18">
        <v>7.3202453987730074</v>
      </c>
      <c r="H18">
        <v>69.424999999999997</v>
      </c>
      <c r="I18">
        <v>38.15</v>
      </c>
      <c r="J18">
        <v>75.149999999999991</v>
      </c>
      <c r="K18">
        <v>57.6</v>
      </c>
      <c r="L18">
        <v>0.16</v>
      </c>
      <c r="M18">
        <v>6.5</v>
      </c>
      <c r="N18">
        <v>4.3099999999999996</v>
      </c>
      <c r="O18">
        <v>23.84</v>
      </c>
      <c r="P18">
        <v>2.67</v>
      </c>
      <c r="Q18" s="2">
        <v>8.8299006743655997E-3</v>
      </c>
      <c r="R18" s="2">
        <v>8.5021998949228999E-3</v>
      </c>
      <c r="S18" s="5" t="s">
        <v>44</v>
      </c>
    </row>
    <row r="19" spans="1:22" x14ac:dyDescent="0.3">
      <c r="A19" t="s">
        <v>41</v>
      </c>
      <c r="B19" t="s">
        <v>24</v>
      </c>
      <c r="C19">
        <v>67215293</v>
      </c>
      <c r="D19" t="s">
        <v>42</v>
      </c>
      <c r="E19">
        <v>8.2591240875912408</v>
      </c>
      <c r="F19">
        <v>4.6765765765765774</v>
      </c>
      <c r="G19">
        <v>7.8310834813499106</v>
      </c>
      <c r="H19">
        <v>77.375</v>
      </c>
      <c r="I19">
        <v>26</v>
      </c>
      <c r="J19">
        <v>83.149999999999991</v>
      </c>
      <c r="K19">
        <v>47.9</v>
      </c>
      <c r="L19">
        <v>2.58</v>
      </c>
      <c r="M19">
        <v>12.43</v>
      </c>
      <c r="N19">
        <v>6.76</v>
      </c>
      <c r="O19">
        <v>37.4</v>
      </c>
      <c r="P19">
        <v>7.59</v>
      </c>
      <c r="Q19" s="2">
        <v>1.6464990088807599E-2</v>
      </c>
      <c r="R19" s="2">
        <v>1.3492517092032001E-2</v>
      </c>
      <c r="S19" s="5" t="s">
        <v>44</v>
      </c>
    </row>
    <row r="23" spans="1:22" x14ac:dyDescent="0.3">
      <c r="A23" s="1" t="s">
        <v>0</v>
      </c>
      <c r="B23" s="1" t="s">
        <v>1</v>
      </c>
      <c r="C23" s="1" t="s">
        <v>2</v>
      </c>
      <c r="D23" s="1" t="s">
        <v>3</v>
      </c>
      <c r="E23" s="1" t="s">
        <v>4</v>
      </c>
      <c r="F23" s="1" t="s">
        <v>5</v>
      </c>
      <c r="G23" s="1" t="s">
        <v>6</v>
      </c>
      <c r="H23" s="1" t="s">
        <v>7</v>
      </c>
      <c r="I23" s="1" t="s">
        <v>8</v>
      </c>
      <c r="J23" s="1" t="s">
        <v>9</v>
      </c>
      <c r="K23" s="1" t="s">
        <v>10</v>
      </c>
      <c r="L23" s="1" t="s">
        <v>11</v>
      </c>
      <c r="M23" s="1" t="s">
        <v>12</v>
      </c>
      <c r="N23" s="1" t="s">
        <v>13</v>
      </c>
      <c r="O23" s="1" t="s">
        <v>14</v>
      </c>
      <c r="P23" s="1" t="s">
        <v>15</v>
      </c>
      <c r="Q23" s="1" t="s">
        <v>16</v>
      </c>
      <c r="R23" s="1" t="s">
        <v>17</v>
      </c>
    </row>
    <row r="24" spans="1:22" x14ac:dyDescent="0.3">
      <c r="A24" t="s">
        <v>25</v>
      </c>
      <c r="B24" t="s">
        <v>24</v>
      </c>
      <c r="C24">
        <v>5530719</v>
      </c>
      <c r="D24" t="s">
        <v>20</v>
      </c>
      <c r="E24">
        <v>8.9791666666666661</v>
      </c>
      <c r="F24">
        <v>4.6901408450704229</v>
      </c>
      <c r="G24">
        <v>7.7120000000000006</v>
      </c>
      <c r="H24">
        <v>63.45</v>
      </c>
      <c r="I24">
        <v>66.95</v>
      </c>
      <c r="J24">
        <v>22.45</v>
      </c>
      <c r="K24">
        <v>89.3</v>
      </c>
      <c r="L24">
        <v>0.49</v>
      </c>
      <c r="M24">
        <v>4.2</v>
      </c>
      <c r="N24">
        <v>5.71</v>
      </c>
      <c r="O24">
        <v>26.53</v>
      </c>
      <c r="P24">
        <v>0.49</v>
      </c>
      <c r="Q24" s="2">
        <v>2.1201974327179001E-2</v>
      </c>
      <c r="R24" s="2">
        <v>5.7559062906139102E-2</v>
      </c>
    </row>
    <row r="25" spans="1:22" x14ac:dyDescent="0.3">
      <c r="T25" t="s">
        <v>55</v>
      </c>
    </row>
    <row r="26" spans="1:22" x14ac:dyDescent="0.3">
      <c r="D26" t="s">
        <v>47</v>
      </c>
      <c r="E26">
        <v>9</v>
      </c>
      <c r="F26">
        <v>9</v>
      </c>
      <c r="G26">
        <v>9</v>
      </c>
      <c r="H26">
        <v>90</v>
      </c>
      <c r="I26">
        <v>90</v>
      </c>
      <c r="J26">
        <v>90</v>
      </c>
      <c r="K26">
        <v>90</v>
      </c>
      <c r="L26">
        <v>0</v>
      </c>
      <c r="M26">
        <v>0</v>
      </c>
      <c r="N26">
        <v>0</v>
      </c>
      <c r="O26">
        <v>0</v>
      </c>
      <c r="P26">
        <v>0</v>
      </c>
      <c r="Q26">
        <v>0.05</v>
      </c>
      <c r="R26">
        <v>0.05</v>
      </c>
      <c r="T26" t="s">
        <v>47</v>
      </c>
      <c r="U26">
        <v>10</v>
      </c>
      <c r="V26">
        <f>U26*10</f>
        <v>100</v>
      </c>
    </row>
    <row r="27" spans="1:22" x14ac:dyDescent="0.3">
      <c r="D27" t="s">
        <v>43</v>
      </c>
      <c r="E27">
        <v>8.5</v>
      </c>
      <c r="F27">
        <v>8</v>
      </c>
      <c r="G27">
        <v>8.5</v>
      </c>
      <c r="H27">
        <v>80</v>
      </c>
      <c r="I27">
        <v>80</v>
      </c>
      <c r="J27">
        <v>80</v>
      </c>
      <c r="K27">
        <v>80</v>
      </c>
      <c r="L27">
        <v>2</v>
      </c>
      <c r="M27">
        <v>2</v>
      </c>
      <c r="N27">
        <v>2</v>
      </c>
      <c r="O27">
        <v>2</v>
      </c>
      <c r="P27">
        <v>2</v>
      </c>
      <c r="Q27">
        <v>4.4999999999999998E-2</v>
      </c>
      <c r="R27">
        <v>4.4999999999999998E-2</v>
      </c>
      <c r="T27" t="s">
        <v>43</v>
      </c>
      <c r="U27">
        <v>9</v>
      </c>
      <c r="V27">
        <f t="shared" ref="V27:V35" si="0">U27*10</f>
        <v>90</v>
      </c>
    </row>
    <row r="28" spans="1:22" x14ac:dyDescent="0.3">
      <c r="D28" t="s">
        <v>48</v>
      </c>
      <c r="E28">
        <v>8</v>
      </c>
      <c r="F28">
        <v>7</v>
      </c>
      <c r="G28">
        <v>8</v>
      </c>
      <c r="H28">
        <v>70</v>
      </c>
      <c r="I28">
        <v>70</v>
      </c>
      <c r="J28">
        <v>70</v>
      </c>
      <c r="K28">
        <v>70</v>
      </c>
      <c r="L28">
        <v>6</v>
      </c>
      <c r="M28">
        <v>6</v>
      </c>
      <c r="N28">
        <v>6</v>
      </c>
      <c r="O28">
        <v>6</v>
      </c>
      <c r="P28">
        <v>6</v>
      </c>
      <c r="Q28">
        <v>0.04</v>
      </c>
      <c r="R28">
        <v>0.04</v>
      </c>
      <c r="T28" t="s">
        <v>48</v>
      </c>
      <c r="U28">
        <v>8</v>
      </c>
      <c r="V28">
        <f t="shared" si="0"/>
        <v>80</v>
      </c>
    </row>
    <row r="29" spans="1:22" x14ac:dyDescent="0.3">
      <c r="D29" t="s">
        <v>49</v>
      </c>
      <c r="E29">
        <v>7.5</v>
      </c>
      <c r="F29">
        <v>6</v>
      </c>
      <c r="G29">
        <v>7.5</v>
      </c>
      <c r="H29">
        <v>60</v>
      </c>
      <c r="I29">
        <v>60</v>
      </c>
      <c r="J29">
        <v>60</v>
      </c>
      <c r="K29">
        <v>60</v>
      </c>
      <c r="L29">
        <v>12</v>
      </c>
      <c r="M29">
        <v>12</v>
      </c>
      <c r="N29">
        <v>12</v>
      </c>
      <c r="O29">
        <v>12</v>
      </c>
      <c r="P29">
        <v>12</v>
      </c>
      <c r="Q29">
        <v>3.5000000000000003E-2</v>
      </c>
      <c r="R29">
        <v>3.5000000000000003E-2</v>
      </c>
      <c r="T29" t="s">
        <v>49</v>
      </c>
      <c r="U29">
        <v>7</v>
      </c>
      <c r="V29">
        <f t="shared" si="0"/>
        <v>70</v>
      </c>
    </row>
    <row r="30" spans="1:22" x14ac:dyDescent="0.3">
      <c r="D30" t="s">
        <v>44</v>
      </c>
      <c r="E30">
        <v>7</v>
      </c>
      <c r="F30">
        <v>5</v>
      </c>
      <c r="G30">
        <v>7</v>
      </c>
      <c r="H30">
        <v>50</v>
      </c>
      <c r="I30">
        <v>50</v>
      </c>
      <c r="J30">
        <v>50</v>
      </c>
      <c r="K30">
        <v>50</v>
      </c>
      <c r="L30">
        <v>20</v>
      </c>
      <c r="M30">
        <v>20</v>
      </c>
      <c r="N30">
        <v>20</v>
      </c>
      <c r="O30">
        <v>20</v>
      </c>
      <c r="P30">
        <v>20</v>
      </c>
      <c r="Q30">
        <v>0.03</v>
      </c>
      <c r="R30">
        <v>0.03</v>
      </c>
      <c r="T30" t="s">
        <v>44</v>
      </c>
      <c r="U30">
        <v>6</v>
      </c>
      <c r="V30">
        <f t="shared" si="0"/>
        <v>60</v>
      </c>
    </row>
    <row r="31" spans="1:22" x14ac:dyDescent="0.3">
      <c r="D31" t="s">
        <v>50</v>
      </c>
      <c r="E31">
        <v>6.5</v>
      </c>
      <c r="F31">
        <v>4</v>
      </c>
      <c r="G31">
        <v>6.5</v>
      </c>
      <c r="H31">
        <v>40</v>
      </c>
      <c r="I31">
        <v>40</v>
      </c>
      <c r="J31">
        <v>40</v>
      </c>
      <c r="K31">
        <v>40</v>
      </c>
      <c r="L31">
        <v>30</v>
      </c>
      <c r="M31">
        <v>30</v>
      </c>
      <c r="N31">
        <v>30</v>
      </c>
      <c r="O31">
        <v>30</v>
      </c>
      <c r="P31">
        <v>30</v>
      </c>
      <c r="Q31">
        <v>2.5000000000000001E-2</v>
      </c>
      <c r="R31">
        <v>2.5000000000000001E-2</v>
      </c>
      <c r="T31" t="s">
        <v>50</v>
      </c>
      <c r="U31">
        <v>5</v>
      </c>
      <c r="V31">
        <f t="shared" si="0"/>
        <v>50</v>
      </c>
    </row>
    <row r="32" spans="1:22" x14ac:dyDescent="0.3">
      <c r="D32" t="s">
        <v>51</v>
      </c>
      <c r="E32">
        <v>6</v>
      </c>
      <c r="F32">
        <v>3</v>
      </c>
      <c r="G32">
        <v>6</v>
      </c>
      <c r="H32">
        <v>30</v>
      </c>
      <c r="I32">
        <v>30</v>
      </c>
      <c r="J32">
        <v>30</v>
      </c>
      <c r="K32">
        <v>30</v>
      </c>
      <c r="L32">
        <v>42</v>
      </c>
      <c r="M32">
        <v>42</v>
      </c>
      <c r="N32">
        <v>42</v>
      </c>
      <c r="O32">
        <v>42</v>
      </c>
      <c r="P32">
        <v>42</v>
      </c>
      <c r="Q32">
        <v>0.02</v>
      </c>
      <c r="R32">
        <v>0.02</v>
      </c>
      <c r="T32" t="s">
        <v>51</v>
      </c>
      <c r="U32">
        <v>4</v>
      </c>
      <c r="V32">
        <f t="shared" si="0"/>
        <v>40</v>
      </c>
    </row>
    <row r="33" spans="4:22" x14ac:dyDescent="0.3">
      <c r="D33" t="s">
        <v>45</v>
      </c>
      <c r="E33">
        <v>5.5</v>
      </c>
      <c r="F33">
        <v>2</v>
      </c>
      <c r="G33">
        <v>5.5</v>
      </c>
      <c r="H33">
        <v>20</v>
      </c>
      <c r="I33">
        <v>20</v>
      </c>
      <c r="J33">
        <v>20</v>
      </c>
      <c r="K33">
        <v>20</v>
      </c>
      <c r="L33">
        <v>56</v>
      </c>
      <c r="M33">
        <v>56</v>
      </c>
      <c r="N33">
        <v>56</v>
      </c>
      <c r="O33">
        <v>56</v>
      </c>
      <c r="P33">
        <v>56</v>
      </c>
      <c r="Q33">
        <v>1.4999999999999999E-2</v>
      </c>
      <c r="R33">
        <v>1.4999999999999999E-2</v>
      </c>
      <c r="T33" t="s">
        <v>45</v>
      </c>
      <c r="U33">
        <v>3</v>
      </c>
      <c r="V33">
        <f t="shared" si="0"/>
        <v>30</v>
      </c>
    </row>
    <row r="34" spans="4:22" x14ac:dyDescent="0.3">
      <c r="D34" t="s">
        <v>52</v>
      </c>
      <c r="E34">
        <v>5</v>
      </c>
      <c r="F34">
        <v>1</v>
      </c>
      <c r="G34">
        <v>5</v>
      </c>
      <c r="H34">
        <v>10</v>
      </c>
      <c r="I34">
        <v>10</v>
      </c>
      <c r="J34">
        <v>10</v>
      </c>
      <c r="K34">
        <v>10</v>
      </c>
      <c r="L34">
        <v>72</v>
      </c>
      <c r="M34">
        <v>72</v>
      </c>
      <c r="N34">
        <v>72</v>
      </c>
      <c r="O34">
        <v>72</v>
      </c>
      <c r="P34">
        <v>72</v>
      </c>
      <c r="Q34">
        <v>0.01</v>
      </c>
      <c r="R34">
        <v>0.01</v>
      </c>
      <c r="T34" t="s">
        <v>52</v>
      </c>
      <c r="U34">
        <v>2</v>
      </c>
      <c r="V34">
        <f t="shared" si="0"/>
        <v>20</v>
      </c>
    </row>
    <row r="35" spans="4:22" x14ac:dyDescent="0.3">
      <c r="D35" t="s">
        <v>54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100</v>
      </c>
      <c r="M35">
        <v>100</v>
      </c>
      <c r="N35">
        <v>100</v>
      </c>
      <c r="O35">
        <v>100</v>
      </c>
      <c r="P35">
        <v>100</v>
      </c>
      <c r="Q35">
        <v>0</v>
      </c>
      <c r="R35">
        <v>0</v>
      </c>
      <c r="T35" t="s">
        <v>54</v>
      </c>
      <c r="U35">
        <v>1</v>
      </c>
      <c r="V35">
        <f t="shared" si="0"/>
        <v>10</v>
      </c>
    </row>
    <row r="36" spans="4:22" x14ac:dyDescent="0.3">
      <c r="T36" t="s">
        <v>46</v>
      </c>
      <c r="U36">
        <v>0</v>
      </c>
      <c r="V36">
        <v>0</v>
      </c>
    </row>
    <row r="38" spans="4:22" ht="21" x14ac:dyDescent="0.4">
      <c r="D38" s="4" t="s">
        <v>53</v>
      </c>
    </row>
    <row r="39" spans="4:22" x14ac:dyDescent="0.3">
      <c r="D39" s="1" t="s">
        <v>0</v>
      </c>
      <c r="E39" s="1" t="s">
        <v>4</v>
      </c>
      <c r="F39" s="1" t="s">
        <v>5</v>
      </c>
      <c r="G39" s="1" t="s">
        <v>6</v>
      </c>
      <c r="H39" s="1" t="s">
        <v>7</v>
      </c>
      <c r="I39" s="1" t="s">
        <v>8</v>
      </c>
      <c r="J39" s="1" t="s">
        <v>9</v>
      </c>
      <c r="K39" s="1" t="s">
        <v>10</v>
      </c>
      <c r="L39" s="1" t="s">
        <v>11</v>
      </c>
      <c r="M39" s="1" t="s">
        <v>12</v>
      </c>
      <c r="N39" s="1" t="s">
        <v>13</v>
      </c>
      <c r="O39" s="1" t="s">
        <v>14</v>
      </c>
      <c r="P39" s="1" t="s">
        <v>15</v>
      </c>
      <c r="Q39" s="1" t="s">
        <v>16</v>
      </c>
      <c r="R39" s="1" t="s">
        <v>17</v>
      </c>
    </row>
    <row r="40" spans="4:22" x14ac:dyDescent="0.3">
      <c r="D40" t="s">
        <v>18</v>
      </c>
      <c r="E40" t="str">
        <f>_xlfn.XLOOKUP(E2,E$26:E$35,$D$26:$D$35, "Error",-1)</f>
        <v>B+</v>
      </c>
      <c r="F40" t="str">
        <f t="shared" ref="F40:R40" si="1">_xlfn.XLOOKUP(F2,F$26:F$35,$D$26:$D$35, "Error",-1)</f>
        <v>B</v>
      </c>
      <c r="G40" t="str">
        <f t="shared" si="1"/>
        <v>B-</v>
      </c>
      <c r="H40" t="str">
        <f t="shared" si="1"/>
        <v>B+</v>
      </c>
      <c r="I40" t="str">
        <f t="shared" si="1"/>
        <v>B-</v>
      </c>
      <c r="J40" t="str">
        <f t="shared" si="1"/>
        <v>B</v>
      </c>
      <c r="K40" t="str">
        <f t="shared" si="1"/>
        <v>B+</v>
      </c>
      <c r="L40" t="str">
        <f t="shared" si="1"/>
        <v>A+</v>
      </c>
      <c r="M40" t="str">
        <f t="shared" si="1"/>
        <v>A-</v>
      </c>
      <c r="N40" t="str">
        <f t="shared" si="1"/>
        <v>A</v>
      </c>
      <c r="O40" t="str">
        <f t="shared" si="1"/>
        <v>B+</v>
      </c>
      <c r="P40" t="str">
        <f t="shared" si="1"/>
        <v>A-</v>
      </c>
      <c r="Q40" t="str">
        <f t="shared" si="1"/>
        <v>C+</v>
      </c>
      <c r="R40" t="str">
        <f t="shared" si="1"/>
        <v>B</v>
      </c>
    </row>
    <row r="41" spans="4:22" x14ac:dyDescent="0.3">
      <c r="D41" t="s">
        <v>21</v>
      </c>
      <c r="E41" t="str">
        <f t="shared" ref="E41:R41" si="2">_xlfn.XLOOKUP(E3,E$26:E$35,$D$26:$D$35, "Error",-1)</f>
        <v>B+</v>
      </c>
      <c r="F41" t="str">
        <f t="shared" si="2"/>
        <v>B-</v>
      </c>
      <c r="G41" t="str">
        <f t="shared" si="2"/>
        <v>B-</v>
      </c>
      <c r="H41" t="str">
        <f t="shared" si="2"/>
        <v>B+</v>
      </c>
      <c r="I41" t="str">
        <f t="shared" si="2"/>
        <v>C+</v>
      </c>
      <c r="J41" t="str">
        <f t="shared" si="2"/>
        <v>B</v>
      </c>
      <c r="K41" t="str">
        <f t="shared" si="2"/>
        <v>B+</v>
      </c>
      <c r="L41" t="str">
        <f t="shared" si="2"/>
        <v>A+</v>
      </c>
      <c r="M41" t="str">
        <f t="shared" si="2"/>
        <v>B+</v>
      </c>
      <c r="N41" t="str">
        <f t="shared" si="2"/>
        <v>A-</v>
      </c>
      <c r="O41" t="str">
        <f t="shared" si="2"/>
        <v>B</v>
      </c>
      <c r="P41" t="str">
        <f t="shared" si="2"/>
        <v>B</v>
      </c>
      <c r="Q41" t="str">
        <f t="shared" si="2"/>
        <v>B</v>
      </c>
      <c r="R41" t="str">
        <f t="shared" si="2"/>
        <v>C+</v>
      </c>
    </row>
    <row r="42" spans="4:22" x14ac:dyDescent="0.3">
      <c r="D42" t="s">
        <v>23</v>
      </c>
      <c r="E42" t="str">
        <f t="shared" ref="E42:R42" si="3">_xlfn.XLOOKUP(E4,E$26:E$35,$D$26:$D$35, "Error",-1)</f>
        <v>A-</v>
      </c>
      <c r="F42" t="str">
        <f t="shared" si="3"/>
        <v>B-</v>
      </c>
      <c r="G42" t="str">
        <f t="shared" si="3"/>
        <v>B+</v>
      </c>
      <c r="H42" t="str">
        <f t="shared" si="3"/>
        <v>A-</v>
      </c>
      <c r="I42" t="str">
        <f t="shared" si="3"/>
        <v>A-</v>
      </c>
      <c r="J42" t="str">
        <f t="shared" si="3"/>
        <v>B+</v>
      </c>
      <c r="K42" t="str">
        <f t="shared" si="3"/>
        <v>A</v>
      </c>
      <c r="L42" t="str">
        <f t="shared" si="3"/>
        <v>A+</v>
      </c>
      <c r="M42" t="str">
        <f t="shared" si="3"/>
        <v>A</v>
      </c>
      <c r="N42" t="str">
        <f t="shared" si="3"/>
        <v>A</v>
      </c>
      <c r="O42" t="str">
        <f t="shared" si="3"/>
        <v>B</v>
      </c>
      <c r="P42" t="str">
        <f t="shared" si="3"/>
        <v>A+</v>
      </c>
      <c r="Q42" t="str">
        <f t="shared" si="3"/>
        <v>C</v>
      </c>
      <c r="R42" t="str">
        <f t="shared" si="3"/>
        <v>A+</v>
      </c>
    </row>
    <row r="43" spans="4:22" x14ac:dyDescent="0.3">
      <c r="D43" t="s">
        <v>25</v>
      </c>
      <c r="E43" t="str">
        <f t="shared" ref="E43:R43" si="4">_xlfn.XLOOKUP(E5,E$26:E$35,$D$26:$D$35, "Error",-1)</f>
        <v>A</v>
      </c>
      <c r="F43" t="str">
        <f t="shared" si="4"/>
        <v>B-</v>
      </c>
      <c r="G43" t="str">
        <f t="shared" si="4"/>
        <v>B+</v>
      </c>
      <c r="H43" t="str">
        <f t="shared" si="4"/>
        <v>B+</v>
      </c>
      <c r="I43" t="str">
        <f t="shared" si="4"/>
        <v>B+</v>
      </c>
      <c r="J43" t="str">
        <f t="shared" si="4"/>
        <v>C</v>
      </c>
      <c r="K43" t="str">
        <f t="shared" si="4"/>
        <v>A</v>
      </c>
      <c r="L43" t="str">
        <f t="shared" si="4"/>
        <v>A+</v>
      </c>
      <c r="M43" t="str">
        <f t="shared" si="4"/>
        <v>A</v>
      </c>
      <c r="N43" t="str">
        <f t="shared" si="4"/>
        <v>A</v>
      </c>
      <c r="O43" t="str">
        <f t="shared" si="4"/>
        <v>B</v>
      </c>
      <c r="P43" t="str">
        <f t="shared" si="4"/>
        <v>A+</v>
      </c>
      <c r="Q43" t="str">
        <f t="shared" si="4"/>
        <v>C+</v>
      </c>
      <c r="R43" t="str">
        <f t="shared" si="4"/>
        <v>A+</v>
      </c>
    </row>
    <row r="44" spans="4:22" x14ac:dyDescent="0.3">
      <c r="D44" t="s">
        <v>26</v>
      </c>
      <c r="E44" t="str">
        <f t="shared" ref="E44:R44" si="5">_xlfn.XLOOKUP(E6,E$26:E$35,$D$26:$D$35, "Error",-1)</f>
        <v>A-</v>
      </c>
      <c r="F44" t="str">
        <f t="shared" si="5"/>
        <v>B-</v>
      </c>
      <c r="G44" t="str">
        <f t="shared" si="5"/>
        <v>B-</v>
      </c>
      <c r="H44" t="str">
        <f t="shared" si="5"/>
        <v>B+</v>
      </c>
      <c r="I44" t="str">
        <f t="shared" si="5"/>
        <v>C</v>
      </c>
      <c r="J44" t="str">
        <f t="shared" si="5"/>
        <v>B+</v>
      </c>
      <c r="K44" t="str">
        <f t="shared" si="5"/>
        <v>B+</v>
      </c>
      <c r="L44" t="str">
        <f t="shared" si="5"/>
        <v>A</v>
      </c>
      <c r="M44" t="str">
        <f t="shared" si="5"/>
        <v>B</v>
      </c>
      <c r="N44" t="str">
        <f t="shared" si="5"/>
        <v>A-</v>
      </c>
      <c r="O44" t="str">
        <f t="shared" si="5"/>
        <v>B-</v>
      </c>
      <c r="P44" t="str">
        <f t="shared" si="5"/>
        <v>B</v>
      </c>
      <c r="Q44" t="str">
        <f t="shared" si="5"/>
        <v>C+</v>
      </c>
      <c r="R44" t="str">
        <f t="shared" si="5"/>
        <v>A+</v>
      </c>
    </row>
    <row r="45" spans="4:22" x14ac:dyDescent="0.3">
      <c r="D45" t="s">
        <v>27</v>
      </c>
      <c r="E45" t="str">
        <f t="shared" ref="E45:R45" si="6">_xlfn.XLOOKUP(E7,E$26:E$35,$D$26:$D$35, "Error",-1)</f>
        <v>B+</v>
      </c>
      <c r="F45" t="str">
        <f t="shared" si="6"/>
        <v>B-</v>
      </c>
      <c r="G45" t="str">
        <f t="shared" si="6"/>
        <v>B-</v>
      </c>
      <c r="H45" t="str">
        <f t="shared" si="6"/>
        <v>A-</v>
      </c>
      <c r="I45" t="str">
        <f t="shared" si="6"/>
        <v>C+</v>
      </c>
      <c r="J45" t="str">
        <f t="shared" si="6"/>
        <v>A-</v>
      </c>
      <c r="K45" t="str">
        <f t="shared" si="6"/>
        <v>A-</v>
      </c>
      <c r="L45" t="str">
        <f t="shared" si="6"/>
        <v>A+</v>
      </c>
      <c r="M45" t="str">
        <f t="shared" si="6"/>
        <v>A-</v>
      </c>
      <c r="N45" t="str">
        <f t="shared" si="6"/>
        <v>A-</v>
      </c>
      <c r="O45" t="str">
        <f t="shared" si="6"/>
        <v>B-</v>
      </c>
      <c r="P45" t="str">
        <f t="shared" si="6"/>
        <v>A</v>
      </c>
      <c r="Q45" t="str">
        <f t="shared" si="6"/>
        <v>C-</v>
      </c>
      <c r="R45" t="str">
        <f t="shared" si="6"/>
        <v>A+</v>
      </c>
    </row>
    <row r="46" spans="4:22" x14ac:dyDescent="0.3">
      <c r="D46" t="s">
        <v>28</v>
      </c>
      <c r="E46" t="str">
        <f t="shared" ref="E46:R46" si="7">_xlfn.XLOOKUP(E8,E$26:E$35,$D$26:$D$35, "Error",-1)</f>
        <v>B+</v>
      </c>
      <c r="F46" t="str">
        <f t="shared" si="7"/>
        <v>B-</v>
      </c>
      <c r="G46" t="str">
        <f t="shared" si="7"/>
        <v>C+</v>
      </c>
      <c r="H46" t="str">
        <f t="shared" si="7"/>
        <v>B+</v>
      </c>
      <c r="I46" t="str">
        <f t="shared" si="7"/>
        <v>C+</v>
      </c>
      <c r="J46" t="str">
        <f t="shared" si="7"/>
        <v>A</v>
      </c>
      <c r="K46" t="str">
        <f t="shared" si="7"/>
        <v>B</v>
      </c>
      <c r="L46" t="str">
        <f t="shared" si="7"/>
        <v>A-</v>
      </c>
      <c r="M46" t="str">
        <f t="shared" si="7"/>
        <v>A-</v>
      </c>
      <c r="N46" t="str">
        <f t="shared" si="7"/>
        <v>A-</v>
      </c>
      <c r="O46" t="str">
        <f t="shared" si="7"/>
        <v>A-</v>
      </c>
      <c r="P46" t="str">
        <f t="shared" si="7"/>
        <v>A-</v>
      </c>
      <c r="Q46" t="str">
        <f t="shared" si="7"/>
        <v>D+</v>
      </c>
      <c r="R46" t="str">
        <f t="shared" si="7"/>
        <v>D+</v>
      </c>
    </row>
    <row r="47" spans="4:22" x14ac:dyDescent="0.3">
      <c r="D47" t="s">
        <v>30</v>
      </c>
      <c r="E47" t="str">
        <f t="shared" ref="E47:R47" si="8">_xlfn.XLOOKUP(E9,E$26:E$35,$D$26:$D$35, "Error",-1)</f>
        <v>A-</v>
      </c>
      <c r="F47" t="str">
        <f t="shared" si="8"/>
        <v>B-</v>
      </c>
      <c r="G47" t="str">
        <f t="shared" si="8"/>
        <v>B+</v>
      </c>
      <c r="H47" t="str">
        <f t="shared" si="8"/>
        <v>B</v>
      </c>
      <c r="I47" t="str">
        <f t="shared" si="8"/>
        <v>C+</v>
      </c>
      <c r="J47" t="str">
        <f t="shared" si="8"/>
        <v>A-</v>
      </c>
      <c r="K47" t="str">
        <f t="shared" si="8"/>
        <v>B</v>
      </c>
      <c r="L47" t="str">
        <f t="shared" si="8"/>
        <v>A+</v>
      </c>
      <c r="M47" t="str">
        <f t="shared" si="8"/>
        <v>A-</v>
      </c>
      <c r="N47" t="str">
        <f t="shared" si="8"/>
        <v>A</v>
      </c>
      <c r="O47" t="str">
        <f t="shared" si="8"/>
        <v>B</v>
      </c>
      <c r="P47" t="str">
        <f t="shared" si="8"/>
        <v>A</v>
      </c>
      <c r="Q47" t="str">
        <f t="shared" si="8"/>
        <v>C+</v>
      </c>
      <c r="R47" t="str">
        <f t="shared" si="8"/>
        <v>B-</v>
      </c>
    </row>
    <row r="48" spans="4:22" x14ac:dyDescent="0.3">
      <c r="D48" t="s">
        <v>31</v>
      </c>
      <c r="E48" t="str">
        <f t="shared" ref="E48:R48" si="9">_xlfn.XLOOKUP(E10,E$26:E$35,$D$26:$D$35, "Error",-1)</f>
        <v>B+</v>
      </c>
      <c r="F48" t="str">
        <f t="shared" si="9"/>
        <v>B-</v>
      </c>
      <c r="G48" t="str">
        <f t="shared" si="9"/>
        <v>B-</v>
      </c>
      <c r="H48" t="str">
        <f t="shared" si="9"/>
        <v>B</v>
      </c>
      <c r="I48" t="str">
        <f t="shared" si="9"/>
        <v>C+</v>
      </c>
      <c r="J48" t="str">
        <f t="shared" si="9"/>
        <v>B+</v>
      </c>
      <c r="K48" t="str">
        <f t="shared" si="9"/>
        <v>C+</v>
      </c>
      <c r="L48" t="str">
        <f t="shared" si="9"/>
        <v>A-</v>
      </c>
      <c r="M48" t="str">
        <f t="shared" si="9"/>
        <v>A-</v>
      </c>
      <c r="N48" t="str">
        <f t="shared" si="9"/>
        <v>A-</v>
      </c>
      <c r="O48" t="str">
        <f t="shared" si="9"/>
        <v>B-</v>
      </c>
      <c r="P48" t="str">
        <f t="shared" si="9"/>
        <v>A</v>
      </c>
      <c r="Q48" t="str">
        <f t="shared" si="9"/>
        <v>C-</v>
      </c>
      <c r="R48" t="str">
        <f t="shared" si="9"/>
        <v>B-</v>
      </c>
    </row>
    <row r="49" spans="4:22" x14ac:dyDescent="0.3">
      <c r="D49" t="s">
        <v>32</v>
      </c>
      <c r="E49" t="str">
        <f t="shared" ref="E49:R49" si="10">_xlfn.XLOOKUP(E11,E$26:E$35,$D$26:$D$35, "Error",-1)</f>
        <v>B</v>
      </c>
      <c r="F49" t="str">
        <f t="shared" si="10"/>
        <v>B-</v>
      </c>
      <c r="G49" t="str">
        <f t="shared" si="10"/>
        <v>C+</v>
      </c>
      <c r="H49" t="str">
        <f t="shared" si="10"/>
        <v>A</v>
      </c>
      <c r="I49" t="str">
        <f t="shared" si="10"/>
        <v>B-</v>
      </c>
      <c r="J49" t="str">
        <f t="shared" si="10"/>
        <v>B</v>
      </c>
      <c r="K49" t="str">
        <f t="shared" si="10"/>
        <v>B</v>
      </c>
      <c r="L49" t="str">
        <f t="shared" si="10"/>
        <v>A+</v>
      </c>
      <c r="M49" t="str">
        <f t="shared" si="10"/>
        <v>A-</v>
      </c>
      <c r="N49" t="str">
        <f t="shared" si="10"/>
        <v>A</v>
      </c>
      <c r="O49" t="str">
        <f t="shared" si="10"/>
        <v>A-</v>
      </c>
      <c r="P49" t="str">
        <f t="shared" si="10"/>
        <v>A</v>
      </c>
      <c r="Q49" t="str">
        <f t="shared" si="10"/>
        <v>A+</v>
      </c>
      <c r="R49" t="str">
        <f t="shared" si="10"/>
        <v>A+</v>
      </c>
    </row>
    <row r="50" spans="4:22" x14ac:dyDescent="0.3">
      <c r="D50" t="s">
        <v>33</v>
      </c>
      <c r="E50" t="str">
        <f t="shared" ref="E50:R50" si="11">_xlfn.XLOOKUP(E12,E$26:E$35,$D$26:$D$35, "Error",-1)</f>
        <v>A-</v>
      </c>
      <c r="F50" t="str">
        <f t="shared" si="11"/>
        <v>B-</v>
      </c>
      <c r="G50" t="str">
        <f t="shared" si="11"/>
        <v>B</v>
      </c>
      <c r="H50" t="str">
        <f t="shared" si="11"/>
        <v>B+</v>
      </c>
      <c r="I50" t="str">
        <f t="shared" si="11"/>
        <v>B</v>
      </c>
      <c r="J50" t="str">
        <f t="shared" si="11"/>
        <v>B+</v>
      </c>
      <c r="K50" t="str">
        <f t="shared" si="11"/>
        <v>A+</v>
      </c>
      <c r="L50" t="str">
        <f t="shared" si="11"/>
        <v>A</v>
      </c>
      <c r="M50" t="str">
        <f t="shared" si="11"/>
        <v>A-</v>
      </c>
      <c r="N50" t="str">
        <f t="shared" si="11"/>
        <v>A</v>
      </c>
      <c r="O50" t="str">
        <f t="shared" si="11"/>
        <v>B-</v>
      </c>
      <c r="P50" t="str">
        <f t="shared" si="11"/>
        <v>A</v>
      </c>
      <c r="Q50" t="str">
        <f t="shared" si="11"/>
        <v>A</v>
      </c>
      <c r="R50" t="str">
        <f t="shared" si="11"/>
        <v>A+</v>
      </c>
    </row>
    <row r="51" spans="4:22" x14ac:dyDescent="0.3">
      <c r="D51" t="s">
        <v>34</v>
      </c>
      <c r="E51" t="str">
        <f t="shared" ref="E51:R51" si="12">_xlfn.XLOOKUP(E13,E$26:E$35,$D$26:$D$35, "Error",-1)</f>
        <v>A-</v>
      </c>
      <c r="F51" t="str">
        <f t="shared" si="12"/>
        <v>B-</v>
      </c>
      <c r="G51" t="str">
        <f t="shared" si="12"/>
        <v>B+</v>
      </c>
      <c r="H51" t="str">
        <f t="shared" si="12"/>
        <v>A-</v>
      </c>
      <c r="I51" t="str">
        <f t="shared" si="12"/>
        <v>A+</v>
      </c>
      <c r="J51" t="str">
        <f t="shared" si="12"/>
        <v>B-</v>
      </c>
      <c r="K51" t="str">
        <f t="shared" si="12"/>
        <v>B-</v>
      </c>
      <c r="L51" t="str">
        <f t="shared" si="12"/>
        <v>A+</v>
      </c>
      <c r="M51" t="str">
        <f t="shared" si="12"/>
        <v>A-</v>
      </c>
      <c r="N51" t="str">
        <f t="shared" si="12"/>
        <v>A-</v>
      </c>
      <c r="O51" t="str">
        <f t="shared" si="12"/>
        <v>B</v>
      </c>
      <c r="P51" t="str">
        <f t="shared" si="12"/>
        <v>A</v>
      </c>
      <c r="Q51" t="str">
        <f t="shared" si="12"/>
        <v>B-</v>
      </c>
      <c r="R51" t="str">
        <f t="shared" si="12"/>
        <v>A+</v>
      </c>
    </row>
    <row r="52" spans="4:22" x14ac:dyDescent="0.3">
      <c r="D52" t="s">
        <v>36</v>
      </c>
      <c r="E52" t="str">
        <f t="shared" ref="E52:R52" si="13">_xlfn.XLOOKUP(E14,E$26:E$35,$D$26:$D$35, "Error",-1)</f>
        <v>B</v>
      </c>
      <c r="F52" t="str">
        <f t="shared" si="13"/>
        <v>B-</v>
      </c>
      <c r="G52" t="str">
        <f t="shared" si="13"/>
        <v>C+</v>
      </c>
      <c r="H52" t="str">
        <f t="shared" si="13"/>
        <v>B</v>
      </c>
      <c r="I52" t="str">
        <f t="shared" si="13"/>
        <v>C</v>
      </c>
      <c r="J52" t="str">
        <f t="shared" si="13"/>
        <v>B</v>
      </c>
      <c r="K52" t="str">
        <f t="shared" si="13"/>
        <v>C+</v>
      </c>
      <c r="L52" t="str">
        <f t="shared" si="13"/>
        <v>A+</v>
      </c>
      <c r="M52" t="str">
        <f t="shared" si="13"/>
        <v>A-</v>
      </c>
      <c r="N52" t="str">
        <f t="shared" si="13"/>
        <v>A</v>
      </c>
      <c r="O52" t="str">
        <f t="shared" si="13"/>
        <v>B-</v>
      </c>
      <c r="P52" t="str">
        <f t="shared" si="13"/>
        <v>A</v>
      </c>
      <c r="Q52" t="str">
        <f t="shared" si="13"/>
        <v>D+</v>
      </c>
      <c r="R52" t="str">
        <f t="shared" si="13"/>
        <v>D+</v>
      </c>
    </row>
    <row r="53" spans="4:22" x14ac:dyDescent="0.3">
      <c r="D53" t="s">
        <v>37</v>
      </c>
      <c r="E53" t="str">
        <f t="shared" ref="E53:R53" si="14">_xlfn.XLOOKUP(E15,E$26:E$35,$D$26:$D$35, "Error",-1)</f>
        <v>B+</v>
      </c>
      <c r="F53" t="str">
        <f t="shared" si="14"/>
        <v>B-</v>
      </c>
      <c r="G53" t="str">
        <f t="shared" si="14"/>
        <v>B-</v>
      </c>
      <c r="H53" t="str">
        <f t="shared" si="14"/>
        <v>A-</v>
      </c>
      <c r="I53" t="str">
        <f t="shared" si="14"/>
        <v>B-</v>
      </c>
      <c r="J53" t="str">
        <f t="shared" si="14"/>
        <v>A-</v>
      </c>
      <c r="K53" t="str">
        <f t="shared" si="14"/>
        <v>B+</v>
      </c>
      <c r="L53" t="str">
        <f t="shared" si="14"/>
        <v>A+</v>
      </c>
      <c r="M53" t="str">
        <f t="shared" si="14"/>
        <v>B</v>
      </c>
      <c r="N53" t="str">
        <f t="shared" si="14"/>
        <v>B+</v>
      </c>
      <c r="O53" t="str">
        <f t="shared" si="14"/>
        <v>C</v>
      </c>
      <c r="P53" t="str">
        <f t="shared" si="14"/>
        <v>B+</v>
      </c>
      <c r="Q53" t="str">
        <f t="shared" si="14"/>
        <v>D+</v>
      </c>
      <c r="R53" t="str">
        <f t="shared" si="14"/>
        <v>C+</v>
      </c>
    </row>
    <row r="54" spans="4:22" x14ac:dyDescent="0.3">
      <c r="D54" t="s">
        <v>38</v>
      </c>
      <c r="E54" t="str">
        <f t="shared" ref="E54:R54" si="15">_xlfn.XLOOKUP(E16,E$26:E$35,$D$26:$D$35, "Error",-1)</f>
        <v>B+</v>
      </c>
      <c r="F54" t="str">
        <f t="shared" si="15"/>
        <v>B-</v>
      </c>
      <c r="G54" t="str">
        <f t="shared" si="15"/>
        <v>B-</v>
      </c>
      <c r="H54" t="str">
        <f t="shared" si="15"/>
        <v>B+</v>
      </c>
      <c r="I54" t="str">
        <f t="shared" si="15"/>
        <v>C+</v>
      </c>
      <c r="J54" t="str">
        <f t="shared" si="15"/>
        <v>A-</v>
      </c>
      <c r="K54" t="str">
        <f t="shared" si="15"/>
        <v>B+</v>
      </c>
      <c r="L54" t="str">
        <f t="shared" si="15"/>
        <v>A-</v>
      </c>
      <c r="M54" t="str">
        <f t="shared" si="15"/>
        <v>A-</v>
      </c>
      <c r="N54" t="str">
        <f t="shared" si="15"/>
        <v>A-</v>
      </c>
      <c r="O54" t="str">
        <f t="shared" si="15"/>
        <v>B-</v>
      </c>
      <c r="P54" t="str">
        <f t="shared" si="15"/>
        <v>A-</v>
      </c>
      <c r="Q54" t="str">
        <f t="shared" si="15"/>
        <v>C</v>
      </c>
      <c r="R54" t="str">
        <f t="shared" si="15"/>
        <v>B+</v>
      </c>
    </row>
    <row r="55" spans="4:22" x14ac:dyDescent="0.3">
      <c r="D55" t="s">
        <v>39</v>
      </c>
      <c r="E55" t="str">
        <f t="shared" ref="E55:R55" si="16">_xlfn.XLOOKUP(E17,E$26:E$35,$D$26:$D$35, "Error",-1)</f>
        <v>A-</v>
      </c>
      <c r="F55" t="str">
        <f t="shared" si="16"/>
        <v>B-</v>
      </c>
      <c r="G55" t="str">
        <f t="shared" si="16"/>
        <v>B</v>
      </c>
      <c r="H55" t="str">
        <f t="shared" si="16"/>
        <v>A</v>
      </c>
      <c r="I55" t="str">
        <f t="shared" si="16"/>
        <v>A-</v>
      </c>
      <c r="J55" t="str">
        <f t="shared" si="16"/>
        <v>B</v>
      </c>
      <c r="K55" t="str">
        <f t="shared" si="16"/>
        <v>B</v>
      </c>
      <c r="L55" t="str">
        <f t="shared" si="16"/>
        <v>A+</v>
      </c>
      <c r="M55" t="str">
        <f t="shared" si="16"/>
        <v>A-</v>
      </c>
      <c r="N55" t="str">
        <f t="shared" si="16"/>
        <v>A</v>
      </c>
      <c r="O55" t="str">
        <f t="shared" si="16"/>
        <v>B+</v>
      </c>
      <c r="P55" t="str">
        <f t="shared" si="16"/>
        <v>A</v>
      </c>
      <c r="Q55" t="str">
        <f t="shared" si="16"/>
        <v>C+</v>
      </c>
      <c r="R55" t="str">
        <f t="shared" si="16"/>
        <v>A+</v>
      </c>
    </row>
    <row r="56" spans="4:22" x14ac:dyDescent="0.3">
      <c r="D56" t="s">
        <v>40</v>
      </c>
      <c r="E56" t="str">
        <f t="shared" ref="E56:R56" si="17">_xlfn.XLOOKUP(E18,E$26:E$35,$D$26:$D$35, "Error",-1)</f>
        <v>A-</v>
      </c>
      <c r="F56" t="str">
        <f t="shared" si="17"/>
        <v>B-</v>
      </c>
      <c r="G56" t="str">
        <f t="shared" si="17"/>
        <v>B</v>
      </c>
      <c r="H56" t="str">
        <f t="shared" si="17"/>
        <v>B+</v>
      </c>
      <c r="I56" t="str">
        <f t="shared" si="17"/>
        <v>C+</v>
      </c>
      <c r="J56" t="str">
        <f t="shared" si="17"/>
        <v>A-</v>
      </c>
      <c r="K56" t="str">
        <f t="shared" si="17"/>
        <v>B</v>
      </c>
      <c r="L56" t="str">
        <f t="shared" si="17"/>
        <v>A+</v>
      </c>
      <c r="M56" t="str">
        <f t="shared" si="17"/>
        <v>A-</v>
      </c>
      <c r="N56" t="str">
        <f t="shared" si="17"/>
        <v>A</v>
      </c>
      <c r="O56" t="str">
        <f t="shared" si="17"/>
        <v>B</v>
      </c>
      <c r="P56" t="str">
        <f t="shared" si="17"/>
        <v>A</v>
      </c>
      <c r="Q56" t="str">
        <f t="shared" si="17"/>
        <v>D+</v>
      </c>
      <c r="R56" t="str">
        <f t="shared" si="17"/>
        <v>D+</v>
      </c>
    </row>
    <row r="57" spans="4:22" x14ac:dyDescent="0.3">
      <c r="D57" t="s">
        <v>41</v>
      </c>
      <c r="E57" t="str">
        <f t="shared" ref="E57:R57" si="18">_xlfn.XLOOKUP(E19,E$26:E$35,$D$26:$D$35, "Error",-1)</f>
        <v>A-</v>
      </c>
      <c r="F57" t="str">
        <f t="shared" si="18"/>
        <v>B-</v>
      </c>
      <c r="G57" t="str">
        <f t="shared" si="18"/>
        <v>B+</v>
      </c>
      <c r="H57" t="str">
        <f t="shared" si="18"/>
        <v>A-</v>
      </c>
      <c r="I57" t="str">
        <f t="shared" si="18"/>
        <v>C</v>
      </c>
      <c r="J57" t="str">
        <f t="shared" si="18"/>
        <v>A</v>
      </c>
      <c r="K57" t="str">
        <f t="shared" si="18"/>
        <v>B-</v>
      </c>
      <c r="L57" t="str">
        <f t="shared" si="18"/>
        <v>A</v>
      </c>
      <c r="M57" t="str">
        <f t="shared" si="18"/>
        <v>B+</v>
      </c>
      <c r="N57" t="str">
        <f t="shared" si="18"/>
        <v>A-</v>
      </c>
      <c r="O57" t="str">
        <f t="shared" si="18"/>
        <v>B-</v>
      </c>
      <c r="P57" t="str">
        <f t="shared" si="18"/>
        <v>A-</v>
      </c>
      <c r="Q57" t="str">
        <f t="shared" si="18"/>
        <v>C</v>
      </c>
      <c r="R57" t="str">
        <f t="shared" si="18"/>
        <v>C-</v>
      </c>
    </row>
    <row r="59" spans="4:22" x14ac:dyDescent="0.3">
      <c r="D59" s="3" t="s">
        <v>56</v>
      </c>
    </row>
    <row r="60" spans="4:22" x14ac:dyDescent="0.3">
      <c r="D60" s="1" t="s">
        <v>0</v>
      </c>
    </row>
    <row r="61" spans="4:22" x14ac:dyDescent="0.3">
      <c r="D61" t="s">
        <v>18</v>
      </c>
      <c r="E61">
        <f>_xlfn.XLOOKUP(E40,$T$26:$T$35,$U$26:$U$35,"Error",0)</f>
        <v>7</v>
      </c>
      <c r="F61">
        <f t="shared" ref="F61:R61" si="19">_xlfn.XLOOKUP(F40,$T$26:$T$35,$U$26:$U$35,"Error",0)</f>
        <v>6</v>
      </c>
      <c r="G61">
        <f t="shared" si="19"/>
        <v>5</v>
      </c>
      <c r="H61">
        <f t="shared" si="19"/>
        <v>7</v>
      </c>
      <c r="I61">
        <f t="shared" si="19"/>
        <v>5</v>
      </c>
      <c r="J61">
        <f t="shared" si="19"/>
        <v>6</v>
      </c>
      <c r="K61">
        <f t="shared" si="19"/>
        <v>7</v>
      </c>
      <c r="L61">
        <f t="shared" si="19"/>
        <v>10</v>
      </c>
      <c r="M61">
        <f t="shared" si="19"/>
        <v>8</v>
      </c>
      <c r="N61">
        <f t="shared" si="19"/>
        <v>9</v>
      </c>
      <c r="O61">
        <f t="shared" si="19"/>
        <v>7</v>
      </c>
      <c r="P61">
        <f t="shared" si="19"/>
        <v>8</v>
      </c>
      <c r="Q61">
        <f t="shared" si="19"/>
        <v>4</v>
      </c>
      <c r="R61">
        <f t="shared" si="19"/>
        <v>6</v>
      </c>
      <c r="T61" t="s">
        <v>18</v>
      </c>
      <c r="U61">
        <f>SUM(E61:R61)/COUNTA(E61:R61)*10</f>
        <v>67.857142857142861</v>
      </c>
      <c r="V61" t="str">
        <f>_xlfn.XLOOKUP(U61,$V$26:$V$36, $T$26:$T$36, "Error",-1)</f>
        <v>B</v>
      </c>
    </row>
    <row r="62" spans="4:22" x14ac:dyDescent="0.3">
      <c r="D62" t="s">
        <v>21</v>
      </c>
      <c r="E62">
        <f t="shared" ref="E62:R62" si="20">_xlfn.XLOOKUP(E41,$T$26:$T$35,$U$26:$U$35,"Error",0)</f>
        <v>7</v>
      </c>
      <c r="F62">
        <f t="shared" si="20"/>
        <v>5</v>
      </c>
      <c r="G62">
        <f t="shared" si="20"/>
        <v>5</v>
      </c>
      <c r="H62">
        <f t="shared" si="20"/>
        <v>7</v>
      </c>
      <c r="I62">
        <f t="shared" si="20"/>
        <v>4</v>
      </c>
      <c r="J62">
        <f t="shared" si="20"/>
        <v>6</v>
      </c>
      <c r="K62">
        <f t="shared" si="20"/>
        <v>7</v>
      </c>
      <c r="L62">
        <f t="shared" si="20"/>
        <v>10</v>
      </c>
      <c r="M62">
        <f t="shared" si="20"/>
        <v>7</v>
      </c>
      <c r="N62">
        <f t="shared" si="20"/>
        <v>8</v>
      </c>
      <c r="O62">
        <f t="shared" si="20"/>
        <v>6</v>
      </c>
      <c r="P62">
        <f t="shared" si="20"/>
        <v>6</v>
      </c>
      <c r="Q62">
        <f t="shared" si="20"/>
        <v>6</v>
      </c>
      <c r="R62">
        <f t="shared" si="20"/>
        <v>4</v>
      </c>
      <c r="T62" t="s">
        <v>21</v>
      </c>
      <c r="U62">
        <f>SUM(E62:R62)/COUNTA(E62:R62)*10</f>
        <v>62.857142857142854</v>
      </c>
      <c r="V62" t="str">
        <f t="shared" ref="V62:V78" si="21">_xlfn.XLOOKUP(U62,$V$26:$V$36, $T$26:$T$36, "Error",-1)</f>
        <v>B</v>
      </c>
    </row>
    <row r="63" spans="4:22" x14ac:dyDescent="0.3">
      <c r="D63" t="s">
        <v>23</v>
      </c>
      <c r="E63">
        <f t="shared" ref="E63:R63" si="22">_xlfn.XLOOKUP(E42,$T$26:$T$35,$U$26:$U$35,"Error",0)</f>
        <v>8</v>
      </c>
      <c r="F63">
        <f t="shared" si="22"/>
        <v>5</v>
      </c>
      <c r="G63">
        <f t="shared" si="22"/>
        <v>7</v>
      </c>
      <c r="H63">
        <f t="shared" si="22"/>
        <v>8</v>
      </c>
      <c r="I63">
        <f t="shared" si="22"/>
        <v>8</v>
      </c>
      <c r="J63">
        <f t="shared" si="22"/>
        <v>7</v>
      </c>
      <c r="K63">
        <f t="shared" si="22"/>
        <v>9</v>
      </c>
      <c r="L63">
        <f t="shared" si="22"/>
        <v>10</v>
      </c>
      <c r="M63">
        <f t="shared" si="22"/>
        <v>9</v>
      </c>
      <c r="N63">
        <f t="shared" si="22"/>
        <v>9</v>
      </c>
      <c r="O63">
        <f t="shared" si="22"/>
        <v>6</v>
      </c>
      <c r="P63">
        <f t="shared" si="22"/>
        <v>10</v>
      </c>
      <c r="Q63">
        <f t="shared" si="22"/>
        <v>3</v>
      </c>
      <c r="R63">
        <f t="shared" si="22"/>
        <v>10</v>
      </c>
      <c r="T63" t="s">
        <v>23</v>
      </c>
      <c r="U63">
        <f>SUM(E63:R63)/COUNTA(E63:R63)*10</f>
        <v>77.857142857142861</v>
      </c>
      <c r="V63" t="str">
        <f t="shared" si="21"/>
        <v>B+</v>
      </c>
    </row>
    <row r="64" spans="4:22" x14ac:dyDescent="0.3">
      <c r="D64" t="s">
        <v>25</v>
      </c>
      <c r="E64">
        <f t="shared" ref="E64:R64" si="23">_xlfn.XLOOKUP(E43,$T$26:$T$35,$U$26:$U$35,"Error",0)</f>
        <v>9</v>
      </c>
      <c r="F64">
        <f t="shared" si="23"/>
        <v>5</v>
      </c>
      <c r="G64">
        <f t="shared" si="23"/>
        <v>7</v>
      </c>
      <c r="H64">
        <f t="shared" si="23"/>
        <v>7</v>
      </c>
      <c r="I64">
        <f t="shared" si="23"/>
        <v>7</v>
      </c>
      <c r="J64">
        <f t="shared" si="23"/>
        <v>3</v>
      </c>
      <c r="K64">
        <f t="shared" si="23"/>
        <v>9</v>
      </c>
      <c r="L64">
        <f t="shared" si="23"/>
        <v>10</v>
      </c>
      <c r="M64">
        <f t="shared" si="23"/>
        <v>9</v>
      </c>
      <c r="N64">
        <f t="shared" si="23"/>
        <v>9</v>
      </c>
      <c r="O64">
        <f t="shared" si="23"/>
        <v>6</v>
      </c>
      <c r="P64">
        <f t="shared" si="23"/>
        <v>10</v>
      </c>
      <c r="Q64">
        <f t="shared" si="23"/>
        <v>4</v>
      </c>
      <c r="R64">
        <f t="shared" si="23"/>
        <v>10</v>
      </c>
      <c r="T64" t="s">
        <v>25</v>
      </c>
      <c r="U64">
        <f>SUM(E64:R64)/COUNTA(E64:R64)*10</f>
        <v>75</v>
      </c>
      <c r="V64" t="str">
        <f t="shared" si="21"/>
        <v>B+</v>
      </c>
    </row>
    <row r="65" spans="4:22" x14ac:dyDescent="0.3">
      <c r="D65" t="s">
        <v>26</v>
      </c>
      <c r="E65">
        <f t="shared" ref="E65:R65" si="24">_xlfn.XLOOKUP(E44,$T$26:$T$35,$U$26:$U$35,"Error",0)</f>
        <v>8</v>
      </c>
      <c r="F65">
        <f t="shared" si="24"/>
        <v>5</v>
      </c>
      <c r="G65">
        <f t="shared" si="24"/>
        <v>5</v>
      </c>
      <c r="H65">
        <f t="shared" si="24"/>
        <v>7</v>
      </c>
      <c r="I65">
        <f t="shared" si="24"/>
        <v>3</v>
      </c>
      <c r="J65">
        <f t="shared" si="24"/>
        <v>7</v>
      </c>
      <c r="K65">
        <f t="shared" si="24"/>
        <v>7</v>
      </c>
      <c r="L65">
        <f t="shared" si="24"/>
        <v>9</v>
      </c>
      <c r="M65">
        <f t="shared" si="24"/>
        <v>6</v>
      </c>
      <c r="N65">
        <f t="shared" si="24"/>
        <v>8</v>
      </c>
      <c r="O65">
        <f t="shared" si="24"/>
        <v>5</v>
      </c>
      <c r="P65">
        <f t="shared" si="24"/>
        <v>6</v>
      </c>
      <c r="Q65">
        <f t="shared" si="24"/>
        <v>4</v>
      </c>
      <c r="R65">
        <f t="shared" si="24"/>
        <v>10</v>
      </c>
      <c r="T65" t="s">
        <v>26</v>
      </c>
      <c r="U65">
        <f>SUM(E65:R65)/COUNTA(E65:R65)*10</f>
        <v>64.285714285714292</v>
      </c>
      <c r="V65" t="str">
        <f t="shared" si="21"/>
        <v>B</v>
      </c>
    </row>
    <row r="66" spans="4:22" x14ac:dyDescent="0.3">
      <c r="D66" t="s">
        <v>27</v>
      </c>
      <c r="E66">
        <f t="shared" ref="E66:R66" si="25">_xlfn.XLOOKUP(E45,$T$26:$T$35,$U$26:$U$35,"Error",0)</f>
        <v>7</v>
      </c>
      <c r="F66">
        <f t="shared" si="25"/>
        <v>5</v>
      </c>
      <c r="G66">
        <f t="shared" si="25"/>
        <v>5</v>
      </c>
      <c r="H66">
        <f t="shared" si="25"/>
        <v>8</v>
      </c>
      <c r="I66">
        <f t="shared" si="25"/>
        <v>4</v>
      </c>
      <c r="J66">
        <f t="shared" si="25"/>
        <v>8</v>
      </c>
      <c r="K66">
        <f t="shared" si="25"/>
        <v>8</v>
      </c>
      <c r="L66">
        <f t="shared" si="25"/>
        <v>10</v>
      </c>
      <c r="M66">
        <f t="shared" si="25"/>
        <v>8</v>
      </c>
      <c r="N66">
        <f t="shared" si="25"/>
        <v>8</v>
      </c>
      <c r="O66">
        <f t="shared" si="25"/>
        <v>5</v>
      </c>
      <c r="P66">
        <f t="shared" si="25"/>
        <v>9</v>
      </c>
      <c r="Q66">
        <f t="shared" si="25"/>
        <v>2</v>
      </c>
      <c r="R66">
        <f t="shared" si="25"/>
        <v>10</v>
      </c>
      <c r="T66" t="s">
        <v>27</v>
      </c>
      <c r="U66">
        <f>SUM(E66:R66)/COUNTA(E66:R66)*10</f>
        <v>69.285714285714292</v>
      </c>
      <c r="V66" t="str">
        <f t="shared" si="21"/>
        <v>B</v>
      </c>
    </row>
    <row r="67" spans="4:22" x14ac:dyDescent="0.3">
      <c r="D67" t="s">
        <v>28</v>
      </c>
      <c r="E67">
        <f t="shared" ref="E67:R67" si="26">_xlfn.XLOOKUP(E46,$T$26:$T$35,$U$26:$U$35,"Error",0)</f>
        <v>7</v>
      </c>
      <c r="F67">
        <f t="shared" si="26"/>
        <v>5</v>
      </c>
      <c r="G67">
        <f t="shared" si="26"/>
        <v>4</v>
      </c>
      <c r="H67">
        <f t="shared" si="26"/>
        <v>7</v>
      </c>
      <c r="I67">
        <f t="shared" si="26"/>
        <v>4</v>
      </c>
      <c r="J67">
        <f t="shared" si="26"/>
        <v>9</v>
      </c>
      <c r="K67">
        <f t="shared" si="26"/>
        <v>6</v>
      </c>
      <c r="L67">
        <f t="shared" si="26"/>
        <v>8</v>
      </c>
      <c r="M67">
        <f t="shared" si="26"/>
        <v>8</v>
      </c>
      <c r="N67">
        <f t="shared" si="26"/>
        <v>8</v>
      </c>
      <c r="O67">
        <f t="shared" si="26"/>
        <v>8</v>
      </c>
      <c r="P67">
        <f t="shared" si="26"/>
        <v>8</v>
      </c>
      <c r="Q67">
        <f t="shared" si="26"/>
        <v>1</v>
      </c>
      <c r="R67">
        <f t="shared" si="26"/>
        <v>1</v>
      </c>
      <c r="T67" t="s">
        <v>28</v>
      </c>
      <c r="U67">
        <f>SUM(E67:R67)/COUNTA(E67:R67)*10</f>
        <v>60</v>
      </c>
      <c r="V67" t="str">
        <f t="shared" si="21"/>
        <v>B</v>
      </c>
    </row>
    <row r="68" spans="4:22" x14ac:dyDescent="0.3">
      <c r="D68" t="s">
        <v>30</v>
      </c>
      <c r="E68">
        <f t="shared" ref="E68:R68" si="27">_xlfn.XLOOKUP(E47,$T$26:$T$35,$U$26:$U$35,"Error",0)</f>
        <v>8</v>
      </c>
      <c r="F68">
        <f t="shared" si="27"/>
        <v>5</v>
      </c>
      <c r="G68">
        <f t="shared" si="27"/>
        <v>7</v>
      </c>
      <c r="H68">
        <f t="shared" si="27"/>
        <v>6</v>
      </c>
      <c r="I68">
        <f t="shared" si="27"/>
        <v>4</v>
      </c>
      <c r="J68">
        <f t="shared" si="27"/>
        <v>8</v>
      </c>
      <c r="K68">
        <f t="shared" si="27"/>
        <v>6</v>
      </c>
      <c r="L68">
        <f t="shared" si="27"/>
        <v>10</v>
      </c>
      <c r="M68">
        <f t="shared" si="27"/>
        <v>8</v>
      </c>
      <c r="N68">
        <f t="shared" si="27"/>
        <v>9</v>
      </c>
      <c r="O68">
        <f t="shared" si="27"/>
        <v>6</v>
      </c>
      <c r="P68">
        <f t="shared" si="27"/>
        <v>9</v>
      </c>
      <c r="Q68">
        <f t="shared" si="27"/>
        <v>4</v>
      </c>
      <c r="R68">
        <f t="shared" si="27"/>
        <v>5</v>
      </c>
      <c r="T68" t="s">
        <v>30</v>
      </c>
      <c r="U68">
        <f>SUM(E68:R68)/COUNTA(E68:R68)*10</f>
        <v>67.857142857142861</v>
      </c>
      <c r="V68" t="str">
        <f t="shared" si="21"/>
        <v>B</v>
      </c>
    </row>
    <row r="69" spans="4:22" x14ac:dyDescent="0.3">
      <c r="D69" t="s">
        <v>31</v>
      </c>
      <c r="E69">
        <f t="shared" ref="E69:R69" si="28">_xlfn.XLOOKUP(E48,$T$26:$T$35,$U$26:$U$35,"Error",0)</f>
        <v>7</v>
      </c>
      <c r="F69">
        <f t="shared" si="28"/>
        <v>5</v>
      </c>
      <c r="G69">
        <f t="shared" si="28"/>
        <v>5</v>
      </c>
      <c r="H69">
        <f t="shared" si="28"/>
        <v>6</v>
      </c>
      <c r="I69">
        <f t="shared" si="28"/>
        <v>4</v>
      </c>
      <c r="J69">
        <f t="shared" si="28"/>
        <v>7</v>
      </c>
      <c r="K69">
        <f t="shared" si="28"/>
        <v>4</v>
      </c>
      <c r="L69">
        <f t="shared" si="28"/>
        <v>8</v>
      </c>
      <c r="M69">
        <f t="shared" si="28"/>
        <v>8</v>
      </c>
      <c r="N69">
        <f t="shared" si="28"/>
        <v>8</v>
      </c>
      <c r="O69">
        <f t="shared" si="28"/>
        <v>5</v>
      </c>
      <c r="P69">
        <f t="shared" si="28"/>
        <v>9</v>
      </c>
      <c r="Q69">
        <f t="shared" si="28"/>
        <v>2</v>
      </c>
      <c r="R69">
        <f t="shared" si="28"/>
        <v>5</v>
      </c>
      <c r="T69" t="s">
        <v>31</v>
      </c>
      <c r="U69">
        <f>SUM(E69:R69)/COUNTA(E69:R69)*10</f>
        <v>59.285714285714292</v>
      </c>
      <c r="V69" t="str">
        <f t="shared" si="21"/>
        <v>B-</v>
      </c>
    </row>
    <row r="70" spans="4:22" x14ac:dyDescent="0.3">
      <c r="D70" t="s">
        <v>32</v>
      </c>
      <c r="E70">
        <f t="shared" ref="E70:R70" si="29">_xlfn.XLOOKUP(E49,$T$26:$T$35,$U$26:$U$35,"Error",0)</f>
        <v>6</v>
      </c>
      <c r="F70">
        <f t="shared" si="29"/>
        <v>5</v>
      </c>
      <c r="G70">
        <f t="shared" si="29"/>
        <v>4</v>
      </c>
      <c r="H70">
        <f t="shared" si="29"/>
        <v>9</v>
      </c>
      <c r="I70">
        <f t="shared" si="29"/>
        <v>5</v>
      </c>
      <c r="J70">
        <f t="shared" si="29"/>
        <v>6</v>
      </c>
      <c r="K70">
        <f t="shared" si="29"/>
        <v>6</v>
      </c>
      <c r="L70">
        <f t="shared" si="29"/>
        <v>10</v>
      </c>
      <c r="M70">
        <f t="shared" si="29"/>
        <v>8</v>
      </c>
      <c r="N70">
        <f t="shared" si="29"/>
        <v>9</v>
      </c>
      <c r="O70">
        <f t="shared" si="29"/>
        <v>8</v>
      </c>
      <c r="P70">
        <f t="shared" si="29"/>
        <v>9</v>
      </c>
      <c r="Q70">
        <f t="shared" si="29"/>
        <v>10</v>
      </c>
      <c r="R70">
        <f t="shared" si="29"/>
        <v>10</v>
      </c>
      <c r="T70" t="s">
        <v>32</v>
      </c>
      <c r="U70">
        <f>SUM(E70:R70)/COUNTA(E70:R70)*10</f>
        <v>75</v>
      </c>
      <c r="V70" t="str">
        <f t="shared" si="21"/>
        <v>B+</v>
      </c>
    </row>
    <row r="71" spans="4:22" x14ac:dyDescent="0.3">
      <c r="D71" t="s">
        <v>33</v>
      </c>
      <c r="E71">
        <f t="shared" ref="E71:R71" si="30">_xlfn.XLOOKUP(E50,$T$26:$T$35,$U$26:$U$35,"Error",0)</f>
        <v>8</v>
      </c>
      <c r="F71">
        <f t="shared" si="30"/>
        <v>5</v>
      </c>
      <c r="G71">
        <f t="shared" si="30"/>
        <v>6</v>
      </c>
      <c r="H71">
        <f t="shared" si="30"/>
        <v>7</v>
      </c>
      <c r="I71">
        <f t="shared" si="30"/>
        <v>6</v>
      </c>
      <c r="J71">
        <f t="shared" si="30"/>
        <v>7</v>
      </c>
      <c r="K71">
        <f t="shared" si="30"/>
        <v>10</v>
      </c>
      <c r="L71">
        <f t="shared" si="30"/>
        <v>9</v>
      </c>
      <c r="M71">
        <f t="shared" si="30"/>
        <v>8</v>
      </c>
      <c r="N71">
        <f t="shared" si="30"/>
        <v>9</v>
      </c>
      <c r="O71">
        <f t="shared" si="30"/>
        <v>5</v>
      </c>
      <c r="P71">
        <f t="shared" si="30"/>
        <v>9</v>
      </c>
      <c r="Q71">
        <f t="shared" si="30"/>
        <v>9</v>
      </c>
      <c r="R71">
        <f t="shared" si="30"/>
        <v>10</v>
      </c>
      <c r="T71" t="s">
        <v>33</v>
      </c>
      <c r="U71">
        <f>SUM(E71:R71)/COUNTA(E71:R71)*10</f>
        <v>77.142857142857139</v>
      </c>
      <c r="V71" t="str">
        <f t="shared" si="21"/>
        <v>B+</v>
      </c>
    </row>
    <row r="72" spans="4:22" x14ac:dyDescent="0.3">
      <c r="D72" t="s">
        <v>34</v>
      </c>
      <c r="E72">
        <f t="shared" ref="E72:R72" si="31">_xlfn.XLOOKUP(E51,$T$26:$T$35,$U$26:$U$35,"Error",0)</f>
        <v>8</v>
      </c>
      <c r="F72">
        <f t="shared" si="31"/>
        <v>5</v>
      </c>
      <c r="G72">
        <f t="shared" si="31"/>
        <v>7</v>
      </c>
      <c r="H72">
        <f t="shared" si="31"/>
        <v>8</v>
      </c>
      <c r="I72">
        <f t="shared" si="31"/>
        <v>10</v>
      </c>
      <c r="J72">
        <f t="shared" si="31"/>
        <v>5</v>
      </c>
      <c r="K72">
        <f t="shared" si="31"/>
        <v>5</v>
      </c>
      <c r="L72">
        <f t="shared" si="31"/>
        <v>10</v>
      </c>
      <c r="M72">
        <f t="shared" si="31"/>
        <v>8</v>
      </c>
      <c r="N72">
        <f t="shared" si="31"/>
        <v>8</v>
      </c>
      <c r="O72">
        <f t="shared" si="31"/>
        <v>6</v>
      </c>
      <c r="P72">
        <f t="shared" si="31"/>
        <v>9</v>
      </c>
      <c r="Q72">
        <f t="shared" si="31"/>
        <v>5</v>
      </c>
      <c r="R72">
        <f t="shared" si="31"/>
        <v>10</v>
      </c>
      <c r="T72" t="s">
        <v>34</v>
      </c>
      <c r="U72">
        <f>SUM(E72:R72)/COUNTA(E72:R72)*10</f>
        <v>74.285714285714292</v>
      </c>
      <c r="V72" t="str">
        <f t="shared" si="21"/>
        <v>B+</v>
      </c>
    </row>
    <row r="73" spans="4:22" x14ac:dyDescent="0.3">
      <c r="D73" t="s">
        <v>36</v>
      </c>
      <c r="E73">
        <f t="shared" ref="E73:R73" si="32">_xlfn.XLOOKUP(E52,$T$26:$T$35,$U$26:$U$35,"Error",0)</f>
        <v>6</v>
      </c>
      <c r="F73">
        <f t="shared" si="32"/>
        <v>5</v>
      </c>
      <c r="G73">
        <f t="shared" si="32"/>
        <v>4</v>
      </c>
      <c r="H73">
        <f t="shared" si="32"/>
        <v>6</v>
      </c>
      <c r="I73">
        <f t="shared" si="32"/>
        <v>3</v>
      </c>
      <c r="J73">
        <f t="shared" si="32"/>
        <v>6</v>
      </c>
      <c r="K73">
        <f t="shared" si="32"/>
        <v>4</v>
      </c>
      <c r="L73">
        <f t="shared" si="32"/>
        <v>10</v>
      </c>
      <c r="M73">
        <f t="shared" si="32"/>
        <v>8</v>
      </c>
      <c r="N73">
        <f t="shared" si="32"/>
        <v>9</v>
      </c>
      <c r="O73">
        <f t="shared" si="32"/>
        <v>5</v>
      </c>
      <c r="P73">
        <f t="shared" si="32"/>
        <v>9</v>
      </c>
      <c r="Q73">
        <f t="shared" si="32"/>
        <v>1</v>
      </c>
      <c r="R73">
        <f t="shared" si="32"/>
        <v>1</v>
      </c>
      <c r="T73" t="s">
        <v>36</v>
      </c>
      <c r="U73">
        <f>SUM(E73:R73)/COUNTA(E73:R73)*10</f>
        <v>55</v>
      </c>
      <c r="V73" t="str">
        <f t="shared" si="21"/>
        <v>B-</v>
      </c>
    </row>
    <row r="74" spans="4:22" x14ac:dyDescent="0.3">
      <c r="D74" t="s">
        <v>37</v>
      </c>
      <c r="E74">
        <f t="shared" ref="E74:R74" si="33">_xlfn.XLOOKUP(E53,$T$26:$T$35,$U$26:$U$35,"Error",0)</f>
        <v>7</v>
      </c>
      <c r="F74">
        <f t="shared" si="33"/>
        <v>5</v>
      </c>
      <c r="G74">
        <f t="shared" si="33"/>
        <v>5</v>
      </c>
      <c r="H74">
        <f t="shared" si="33"/>
        <v>8</v>
      </c>
      <c r="I74">
        <f t="shared" si="33"/>
        <v>5</v>
      </c>
      <c r="J74">
        <f t="shared" si="33"/>
        <v>8</v>
      </c>
      <c r="K74">
        <f t="shared" si="33"/>
        <v>7</v>
      </c>
      <c r="L74">
        <f t="shared" si="33"/>
        <v>10</v>
      </c>
      <c r="M74">
        <f t="shared" si="33"/>
        <v>6</v>
      </c>
      <c r="N74">
        <f t="shared" si="33"/>
        <v>7</v>
      </c>
      <c r="O74">
        <f t="shared" si="33"/>
        <v>3</v>
      </c>
      <c r="P74">
        <f t="shared" si="33"/>
        <v>7</v>
      </c>
      <c r="Q74">
        <f t="shared" si="33"/>
        <v>1</v>
      </c>
      <c r="R74">
        <f t="shared" si="33"/>
        <v>4</v>
      </c>
      <c r="T74" t="s">
        <v>37</v>
      </c>
      <c r="U74">
        <f>SUM(E74:R74)/COUNTA(E74:R74)*10</f>
        <v>59.285714285714292</v>
      </c>
      <c r="V74" t="str">
        <f t="shared" si="21"/>
        <v>B-</v>
      </c>
    </row>
    <row r="75" spans="4:22" x14ac:dyDescent="0.3">
      <c r="D75" t="s">
        <v>38</v>
      </c>
      <c r="E75">
        <f t="shared" ref="E75:R75" si="34">_xlfn.XLOOKUP(E54,$T$26:$T$35,$U$26:$U$35,"Error",0)</f>
        <v>7</v>
      </c>
      <c r="F75">
        <f t="shared" si="34"/>
        <v>5</v>
      </c>
      <c r="G75">
        <f t="shared" si="34"/>
        <v>5</v>
      </c>
      <c r="H75">
        <f t="shared" si="34"/>
        <v>7</v>
      </c>
      <c r="I75">
        <f t="shared" si="34"/>
        <v>4</v>
      </c>
      <c r="J75">
        <f t="shared" si="34"/>
        <v>8</v>
      </c>
      <c r="K75">
        <f t="shared" si="34"/>
        <v>7</v>
      </c>
      <c r="L75">
        <f t="shared" si="34"/>
        <v>8</v>
      </c>
      <c r="M75">
        <f t="shared" si="34"/>
        <v>8</v>
      </c>
      <c r="N75">
        <f t="shared" si="34"/>
        <v>8</v>
      </c>
      <c r="O75">
        <f t="shared" si="34"/>
        <v>5</v>
      </c>
      <c r="P75">
        <f t="shared" si="34"/>
        <v>8</v>
      </c>
      <c r="Q75">
        <f t="shared" si="34"/>
        <v>3</v>
      </c>
      <c r="R75">
        <f t="shared" si="34"/>
        <v>7</v>
      </c>
      <c r="T75" t="s">
        <v>38</v>
      </c>
      <c r="U75">
        <f>SUM(E75:R75)/COUNTA(E75:R75)*10</f>
        <v>64.285714285714292</v>
      </c>
      <c r="V75" t="str">
        <f t="shared" si="21"/>
        <v>B</v>
      </c>
    </row>
    <row r="76" spans="4:22" x14ac:dyDescent="0.3">
      <c r="D76" t="s">
        <v>39</v>
      </c>
      <c r="E76">
        <f t="shared" ref="E76:R76" si="35">_xlfn.XLOOKUP(E55,$T$26:$T$35,$U$26:$U$35,"Error",0)</f>
        <v>8</v>
      </c>
      <c r="F76">
        <f t="shared" si="35"/>
        <v>5</v>
      </c>
      <c r="G76">
        <f t="shared" si="35"/>
        <v>6</v>
      </c>
      <c r="H76">
        <f t="shared" si="35"/>
        <v>9</v>
      </c>
      <c r="I76">
        <f t="shared" si="35"/>
        <v>8</v>
      </c>
      <c r="J76">
        <f t="shared" si="35"/>
        <v>6</v>
      </c>
      <c r="K76">
        <f t="shared" si="35"/>
        <v>6</v>
      </c>
      <c r="L76">
        <f t="shared" si="35"/>
        <v>10</v>
      </c>
      <c r="M76">
        <f t="shared" si="35"/>
        <v>8</v>
      </c>
      <c r="N76">
        <f t="shared" si="35"/>
        <v>9</v>
      </c>
      <c r="O76">
        <f t="shared" si="35"/>
        <v>7</v>
      </c>
      <c r="P76">
        <f t="shared" si="35"/>
        <v>9</v>
      </c>
      <c r="Q76">
        <f t="shared" si="35"/>
        <v>4</v>
      </c>
      <c r="R76">
        <f t="shared" si="35"/>
        <v>10</v>
      </c>
      <c r="T76" t="s">
        <v>39</v>
      </c>
      <c r="U76">
        <f>SUM(E76:R76)/COUNTA(E76:R76)*10</f>
        <v>75</v>
      </c>
      <c r="V76" t="str">
        <f t="shared" si="21"/>
        <v>B+</v>
      </c>
    </row>
    <row r="77" spans="4:22" x14ac:dyDescent="0.3">
      <c r="D77" t="s">
        <v>40</v>
      </c>
      <c r="E77">
        <f t="shared" ref="E77:R77" si="36">_xlfn.XLOOKUP(E56,$T$26:$T$35,$U$26:$U$35,"Error",0)</f>
        <v>8</v>
      </c>
      <c r="F77">
        <f t="shared" si="36"/>
        <v>5</v>
      </c>
      <c r="G77">
        <f t="shared" si="36"/>
        <v>6</v>
      </c>
      <c r="H77">
        <f t="shared" si="36"/>
        <v>7</v>
      </c>
      <c r="I77">
        <f t="shared" si="36"/>
        <v>4</v>
      </c>
      <c r="J77">
        <f t="shared" si="36"/>
        <v>8</v>
      </c>
      <c r="K77">
        <f t="shared" si="36"/>
        <v>6</v>
      </c>
      <c r="L77">
        <f t="shared" si="36"/>
        <v>10</v>
      </c>
      <c r="M77">
        <f t="shared" si="36"/>
        <v>8</v>
      </c>
      <c r="N77">
        <f t="shared" si="36"/>
        <v>9</v>
      </c>
      <c r="O77">
        <f t="shared" si="36"/>
        <v>6</v>
      </c>
      <c r="P77">
        <f t="shared" si="36"/>
        <v>9</v>
      </c>
      <c r="Q77">
        <f t="shared" si="36"/>
        <v>1</v>
      </c>
      <c r="R77">
        <f t="shared" si="36"/>
        <v>1</v>
      </c>
      <c r="T77" t="s">
        <v>40</v>
      </c>
      <c r="U77">
        <f>SUM(E77:R77)/COUNTA(E77:R77)*10</f>
        <v>62.857142857142854</v>
      </c>
      <c r="V77" t="str">
        <f t="shared" si="21"/>
        <v>B</v>
      </c>
    </row>
    <row r="78" spans="4:22" x14ac:dyDescent="0.3">
      <c r="D78" t="s">
        <v>41</v>
      </c>
      <c r="E78">
        <f t="shared" ref="E78:R78" si="37">_xlfn.XLOOKUP(E57,$T$26:$T$35,$U$26:$U$35,"Error",0)</f>
        <v>8</v>
      </c>
      <c r="F78">
        <f t="shared" si="37"/>
        <v>5</v>
      </c>
      <c r="G78">
        <f t="shared" si="37"/>
        <v>7</v>
      </c>
      <c r="H78">
        <f t="shared" si="37"/>
        <v>8</v>
      </c>
      <c r="I78">
        <f t="shared" si="37"/>
        <v>3</v>
      </c>
      <c r="J78">
        <f t="shared" si="37"/>
        <v>9</v>
      </c>
      <c r="K78">
        <f t="shared" si="37"/>
        <v>5</v>
      </c>
      <c r="L78">
        <f t="shared" si="37"/>
        <v>9</v>
      </c>
      <c r="M78">
        <f t="shared" si="37"/>
        <v>7</v>
      </c>
      <c r="N78">
        <f t="shared" si="37"/>
        <v>8</v>
      </c>
      <c r="O78">
        <f t="shared" si="37"/>
        <v>5</v>
      </c>
      <c r="P78">
        <f t="shared" si="37"/>
        <v>8</v>
      </c>
      <c r="Q78">
        <f t="shared" si="37"/>
        <v>3</v>
      </c>
      <c r="R78">
        <f t="shared" si="37"/>
        <v>2</v>
      </c>
      <c r="T78" t="s">
        <v>41</v>
      </c>
      <c r="U78">
        <f>SUM(E78:R78)/COUNTA(E78:R78)*10</f>
        <v>62.142857142857146</v>
      </c>
      <c r="V78" t="str">
        <f t="shared" si="21"/>
        <v>B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Gustavo Bravo</cp:lastModifiedBy>
  <dcterms:created xsi:type="dcterms:W3CDTF">2024-04-04T20:44:42Z</dcterms:created>
  <dcterms:modified xsi:type="dcterms:W3CDTF">2024-04-04T22:42:04Z</dcterms:modified>
</cp:coreProperties>
</file>