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UP Election 2017\"/>
    </mc:Choice>
  </mc:AlternateContent>
  <xr:revisionPtr revIDLastSave="0" documentId="13_ncr:1_{72AF4990-3E9A-4A5E-BD5A-5A9240E8C8C3}" xr6:coauthVersionLast="47" xr6:coauthVersionMax="47" xr10:uidLastSave="{00000000-0000-0000-0000-000000000000}"/>
  <bookViews>
    <workbookView xWindow="-108" yWindow="-108" windowWidth="23256" windowHeight="13176" tabRatio="969" xr2:uid="{00000000-000D-0000-FFFF-FFFF00000000}"/>
  </bookViews>
  <sheets>
    <sheet name="Master Sheet" sheetId="395" r:id="rId1"/>
    <sheet name="Sheet3" sheetId="396" r:id="rId2"/>
    <sheet name="8  Kairana" sheetId="9" state="hidden" r:id="rId3"/>
    <sheet name="9  Thana Bhawan" sheetId="10" state="hidden" r:id="rId4"/>
    <sheet name="10  Shamli" sheetId="11" state="hidden" r:id="rId5"/>
    <sheet name="11  Budhana" sheetId="12" state="hidden" r:id="rId6"/>
    <sheet name="12  Charthawal" sheetId="13" state="hidden" r:id="rId7"/>
    <sheet name="13  Purqazi " sheetId="14" state="hidden" r:id="rId8"/>
    <sheet name="14  Muzaffar Nagar" sheetId="15" state="hidden" r:id="rId9"/>
    <sheet name="15  Khatauli" sheetId="16" state="hidden" r:id="rId10"/>
    <sheet name="16  Meerapur" sheetId="17" state="hidden" r:id="rId11"/>
    <sheet name="17  Najibabad" sheetId="18" state="hidden" r:id="rId12"/>
    <sheet name="18  Nagina " sheetId="19" state="hidden" r:id="rId13"/>
    <sheet name="19  Barhapur" sheetId="20" state="hidden" r:id="rId14"/>
    <sheet name="20  Dhampur" sheetId="21" state="hidden" r:id="rId15"/>
    <sheet name="21  Nehtaur" sheetId="22" state="hidden" r:id="rId16"/>
    <sheet name="22  Bijnor" sheetId="23" state="hidden" r:id="rId17"/>
    <sheet name="23  Chandpur" sheetId="24" state="hidden" r:id="rId18"/>
    <sheet name="24  Noorpur" sheetId="25" state="hidden" r:id="rId19"/>
    <sheet name="25  Kanth" sheetId="26" state="hidden" r:id="rId20"/>
    <sheet name="26  Thakurdwara" sheetId="27" state="hidden" r:id="rId21"/>
    <sheet name="27  Moradabad Rural" sheetId="28" state="hidden" r:id="rId22"/>
    <sheet name="28  Moradabad Nagar" sheetId="29" state="hidden" r:id="rId23"/>
    <sheet name="29  Kundarki" sheetId="30" state="hidden" r:id="rId24"/>
    <sheet name="30  Bilari" sheetId="31" state="hidden" r:id="rId25"/>
    <sheet name="31  Chandausi " sheetId="32" state="hidden" r:id="rId26"/>
    <sheet name="32  Asmoli" sheetId="33" state="hidden" r:id="rId27"/>
    <sheet name="33  Sambhal" sheetId="34" state="hidden" r:id="rId28"/>
    <sheet name="34  Suar" sheetId="35" state="hidden" r:id="rId29"/>
    <sheet name="35  Chamraua" sheetId="36" state="hidden" r:id="rId30"/>
    <sheet name="36  Bilaspur" sheetId="37" state="hidden" r:id="rId31"/>
    <sheet name="37  Rampur  " sheetId="38" state="hidden" r:id="rId32"/>
    <sheet name="38  Milak " sheetId="39" state="hidden" r:id="rId33"/>
    <sheet name="39  Dhanaura " sheetId="40" state="hidden" r:id="rId34"/>
    <sheet name="40  Naugawan Sadat" sheetId="41" state="hidden" r:id="rId35"/>
    <sheet name="41  Amroha" sheetId="42" state="hidden" r:id="rId36"/>
    <sheet name="42  Hasanpur" sheetId="43" state="hidden" r:id="rId37"/>
    <sheet name="43  Siwalkhas" sheetId="44" state="hidden" r:id="rId38"/>
    <sheet name="44  Sardhana" sheetId="45" state="hidden" r:id="rId39"/>
    <sheet name="45  Hastinapur " sheetId="46" state="hidden" r:id="rId40"/>
    <sheet name="46  Kithore" sheetId="47" state="hidden" r:id="rId41"/>
    <sheet name="47  Meerut Cantt." sheetId="48" state="hidden" r:id="rId42"/>
    <sheet name="48  Meerut  " sheetId="49" state="hidden" r:id="rId43"/>
    <sheet name="49  Meerut South" sheetId="50" state="hidden" r:id="rId44"/>
    <sheet name="50  Chhaprauli" sheetId="51" state="hidden" r:id="rId45"/>
    <sheet name="51  Baraut" sheetId="52" state="hidden" r:id="rId46"/>
    <sheet name="52  Baghpat" sheetId="53" state="hidden" r:id="rId47"/>
    <sheet name="53  Loni" sheetId="54" state="hidden" r:id="rId48"/>
    <sheet name="54  Muradnagar" sheetId="55" state="hidden" r:id="rId49"/>
    <sheet name="55  Sahibabad" sheetId="56" state="hidden" r:id="rId50"/>
    <sheet name="56  Ghaziabad" sheetId="57" state="hidden" r:id="rId51"/>
    <sheet name="57  Modi Nagar" sheetId="58" state="hidden" r:id="rId52"/>
    <sheet name="58  Dholana" sheetId="59" state="hidden" r:id="rId53"/>
    <sheet name="59  Hapur " sheetId="60" state="hidden" r:id="rId54"/>
    <sheet name="60  Garhmukteshwar" sheetId="61" state="hidden" r:id="rId55"/>
    <sheet name="61  Noida" sheetId="62" state="hidden" r:id="rId56"/>
    <sheet name="62  Dadri" sheetId="63" state="hidden" r:id="rId57"/>
    <sheet name="63  Jewar" sheetId="64" state="hidden" r:id="rId58"/>
    <sheet name="64  Sikandrabad" sheetId="65" state="hidden" r:id="rId59"/>
    <sheet name="65  Bulandshahr" sheetId="66" state="hidden" r:id="rId60"/>
    <sheet name="66  Syana" sheetId="67" state="hidden" r:id="rId61"/>
    <sheet name="67  Anupshahr" sheetId="68" state="hidden" r:id="rId62"/>
    <sheet name="68  Debai" sheetId="69" state="hidden" r:id="rId63"/>
    <sheet name="69  Shikarpur" sheetId="70" state="hidden" r:id="rId64"/>
    <sheet name="70  Khurja " sheetId="71" state="hidden" r:id="rId65"/>
    <sheet name="71  Khair " sheetId="72" state="hidden" r:id="rId66"/>
    <sheet name="72  Barauli" sheetId="73" state="hidden" r:id="rId67"/>
    <sheet name="73  Atrauli" sheetId="74" state="hidden" r:id="rId68"/>
    <sheet name="74  Chharra" sheetId="75" state="hidden" r:id="rId69"/>
    <sheet name="75  Koil" sheetId="76" state="hidden" r:id="rId70"/>
    <sheet name="76  Aligarh" sheetId="77" state="hidden" r:id="rId71"/>
    <sheet name="77  Iglas " sheetId="78" state="hidden" r:id="rId72"/>
    <sheet name="78  Hathras " sheetId="79" state="hidden" r:id="rId73"/>
    <sheet name="79  Sadabad" sheetId="80" state="hidden" r:id="rId74"/>
    <sheet name="80  Sikandra Rao" sheetId="81" state="hidden" r:id="rId75"/>
    <sheet name="81  Chhata" sheetId="82" state="hidden" r:id="rId76"/>
    <sheet name="82  Mant" sheetId="83" state="hidden" r:id="rId77"/>
    <sheet name="83  Goverdhan" sheetId="84" state="hidden" r:id="rId78"/>
    <sheet name="84  Mathura" sheetId="85" state="hidden" r:id="rId79"/>
    <sheet name="85  Baldev " sheetId="86" state="hidden" r:id="rId80"/>
    <sheet name="86  Etmadpur" sheetId="87" state="hidden" r:id="rId81"/>
    <sheet name="87  Agra Cantt. " sheetId="88" state="hidden" r:id="rId82"/>
    <sheet name="88  Agra South" sheetId="89" state="hidden" r:id="rId83"/>
    <sheet name="89  Agra North" sheetId="90" state="hidden" r:id="rId84"/>
    <sheet name="90  Agra Rural " sheetId="91" state="hidden" r:id="rId85"/>
    <sheet name="91  Fatehpur Sikri" sheetId="92" state="hidden" r:id="rId86"/>
    <sheet name="92  Kheragarh" sheetId="93" state="hidden" r:id="rId87"/>
    <sheet name="93  Fatehabad" sheetId="94" state="hidden" r:id="rId88"/>
    <sheet name="94  Bah" sheetId="95" state="hidden" r:id="rId89"/>
    <sheet name="95  Tundla " sheetId="96" state="hidden" r:id="rId90"/>
    <sheet name="96  Jasrana" sheetId="97" state="hidden" r:id="rId91"/>
    <sheet name="97  Firozabad" sheetId="98" state="hidden" r:id="rId92"/>
    <sheet name="98  Shikohabad" sheetId="99" state="hidden" r:id="rId93"/>
    <sheet name="99  Sirsaganj" sheetId="100" state="hidden" r:id="rId94"/>
    <sheet name="100  Kasganj" sheetId="101" state="hidden" r:id="rId95"/>
    <sheet name="101  Amanpur" sheetId="102" state="hidden" r:id="rId96"/>
    <sheet name="102  Patiyali" sheetId="103" state="hidden" r:id="rId97"/>
    <sheet name="103  Aliganj" sheetId="104" state="hidden" r:id="rId98"/>
    <sheet name="104  Etah" sheetId="105" state="hidden" r:id="rId99"/>
    <sheet name="105  Marhara" sheetId="106" state="hidden" r:id="rId100"/>
    <sheet name="106  Jalesar " sheetId="107" state="hidden" r:id="rId101"/>
    <sheet name="107  Mainpuri" sheetId="108" state="hidden" r:id="rId102"/>
    <sheet name="108  Bhongaon" sheetId="109" state="hidden" r:id="rId103"/>
    <sheet name="109  Kishani (SC)" sheetId="110" state="hidden" r:id="rId104"/>
    <sheet name="110  Karhal" sheetId="111" state="hidden" r:id="rId105"/>
    <sheet name="111  Gunnaur" sheetId="112" state="hidden" r:id="rId106"/>
    <sheet name="112  Bisauli " sheetId="113" state="hidden" r:id="rId107"/>
    <sheet name="113  Sahaswan" sheetId="114" state="hidden" r:id="rId108"/>
    <sheet name="114  Bilsi" sheetId="115" state="hidden" r:id="rId109"/>
    <sheet name="115  Badaun" sheetId="116" state="hidden" r:id="rId110"/>
    <sheet name="116  Shekhupur" sheetId="117" state="hidden" r:id="rId111"/>
    <sheet name="117  Dataganj" sheetId="118" state="hidden" r:id="rId112"/>
    <sheet name="118  Baheri" sheetId="119" state="hidden" r:id="rId113"/>
    <sheet name="119  Meerganj" sheetId="120" state="hidden" r:id="rId114"/>
    <sheet name="120  Bhojipura" sheetId="121" state="hidden" r:id="rId115"/>
    <sheet name="121  Nawabganj" sheetId="122" state="hidden" r:id="rId116"/>
    <sheet name="122  Faridpur" sheetId="123" state="hidden" r:id="rId117"/>
    <sheet name="123  Bithari Chainpur" sheetId="124" state="hidden" r:id="rId118"/>
    <sheet name="124  Bareilly" sheetId="125" state="hidden" r:id="rId119"/>
    <sheet name="125  Bareilly Cantt." sheetId="126" state="hidden" r:id="rId120"/>
    <sheet name="126  Aonla" sheetId="127" state="hidden" r:id="rId121"/>
    <sheet name="127  Pilibhit" sheetId="128" state="hidden" r:id="rId122"/>
    <sheet name="128  Barkhera" sheetId="129" state="hidden" r:id="rId123"/>
    <sheet name="129  Puranpur" sheetId="130" state="hidden" r:id="rId124"/>
    <sheet name="130  Bisalpur" sheetId="131" state="hidden" r:id="rId125"/>
    <sheet name="131  Katra" sheetId="132" state="hidden" r:id="rId126"/>
    <sheet name="132  Jalalabad" sheetId="133" state="hidden" r:id="rId127"/>
    <sheet name="133  Tilhar" sheetId="134" state="hidden" r:id="rId128"/>
    <sheet name="134  Powayan" sheetId="135" state="hidden" r:id="rId129"/>
    <sheet name="135  Shahjahanpur" sheetId="136" state="hidden" r:id="rId130"/>
    <sheet name="136  Dadraul" sheetId="137" state="hidden" r:id="rId131"/>
    <sheet name="137  PALIA" sheetId="138" state="hidden" r:id="rId132"/>
    <sheet name="138  NIGHASAN" sheetId="139" state="hidden" r:id="rId133"/>
    <sheet name="139  GOLA GOKRANNATH" sheetId="140" state="hidden" r:id="rId134"/>
    <sheet name="140  SRI NAGAR" sheetId="141" state="hidden" r:id="rId135"/>
    <sheet name="142  LAKHIMPUR" sheetId="142" state="hidden" r:id="rId136"/>
    <sheet name="143  KASTA" sheetId="143" state="hidden" r:id="rId137"/>
    <sheet name="144  MOHAMMDI" sheetId="144" state="hidden" r:id="rId138"/>
    <sheet name="145  Maholi" sheetId="145" state="hidden" r:id="rId139"/>
    <sheet name="146  Sitapur" sheetId="146" state="hidden" r:id="rId140"/>
    <sheet name="147  Hargaon " sheetId="147" state="hidden" r:id="rId141"/>
    <sheet name="148  Laharpur" sheetId="148" state="hidden" r:id="rId142"/>
    <sheet name="149  Biswan" sheetId="149" state="hidden" r:id="rId143"/>
    <sheet name="150  Sevata" sheetId="150" state="hidden" r:id="rId144"/>
    <sheet name="151  Mahmoodabad" sheetId="151" state="hidden" r:id="rId145"/>
    <sheet name="152  Sidhauli " sheetId="152" state="hidden" r:id="rId146"/>
    <sheet name="153  Misrikh " sheetId="153" state="hidden" r:id="rId147"/>
    <sheet name="154  Sawaijpur" sheetId="154" state="hidden" r:id="rId148"/>
    <sheet name="155  Shahabad" sheetId="155" state="hidden" r:id="rId149"/>
    <sheet name="156  Hardoi" sheetId="156" state="hidden" r:id="rId150"/>
    <sheet name="157  Gopamau " sheetId="157" state="hidden" r:id="rId151"/>
    <sheet name="158  Sandi " sheetId="158" state="hidden" r:id="rId152"/>
    <sheet name="159  Bilgram-Mallanwan" sheetId="159" state="hidden" r:id="rId153"/>
    <sheet name="160  Balamau " sheetId="160" state="hidden" r:id="rId154"/>
    <sheet name="161  Sandila" sheetId="161" state="hidden" r:id="rId155"/>
    <sheet name="162  Bangermau" sheetId="162" state="hidden" r:id="rId156"/>
    <sheet name="163  Safipur " sheetId="163" state="hidden" r:id="rId157"/>
    <sheet name="164  Mohan " sheetId="164" state="hidden" r:id="rId158"/>
    <sheet name="165  Unnao" sheetId="165" state="hidden" r:id="rId159"/>
    <sheet name="166  Bhagwantnagar" sheetId="166" state="hidden" r:id="rId160"/>
    <sheet name="167  Purwa" sheetId="167" state="hidden" r:id="rId161"/>
    <sheet name="168  Malihabad" sheetId="168" state="hidden" r:id="rId162"/>
    <sheet name="169  Bakshi Kaa Talab" sheetId="169" state="hidden" r:id="rId163"/>
    <sheet name="170  Sarojini Nagar" sheetId="170" state="hidden" r:id="rId164"/>
    <sheet name="171  Lucknow West" sheetId="171" state="hidden" r:id="rId165"/>
    <sheet name="Sheet1" sheetId="394" state="hidden" r:id="rId166"/>
    <sheet name="172  Lucknow North" sheetId="172" state="hidden" r:id="rId167"/>
    <sheet name="174  Lucknow Central" sheetId="173" state="hidden" r:id="rId168"/>
    <sheet name="175  175-LUCKNOW CANTT." sheetId="174" state="hidden" r:id="rId169"/>
    <sheet name="176  Mohanlalganj " sheetId="175" state="hidden" r:id="rId170"/>
    <sheet name="177  Bachhrawan " sheetId="176" state="hidden" r:id="rId171"/>
    <sheet name="178  Tiloi" sheetId="177" state="hidden" r:id="rId172"/>
    <sheet name="179  Harchandpur" sheetId="178" state="hidden" r:id="rId173"/>
    <sheet name="180  Rae Bareli" sheetId="179" state="hidden" r:id="rId174"/>
    <sheet name="181  Salon " sheetId="180" state="hidden" r:id="rId175"/>
    <sheet name="182  Sareni" sheetId="181" state="hidden" r:id="rId176"/>
    <sheet name="183  Unchahar" sheetId="182" state="hidden" r:id="rId177"/>
    <sheet name="184  Jagdishpur " sheetId="183" state="hidden" r:id="rId178"/>
    <sheet name="185  Gauriganj" sheetId="184" state="hidden" r:id="rId179"/>
    <sheet name="186  Amethi" sheetId="185" state="hidden" r:id="rId180"/>
    <sheet name="188  Sultanpur" sheetId="186" state="hidden" r:id="rId181"/>
    <sheet name="189  Sadar" sheetId="187" state="hidden" r:id="rId182"/>
    <sheet name="190  Lambhua" sheetId="188" state="hidden" r:id="rId183"/>
    <sheet name="191  Kadipur " sheetId="189" state="hidden" r:id="rId184"/>
    <sheet name="192  Kaimganj " sheetId="190" state="hidden" r:id="rId185"/>
    <sheet name="193  Amritpur" sheetId="191" state="hidden" r:id="rId186"/>
    <sheet name="194  Farrukhabad" sheetId="192" state="hidden" r:id="rId187"/>
    <sheet name="195  Bhojpur" sheetId="193" state="hidden" r:id="rId188"/>
    <sheet name="196  Chhibramau" sheetId="194" state="hidden" r:id="rId189"/>
    <sheet name="197  Tirwa" sheetId="195" state="hidden" r:id="rId190"/>
    <sheet name="198  Kannauj " sheetId="196" state="hidden" r:id="rId191"/>
    <sheet name="199  Jaswantnagar" sheetId="197" state="hidden" r:id="rId192"/>
    <sheet name="201  Bharthana " sheetId="198" state="hidden" r:id="rId193"/>
    <sheet name="202  Bidhuna" sheetId="199" state="hidden" r:id="rId194"/>
    <sheet name="203  Dibiyapur" sheetId="200" state="hidden" r:id="rId195"/>
    <sheet name="204  Auraiya " sheetId="201" state="hidden" r:id="rId196"/>
    <sheet name="205  Rasulabad " sheetId="202" state="hidden" r:id="rId197"/>
    <sheet name="206  Akbarpur - Raniya" sheetId="203" state="hidden" r:id="rId198"/>
    <sheet name="207  Sikandra" sheetId="204" state="hidden" r:id="rId199"/>
    <sheet name="208  Bhognipur" sheetId="205" state="hidden" r:id="rId200"/>
    <sheet name="209  Bilhaur" sheetId="206" state="hidden" r:id="rId201"/>
    <sheet name="210  Bithoor" sheetId="207" state="hidden" r:id="rId202"/>
    <sheet name="211  Kalyanpur" sheetId="208" state="hidden" r:id="rId203"/>
    <sheet name="212  Govindnagar" sheetId="209" state="hidden" r:id="rId204"/>
    <sheet name="213  Sishamau" sheetId="210" state="hidden" r:id="rId205"/>
    <sheet name="214  Arya Nagar" sheetId="211" state="hidden" r:id="rId206"/>
    <sheet name="215  KIDWAI NAGAR" sheetId="212" state="hidden" r:id="rId207"/>
    <sheet name="216  Kanpur Cantt." sheetId="213" state="hidden" r:id="rId208"/>
    <sheet name="217  Maharajpur" sheetId="214" state="hidden" r:id="rId209"/>
    <sheet name="218  Ghatampur " sheetId="215" state="hidden" r:id="rId210"/>
    <sheet name="219  Madhaugarh" sheetId="216" state="hidden" r:id="rId211"/>
    <sheet name="220  Kalpi" sheetId="217" state="hidden" r:id="rId212"/>
    <sheet name="221  Orai " sheetId="218" state="hidden" r:id="rId213"/>
    <sheet name="222  Babina" sheetId="219" state="hidden" r:id="rId214"/>
    <sheet name="223  Jhansi Nagar" sheetId="220" state="hidden" r:id="rId215"/>
    <sheet name="224  Mauranipur " sheetId="221" state="hidden" r:id="rId216"/>
    <sheet name="225  Garautha" sheetId="222" state="hidden" r:id="rId217"/>
    <sheet name="226  Lalitpur" sheetId="223" state="hidden" r:id="rId218"/>
    <sheet name="227  Mehroni " sheetId="224" state="hidden" r:id="rId219"/>
    <sheet name="228  Hamirpur" sheetId="225" state="hidden" r:id="rId220"/>
    <sheet name="229  Rath " sheetId="226" state="hidden" r:id="rId221"/>
    <sheet name="230  Mahoba" sheetId="227" state="hidden" r:id="rId222"/>
    <sheet name="231  Charkhari" sheetId="228" state="hidden" r:id="rId223"/>
    <sheet name="232  Tindwari" sheetId="229" state="hidden" r:id="rId224"/>
    <sheet name="233  Baberu" sheetId="230" state="hidden" r:id="rId225"/>
    <sheet name="234  Naraini " sheetId="231" state="hidden" r:id="rId226"/>
    <sheet name="235  Banda" sheetId="232" state="hidden" r:id="rId227"/>
    <sheet name="236  Chitrakoot" sheetId="233" state="hidden" r:id="rId228"/>
    <sheet name="237  Manikpur" sheetId="234" state="hidden" r:id="rId229"/>
    <sheet name="238  Jahanabad" sheetId="235" state="hidden" r:id="rId230"/>
    <sheet name="239  Bindki" sheetId="236" state="hidden" r:id="rId231"/>
    <sheet name="240  Fatehpur   " sheetId="237" state="hidden" r:id="rId232"/>
    <sheet name="241  Ayah Shah" sheetId="238" state="hidden" r:id="rId233"/>
    <sheet name="242  Husainganj" sheetId="239" state="hidden" r:id="rId234"/>
    <sheet name="243  Khaga" sheetId="240" state="hidden" r:id="rId235"/>
    <sheet name="244  Rampur Khas" sheetId="241" state="hidden" r:id="rId236"/>
    <sheet name="245  Babaganj" sheetId="242" state="hidden" r:id="rId237"/>
    <sheet name="246  Kunda" sheetId="243" state="hidden" r:id="rId238"/>
    <sheet name="247  Vishwanathganj" sheetId="244" state="hidden" r:id="rId239"/>
    <sheet name="248  Pratapgarh" sheetId="245" state="hidden" r:id="rId240"/>
    <sheet name="249  Patti" sheetId="246" state="hidden" r:id="rId241"/>
    <sheet name="250  Raniganj" sheetId="247" state="hidden" r:id="rId242"/>
    <sheet name="251  Sirathu" sheetId="248" state="hidden" r:id="rId243"/>
    <sheet name="252  Manjhanpur " sheetId="249" state="hidden" r:id="rId244"/>
    <sheet name="253  Chail" sheetId="250" state="hidden" r:id="rId245"/>
    <sheet name="254  Phaphamau" sheetId="251" state="hidden" r:id="rId246"/>
    <sheet name="255  Soraon " sheetId="252" state="hidden" r:id="rId247"/>
    <sheet name="261  Allahabad West" sheetId="253" state="hidden" r:id="rId248"/>
    <sheet name="262  Allahabad North" sheetId="254" state="hidden" r:id="rId249"/>
    <sheet name="263  Allahabad South" sheetId="255" state="hidden" r:id="rId250"/>
    <sheet name="265  Koraon " sheetId="256" state="hidden" r:id="rId251"/>
    <sheet name="266  Kursi" sheetId="257" state="hidden" r:id="rId252"/>
    <sheet name="267  Ram Nagar" sheetId="258" state="hidden" r:id="rId253"/>
    <sheet name="268  Barabanki" sheetId="259" state="hidden" r:id="rId254"/>
    <sheet name="269  Zaidpur " sheetId="260" state="hidden" r:id="rId255"/>
    <sheet name="270  Dariyabad" sheetId="261" state="hidden" r:id="rId256"/>
    <sheet name="271  Rudauli" sheetId="262" state="hidden" r:id="rId257"/>
    <sheet name="272  Haidergarh " sheetId="263" state="hidden" r:id="rId258"/>
    <sheet name="273  Milkipur " sheetId="264" state="hidden" r:id="rId259"/>
    <sheet name="274  Bikapur" sheetId="265" state="hidden" r:id="rId260"/>
    <sheet name="275  Ayodhya" sheetId="266" state="hidden" r:id="rId261"/>
    <sheet name="276  Goshainganj" sheetId="267" state="hidden" r:id="rId262"/>
    <sheet name="277  Katehari" sheetId="268" state="hidden" r:id="rId263"/>
    <sheet name="278  Tanda" sheetId="269" state="hidden" r:id="rId264"/>
    <sheet name="279  Alapur " sheetId="270" state="hidden" r:id="rId265"/>
    <sheet name="280  Jalalpur" sheetId="271" state="hidden" r:id="rId266"/>
    <sheet name="281  Akbarpur  " sheetId="272" state="hidden" r:id="rId267"/>
    <sheet name="282  BALHA (S.C.)" sheetId="273" state="hidden" r:id="rId268"/>
    <sheet name="283  Nanpara" sheetId="274" state="hidden" r:id="rId269"/>
    <sheet name="284  Matera" sheetId="275" state="hidden" r:id="rId270"/>
    <sheet name="285  Mahasi" sheetId="276" state="hidden" r:id="rId271"/>
    <sheet name="286  Bahraich" sheetId="277" state="hidden" r:id="rId272"/>
    <sheet name="287  Payagpur" sheetId="278" state="hidden" r:id="rId273"/>
    <sheet name="288  Kaiserganj" sheetId="279" state="hidden" r:id="rId274"/>
    <sheet name="289  Bhinga" sheetId="280" state="hidden" r:id="rId275"/>
    <sheet name="290  Shrawasti" sheetId="281" state="hidden" r:id="rId276"/>
    <sheet name="291  Tulsipur" sheetId="282" state="hidden" r:id="rId277"/>
    <sheet name="292  Gainsari" sheetId="283" state="hidden" r:id="rId278"/>
    <sheet name="293  Utraula" sheetId="284" state="hidden" r:id="rId279"/>
    <sheet name="294  Balrampur " sheetId="285" state="hidden" r:id="rId280"/>
    <sheet name="295  Mehnaun" sheetId="286" state="hidden" r:id="rId281"/>
    <sheet name="296  Gonda" sheetId="287" state="hidden" r:id="rId282"/>
    <sheet name="297  Katra Bazar" sheetId="288" state="hidden" r:id="rId283"/>
    <sheet name="298  Colonelganj" sheetId="289" state="hidden" r:id="rId284"/>
    <sheet name="299  Tarabganj" sheetId="290" state="hidden" r:id="rId285"/>
    <sheet name="300  Mankapur " sheetId="291" state="hidden" r:id="rId286"/>
    <sheet name="301  Gaura" sheetId="292" state="hidden" r:id="rId287"/>
    <sheet name="302  Shohratgarh" sheetId="293" state="hidden" r:id="rId288"/>
    <sheet name="303  Kapilvastu " sheetId="294" state="hidden" r:id="rId289"/>
    <sheet name="304  Bansi" sheetId="295" state="hidden" r:id="rId290"/>
    <sheet name="305  Itwa" sheetId="296" state="hidden" r:id="rId291"/>
    <sheet name="306  Doomariyaganj" sheetId="297" state="hidden" r:id="rId292"/>
    <sheet name="307  Harraiya" sheetId="298" state="hidden" r:id="rId293"/>
    <sheet name="308  Kaptanganj" sheetId="299" state="hidden" r:id="rId294"/>
    <sheet name="309  Rudhauli" sheetId="300" state="hidden" r:id="rId295"/>
    <sheet name="310  Basti Sadar" sheetId="301" state="hidden" r:id="rId296"/>
    <sheet name="311  Mahadewa S.C" sheetId="302" state="hidden" r:id="rId297"/>
    <sheet name="312  Menhdawal" sheetId="303" state="hidden" r:id="rId298"/>
    <sheet name="313  KHALILABAD" sheetId="304" state="hidden" r:id="rId299"/>
    <sheet name="314  Dhanghata " sheetId="305" state="hidden" r:id="rId300"/>
    <sheet name="315  Pharenda" sheetId="306" state="hidden" r:id="rId301"/>
    <sheet name="316  Nautanwa" sheetId="307" state="hidden" r:id="rId302"/>
    <sheet name="317  Siswa" sheetId="308" state="hidden" r:id="rId303"/>
    <sheet name="318  Maharajganj " sheetId="309" state="hidden" r:id="rId304"/>
    <sheet name="319  Paniyara" sheetId="310" state="hidden" r:id="rId305"/>
    <sheet name="320  Caimpiyarganj" sheetId="311" state="hidden" r:id="rId306"/>
    <sheet name="321  Pipraich" sheetId="312" state="hidden" r:id="rId307"/>
    <sheet name="322  Gorakhpur Urban" sheetId="313" state="hidden" r:id="rId308"/>
    <sheet name="323  Gorakhpur Rural" sheetId="314" state="hidden" r:id="rId309"/>
    <sheet name="324  Sahajanwa" sheetId="315" state="hidden" r:id="rId310"/>
    <sheet name="325  Khajani " sheetId="316" state="hidden" r:id="rId311"/>
    <sheet name="326  Chauri-Chaura" sheetId="317" state="hidden" r:id="rId312"/>
    <sheet name="327  Bansgaon" sheetId="318" state="hidden" r:id="rId313"/>
    <sheet name="328  Chillupar" sheetId="319" state="hidden" r:id="rId314"/>
    <sheet name="329  Khadda" sheetId="320" state="hidden" r:id="rId315"/>
    <sheet name="330  Padrauna" sheetId="321" state="hidden" r:id="rId316"/>
    <sheet name="331  Tamkuhi Raj" sheetId="322" state="hidden" r:id="rId317"/>
    <sheet name="332  Fazilnagar" sheetId="323" state="hidden" r:id="rId318"/>
    <sheet name="333  Kushinagar" sheetId="324" state="hidden" r:id="rId319"/>
    <sheet name="334  Hata" sheetId="325" state="hidden" r:id="rId320"/>
    <sheet name="335  Ramkola" sheetId="326" state="hidden" r:id="rId321"/>
    <sheet name="336  Rudrapur" sheetId="327" state="hidden" r:id="rId322"/>
    <sheet name="337  Deoria" sheetId="328" state="hidden" r:id="rId323"/>
    <sheet name="338  Pathardeva" sheetId="329" state="hidden" r:id="rId324"/>
    <sheet name="339  Rampur Karkhana" sheetId="330" state="hidden" r:id="rId325"/>
    <sheet name="340  Bhatpar Rani" sheetId="331" state="hidden" r:id="rId326"/>
    <sheet name="341  Salempur" sheetId="332" state="hidden" r:id="rId327"/>
    <sheet name="342  Barhaj" sheetId="333" state="hidden" r:id="rId328"/>
    <sheet name="343  Atrauliya" sheetId="334" state="hidden" r:id="rId329"/>
    <sheet name="344  Gopalpur" sheetId="335" state="hidden" r:id="rId330"/>
    <sheet name="345  Sagri" sheetId="336" state="hidden" r:id="rId331"/>
    <sheet name="346  Mubarakpur" sheetId="337" state="hidden" r:id="rId332"/>
    <sheet name="347  Azamgarh" sheetId="338" state="hidden" r:id="rId333"/>
    <sheet name="348  Nizamabad" sheetId="339" state="hidden" r:id="rId334"/>
    <sheet name="349  Phoolpur Pawai" sheetId="340" state="hidden" r:id="rId335"/>
    <sheet name="350  Didarganj" sheetId="341" state="hidden" r:id="rId336"/>
    <sheet name="351  Lalganj" sheetId="342" state="hidden" r:id="rId337"/>
    <sheet name="352  Mehnagar " sheetId="343" state="hidden" r:id="rId338"/>
    <sheet name="353  Madhuban" sheetId="344" state="hidden" r:id="rId339"/>
    <sheet name="354  Ghosi" sheetId="345" state="hidden" r:id="rId340"/>
    <sheet name="355  Muhammadabad- Gohna (SC)" sheetId="346" state="hidden" r:id="rId341"/>
    <sheet name="356  Mau" sheetId="347" state="hidden" r:id="rId342"/>
    <sheet name="357  Belthara Road " sheetId="348" state="hidden" r:id="rId343"/>
    <sheet name="358  Rasara" sheetId="349" state="hidden" r:id="rId344"/>
    <sheet name="359  Sikanderpur" sheetId="350" state="hidden" r:id="rId345"/>
    <sheet name="360  Phephana" sheetId="351" state="hidden" r:id="rId346"/>
    <sheet name="361  Ballia Nagar" sheetId="352" state="hidden" r:id="rId347"/>
    <sheet name="362  Bansdih" sheetId="353" state="hidden" r:id="rId348"/>
    <sheet name="363  Bairia" sheetId="354" state="hidden" r:id="rId349"/>
    <sheet name="364  Badlapur" sheetId="355" state="hidden" r:id="rId350"/>
    <sheet name="365  Shahganj" sheetId="356" state="hidden" r:id="rId351"/>
    <sheet name="366  Jaunpur" sheetId="357" state="hidden" r:id="rId352"/>
    <sheet name="367  Malhani" sheetId="358" state="hidden" r:id="rId353"/>
    <sheet name="368  Mungra Badshahpur" sheetId="359" state="hidden" r:id="rId354"/>
    <sheet name="369  Machhlishahr S.C." sheetId="360" state="hidden" r:id="rId355"/>
    <sheet name="370  Mariyahu" sheetId="361" state="hidden" r:id="rId356"/>
    <sheet name="371  Zafrabad" sheetId="362" state="hidden" r:id="rId357"/>
    <sheet name="372  Kerakat S.C." sheetId="363" state="hidden" r:id="rId358"/>
    <sheet name="373  Jakhanian " sheetId="364" state="hidden" r:id="rId359"/>
    <sheet name="374  Saidpur " sheetId="365" state="hidden" r:id="rId360"/>
    <sheet name="375  Ghazipur" sheetId="366" state="hidden" r:id="rId361"/>
    <sheet name="376  Jangipur" sheetId="367" state="hidden" r:id="rId362"/>
    <sheet name="377  Zahoorabad" sheetId="368" state="hidden" r:id="rId363"/>
    <sheet name="378  Mohammadabad" sheetId="369" state="hidden" r:id="rId364"/>
    <sheet name="379  Zamania" sheetId="370" state="hidden" r:id="rId365"/>
    <sheet name="380  Mughalsarai" sheetId="371" state="hidden" r:id="rId366"/>
    <sheet name="381  Sakaldiha" sheetId="372" state="hidden" r:id="rId367"/>
    <sheet name="382  Saiyadraja" sheetId="373" state="hidden" r:id="rId368"/>
    <sheet name="383  Chakia " sheetId="374" state="hidden" r:id="rId369"/>
    <sheet name="384  Pindra" sheetId="375" state="hidden" r:id="rId370"/>
    <sheet name="385  Ajagara " sheetId="376" state="hidden" r:id="rId371"/>
    <sheet name="386  Shivpur" sheetId="377" state="hidden" r:id="rId372"/>
    <sheet name="387  Rohaniya" sheetId="378" state="hidden" r:id="rId373"/>
    <sheet name="388  Varanasi North" sheetId="379" state="hidden" r:id="rId374"/>
    <sheet name="389  Varanasi South" sheetId="380" state="hidden" r:id="rId375"/>
    <sheet name="390  Varanasi Cantt." sheetId="381" state="hidden" r:id="rId376"/>
    <sheet name="391  Sevapuri" sheetId="382" state="hidden" r:id="rId377"/>
    <sheet name="392  Bhadohi" sheetId="383" state="hidden" r:id="rId378"/>
    <sheet name="393  Gyanpur" sheetId="384" state="hidden" r:id="rId379"/>
    <sheet name="395  Chhanbey " sheetId="385" state="hidden" r:id="rId380"/>
    <sheet name="396  Mirzapur" sheetId="386" state="hidden" r:id="rId381"/>
    <sheet name="397  Majhawan" sheetId="387" state="hidden" r:id="rId382"/>
    <sheet name="398  Chunar" sheetId="388" state="hidden" r:id="rId383"/>
    <sheet name="399  Marihan" sheetId="389" state="hidden" r:id="rId384"/>
    <sheet name="400  Ghorawal" sheetId="390" state="hidden" r:id="rId385"/>
    <sheet name="401  Robertsganj" sheetId="391" state="hidden" r:id="rId386"/>
    <sheet name="402  Obra" sheetId="392" state="hidden" r:id="rId387"/>
    <sheet name="403  Duddhi " sheetId="393" state="hidden" r:id="rId388"/>
  </sheets>
  <definedNames>
    <definedName name="_xlnm._FilterDatabase" localSheetId="1" hidden="1">Sheet3!$C$2:$D$5257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96" l="1"/>
  <c r="D4" i="396"/>
  <c r="D5" i="396"/>
  <c r="D6" i="396"/>
  <c r="D7" i="396"/>
  <c r="D8" i="396"/>
  <c r="D9" i="396"/>
  <c r="D10" i="396"/>
  <c r="D11" i="396"/>
  <c r="D12" i="396"/>
  <c r="D13" i="396"/>
  <c r="D14" i="396"/>
  <c r="D15" i="396"/>
  <c r="D16" i="396"/>
  <c r="D17" i="396"/>
  <c r="D18" i="396"/>
  <c r="D19" i="396"/>
  <c r="D20" i="396"/>
  <c r="D21" i="396"/>
  <c r="D22" i="396"/>
  <c r="D23" i="396"/>
  <c r="D24" i="396"/>
  <c r="D25" i="396"/>
  <c r="D26" i="396"/>
  <c r="D27" i="396"/>
  <c r="D28" i="396"/>
  <c r="D29" i="396"/>
  <c r="D30" i="396"/>
  <c r="D31" i="396"/>
  <c r="D32" i="396"/>
  <c r="D33" i="396"/>
  <c r="D34" i="396"/>
  <c r="D35" i="396"/>
  <c r="D36" i="396"/>
  <c r="D37" i="396"/>
  <c r="D38" i="396"/>
  <c r="D39" i="396"/>
  <c r="D40" i="396"/>
  <c r="D41" i="396"/>
  <c r="D42" i="396"/>
  <c r="D43" i="396"/>
  <c r="D44" i="396"/>
  <c r="D45" i="396"/>
  <c r="D46" i="396"/>
  <c r="D47" i="396"/>
  <c r="D48" i="396"/>
  <c r="D49" i="396"/>
  <c r="D50" i="396"/>
  <c r="D51" i="396"/>
  <c r="D52" i="396"/>
  <c r="D53" i="396"/>
  <c r="D54" i="396"/>
  <c r="D55" i="396"/>
  <c r="D56" i="396"/>
  <c r="D57" i="396"/>
  <c r="D58" i="396"/>
  <c r="D59" i="396"/>
  <c r="D60" i="396"/>
  <c r="D61" i="396"/>
  <c r="D62" i="396"/>
  <c r="D63" i="396"/>
  <c r="D64" i="396"/>
  <c r="D65" i="396"/>
  <c r="D66" i="396"/>
  <c r="D67" i="396"/>
  <c r="D68" i="396"/>
  <c r="D69" i="396"/>
  <c r="D70" i="396"/>
  <c r="D71" i="396"/>
  <c r="D72" i="396"/>
  <c r="D73" i="396"/>
  <c r="D74" i="396"/>
  <c r="D75" i="396"/>
  <c r="D76" i="396"/>
  <c r="D77" i="396"/>
  <c r="D78" i="396"/>
  <c r="D79" i="396"/>
  <c r="D80" i="396"/>
  <c r="D81" i="396"/>
  <c r="D82" i="396"/>
  <c r="D83" i="396"/>
  <c r="D84" i="396"/>
  <c r="D85" i="396"/>
  <c r="D86" i="396"/>
  <c r="D87" i="396"/>
  <c r="D88" i="396"/>
  <c r="D89" i="396"/>
  <c r="D90" i="396"/>
  <c r="D91" i="396"/>
  <c r="D92" i="396"/>
  <c r="D93" i="396"/>
  <c r="D94" i="396"/>
  <c r="D95" i="396"/>
  <c r="D96" i="396"/>
  <c r="D97" i="396"/>
  <c r="D98" i="396"/>
  <c r="D99" i="396"/>
  <c r="D100" i="396"/>
  <c r="D101" i="396"/>
  <c r="D102" i="396"/>
  <c r="D103" i="396"/>
  <c r="D104" i="396"/>
  <c r="D105" i="396"/>
  <c r="D106" i="396"/>
  <c r="D107" i="396"/>
  <c r="D108" i="396"/>
  <c r="D109" i="396"/>
  <c r="D110" i="396"/>
  <c r="D111" i="396"/>
  <c r="D112" i="396"/>
  <c r="D113" i="396"/>
  <c r="D114" i="396"/>
  <c r="D115" i="396"/>
  <c r="D116" i="396"/>
  <c r="D117" i="396"/>
  <c r="D118" i="396"/>
  <c r="D119" i="396"/>
  <c r="D120" i="396"/>
  <c r="D121" i="396"/>
  <c r="D122" i="396"/>
  <c r="D123" i="396"/>
  <c r="D124" i="396"/>
  <c r="D125" i="396"/>
  <c r="D126" i="396"/>
  <c r="D127" i="396"/>
  <c r="D128" i="396"/>
  <c r="D129" i="396"/>
  <c r="D130" i="396"/>
  <c r="D131" i="396"/>
  <c r="D132" i="396"/>
  <c r="D133" i="396"/>
  <c r="D134" i="396"/>
  <c r="D135" i="396"/>
  <c r="D136" i="396"/>
  <c r="D137" i="396"/>
  <c r="D138" i="396"/>
  <c r="D139" i="396"/>
  <c r="D140" i="396"/>
  <c r="D141" i="396"/>
  <c r="D142" i="396"/>
  <c r="D143" i="396"/>
  <c r="D144" i="396"/>
  <c r="D145" i="396"/>
  <c r="D146" i="396"/>
  <c r="D147" i="396"/>
  <c r="D148" i="396"/>
  <c r="D149" i="396"/>
  <c r="D150" i="396"/>
  <c r="D151" i="396"/>
  <c r="D152" i="396"/>
  <c r="D153" i="396"/>
  <c r="D154" i="396"/>
  <c r="D155" i="396"/>
  <c r="D156" i="396"/>
  <c r="D157" i="396"/>
  <c r="D158" i="396"/>
  <c r="D159" i="396"/>
  <c r="D160" i="396"/>
  <c r="D161" i="396"/>
  <c r="D162" i="396"/>
  <c r="D163" i="396"/>
  <c r="D164" i="396"/>
  <c r="D165" i="396"/>
  <c r="D166" i="396"/>
  <c r="D167" i="396"/>
  <c r="D168" i="396"/>
  <c r="D169" i="396"/>
  <c r="D170" i="396"/>
  <c r="D171" i="396"/>
  <c r="D172" i="396"/>
  <c r="D173" i="396"/>
  <c r="D174" i="396"/>
  <c r="D175" i="396"/>
  <c r="D176" i="396"/>
  <c r="D177" i="396"/>
  <c r="D178" i="396"/>
  <c r="D179" i="396"/>
  <c r="D180" i="396"/>
  <c r="D181" i="396"/>
  <c r="D182" i="396"/>
  <c r="D183" i="396"/>
  <c r="D184" i="396"/>
  <c r="D185" i="396"/>
  <c r="D186" i="396"/>
  <c r="D187" i="396"/>
  <c r="D188" i="396"/>
  <c r="D189" i="396"/>
  <c r="D190" i="396"/>
  <c r="D191" i="396"/>
  <c r="D192" i="396"/>
  <c r="D193" i="396"/>
  <c r="D194" i="396"/>
  <c r="D195" i="396"/>
  <c r="D196" i="396"/>
  <c r="D197" i="396"/>
  <c r="D198" i="396"/>
  <c r="D199" i="396"/>
  <c r="D200" i="396"/>
  <c r="D201" i="396"/>
  <c r="D202" i="396"/>
  <c r="D203" i="396"/>
  <c r="D204" i="396"/>
  <c r="D205" i="396"/>
  <c r="D206" i="396"/>
  <c r="D207" i="396"/>
  <c r="D208" i="396"/>
  <c r="D209" i="396"/>
  <c r="D210" i="396"/>
  <c r="D211" i="396"/>
  <c r="D212" i="396"/>
  <c r="D213" i="396"/>
  <c r="D214" i="396"/>
  <c r="D215" i="396"/>
  <c r="D216" i="396"/>
  <c r="D217" i="396"/>
  <c r="D218" i="396"/>
  <c r="D219" i="396"/>
  <c r="D220" i="396"/>
  <c r="D221" i="396"/>
  <c r="D222" i="396"/>
  <c r="D223" i="396"/>
  <c r="D224" i="396"/>
  <c r="D225" i="396"/>
  <c r="D226" i="396"/>
  <c r="D227" i="396"/>
  <c r="D228" i="396"/>
  <c r="D229" i="396"/>
  <c r="D230" i="396"/>
  <c r="D231" i="396"/>
  <c r="D232" i="396"/>
  <c r="D233" i="396"/>
  <c r="D234" i="396"/>
  <c r="D235" i="396"/>
  <c r="D236" i="396"/>
  <c r="D237" i="396"/>
  <c r="D238" i="396"/>
  <c r="D239" i="396"/>
  <c r="D240" i="396"/>
  <c r="D241" i="396"/>
  <c r="D242" i="396"/>
  <c r="D243" i="396"/>
  <c r="D244" i="396"/>
  <c r="D245" i="396"/>
  <c r="D246" i="396"/>
  <c r="D247" i="396"/>
  <c r="D248" i="396"/>
  <c r="D249" i="396"/>
  <c r="D250" i="396"/>
  <c r="D251" i="396"/>
  <c r="D252" i="396"/>
  <c r="D253" i="396"/>
  <c r="D254" i="396"/>
  <c r="D255" i="396"/>
  <c r="D256" i="396"/>
  <c r="D257" i="396"/>
  <c r="D258" i="396"/>
  <c r="D259" i="396"/>
  <c r="D260" i="396"/>
  <c r="D261" i="396"/>
  <c r="D262" i="396"/>
  <c r="D263" i="396"/>
  <c r="D264" i="396"/>
  <c r="D265" i="396"/>
  <c r="D266" i="396"/>
  <c r="D267" i="396"/>
  <c r="D268" i="396"/>
  <c r="D269" i="396"/>
  <c r="D270" i="396"/>
  <c r="D271" i="396"/>
  <c r="D272" i="396"/>
  <c r="D273" i="396"/>
  <c r="D274" i="396"/>
  <c r="D275" i="396"/>
  <c r="D276" i="396"/>
  <c r="D277" i="396"/>
  <c r="D278" i="396"/>
  <c r="D279" i="396"/>
  <c r="D280" i="396"/>
  <c r="D281" i="396"/>
  <c r="D282" i="396"/>
  <c r="D283" i="396"/>
  <c r="D284" i="396"/>
  <c r="D285" i="396"/>
  <c r="D286" i="396"/>
  <c r="D287" i="396"/>
  <c r="D288" i="396"/>
  <c r="D289" i="396"/>
  <c r="D290" i="396"/>
  <c r="D291" i="396"/>
  <c r="D292" i="396"/>
  <c r="D293" i="396"/>
  <c r="D294" i="396"/>
  <c r="D295" i="396"/>
  <c r="D296" i="396"/>
  <c r="D297" i="396"/>
  <c r="D298" i="396"/>
  <c r="D299" i="396"/>
  <c r="D300" i="396"/>
  <c r="D301" i="396"/>
  <c r="D302" i="396"/>
  <c r="D303" i="396"/>
  <c r="D304" i="396"/>
  <c r="D305" i="396"/>
  <c r="D306" i="396"/>
  <c r="D307" i="396"/>
  <c r="D308" i="396"/>
  <c r="D309" i="396"/>
  <c r="D310" i="396"/>
  <c r="D311" i="396"/>
  <c r="D312" i="396"/>
  <c r="D313" i="396"/>
  <c r="D314" i="396"/>
  <c r="D315" i="396"/>
  <c r="D316" i="396"/>
  <c r="D317" i="396"/>
  <c r="D318" i="396"/>
  <c r="D319" i="396"/>
  <c r="D2" i="396"/>
  <c r="L26" i="126"/>
  <c r="B125" i="395" s="1"/>
  <c r="AB18" i="318"/>
  <c r="Q317" i="395" s="1"/>
  <c r="AA18" i="318"/>
  <c r="P317" i="395" s="1"/>
  <c r="Z18" i="318"/>
  <c r="O317" i="395" s="1"/>
  <c r="Y18" i="318"/>
  <c r="N317" i="395" s="1"/>
  <c r="X18" i="318"/>
  <c r="M317" i="395" s="1"/>
  <c r="T18" i="318"/>
  <c r="I317" i="395" s="1"/>
  <c r="S18" i="318"/>
  <c r="H317" i="395" s="1"/>
  <c r="R18" i="318"/>
  <c r="G317" i="395" s="1"/>
  <c r="M18" i="318"/>
  <c r="B317" i="395" s="1"/>
  <c r="AB17" i="318"/>
  <c r="Y17" i="318"/>
  <c r="X17" i="318"/>
  <c r="W17" i="318"/>
  <c r="V17" i="318"/>
  <c r="U17" i="318"/>
  <c r="T17" i="318"/>
  <c r="S17" i="318"/>
  <c r="R17" i="318"/>
  <c r="Q17" i="318"/>
  <c r="P17" i="318"/>
  <c r="O17" i="318"/>
  <c r="N17" i="318"/>
  <c r="M17" i="318"/>
  <c r="AB18" i="319"/>
  <c r="Q318" i="395" s="1"/>
  <c r="AA18" i="319"/>
  <c r="P318" i="395" s="1"/>
  <c r="Z18" i="319"/>
  <c r="O318" i="395" s="1"/>
  <c r="Y18" i="319"/>
  <c r="N318" i="395" s="1"/>
  <c r="X18" i="319"/>
  <c r="M318" i="395" s="1"/>
  <c r="T18" i="319"/>
  <c r="I318" i="395" s="1"/>
  <c r="S18" i="319"/>
  <c r="H318" i="395" s="1"/>
  <c r="R18" i="319"/>
  <c r="G318" i="395" s="1"/>
  <c r="M18" i="319"/>
  <c r="B318" i="395" s="1"/>
  <c r="AB17" i="319"/>
  <c r="Y17" i="319"/>
  <c r="X17" i="319"/>
  <c r="W17" i="319"/>
  <c r="V17" i="319"/>
  <c r="U17" i="319"/>
  <c r="T17" i="319"/>
  <c r="S17" i="319"/>
  <c r="R17" i="319"/>
  <c r="Q17" i="319"/>
  <c r="P17" i="319"/>
  <c r="O17" i="319"/>
  <c r="N17" i="319"/>
  <c r="M17" i="319"/>
  <c r="AB18" i="320"/>
  <c r="Q319" i="395" s="1"/>
  <c r="AA18" i="320"/>
  <c r="P319" i="395" s="1"/>
  <c r="Z18" i="320"/>
  <c r="O319" i="395" s="1"/>
  <c r="Y18" i="320"/>
  <c r="N319" i="395" s="1"/>
  <c r="X18" i="320"/>
  <c r="M319" i="395" s="1"/>
  <c r="T18" i="320"/>
  <c r="I319" i="395" s="1"/>
  <c r="S18" i="320"/>
  <c r="H319" i="395" s="1"/>
  <c r="R18" i="320"/>
  <c r="G319" i="395" s="1"/>
  <c r="M18" i="320"/>
  <c r="B319" i="395" s="1"/>
  <c r="AB17" i="320"/>
  <c r="Y17" i="320"/>
  <c r="X17" i="320"/>
  <c r="W17" i="320"/>
  <c r="V17" i="320"/>
  <c r="U17" i="320"/>
  <c r="T17" i="320"/>
  <c r="S17" i="320"/>
  <c r="R17" i="320"/>
  <c r="Q17" i="320"/>
  <c r="P17" i="320"/>
  <c r="O17" i="320"/>
  <c r="N17" i="320"/>
  <c r="M17" i="320"/>
  <c r="AB18" i="321"/>
  <c r="Q320" i="395" s="1"/>
  <c r="AA18" i="321"/>
  <c r="P320" i="395" s="1"/>
  <c r="Z18" i="321"/>
  <c r="O320" i="395" s="1"/>
  <c r="Y18" i="321"/>
  <c r="N320" i="395" s="1"/>
  <c r="X18" i="321"/>
  <c r="M320" i="395" s="1"/>
  <c r="T18" i="321"/>
  <c r="I320" i="395" s="1"/>
  <c r="S18" i="321"/>
  <c r="H320" i="395" s="1"/>
  <c r="R18" i="321"/>
  <c r="G320" i="395" s="1"/>
  <c r="M18" i="321"/>
  <c r="B320" i="395" s="1"/>
  <c r="AB17" i="321"/>
  <c r="Y17" i="321"/>
  <c r="X17" i="321"/>
  <c r="W17" i="321"/>
  <c r="V17" i="321"/>
  <c r="U17" i="321"/>
  <c r="T17" i="321"/>
  <c r="S17" i="321"/>
  <c r="R17" i="321"/>
  <c r="Q17" i="321"/>
  <c r="P17" i="321"/>
  <c r="O17" i="321"/>
  <c r="N17" i="321"/>
  <c r="M17" i="321"/>
  <c r="AB18" i="322"/>
  <c r="Q321" i="395" s="1"/>
  <c r="AA18" i="322"/>
  <c r="P321" i="395" s="1"/>
  <c r="Z18" i="322"/>
  <c r="O321" i="395" s="1"/>
  <c r="Y18" i="322"/>
  <c r="N321" i="395" s="1"/>
  <c r="X18" i="322"/>
  <c r="M321" i="395" s="1"/>
  <c r="T18" i="322"/>
  <c r="I321" i="395" s="1"/>
  <c r="S18" i="322"/>
  <c r="H321" i="395" s="1"/>
  <c r="R18" i="322"/>
  <c r="G321" i="395" s="1"/>
  <c r="M18" i="322"/>
  <c r="B321" i="395" s="1"/>
  <c r="AB17" i="322"/>
  <c r="Y17" i="322"/>
  <c r="X17" i="322"/>
  <c r="W17" i="322"/>
  <c r="V17" i="322"/>
  <c r="U17" i="322"/>
  <c r="T17" i="322"/>
  <c r="S17" i="322"/>
  <c r="R17" i="322"/>
  <c r="Q17" i="322"/>
  <c r="P17" i="322"/>
  <c r="O17" i="322"/>
  <c r="N17" i="322"/>
  <c r="M17" i="322"/>
  <c r="AB18" i="323"/>
  <c r="Q322" i="395" s="1"/>
  <c r="AA18" i="323"/>
  <c r="P322" i="395" s="1"/>
  <c r="Z18" i="323"/>
  <c r="O322" i="395" s="1"/>
  <c r="Y18" i="323"/>
  <c r="N322" i="395" s="1"/>
  <c r="X18" i="323"/>
  <c r="M322" i="395" s="1"/>
  <c r="T18" i="323"/>
  <c r="I322" i="395" s="1"/>
  <c r="S18" i="323"/>
  <c r="H322" i="395" s="1"/>
  <c r="R18" i="323"/>
  <c r="G322" i="395" s="1"/>
  <c r="M18" i="323"/>
  <c r="B322" i="395" s="1"/>
  <c r="AB17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AB18" i="324"/>
  <c r="Q323" i="395" s="1"/>
  <c r="AA18" i="324"/>
  <c r="P323" i="395" s="1"/>
  <c r="Z18" i="324"/>
  <c r="O323" i="395" s="1"/>
  <c r="Y18" i="324"/>
  <c r="N323" i="395" s="1"/>
  <c r="X18" i="324"/>
  <c r="M323" i="395" s="1"/>
  <c r="T18" i="324"/>
  <c r="I323" i="395" s="1"/>
  <c r="S18" i="324"/>
  <c r="H323" i="395" s="1"/>
  <c r="R18" i="324"/>
  <c r="G323" i="395" s="1"/>
  <c r="M18" i="324"/>
  <c r="B323" i="395" s="1"/>
  <c r="AB17" i="324"/>
  <c r="Y17" i="324"/>
  <c r="X17" i="324"/>
  <c r="W17" i="324"/>
  <c r="V17" i="324"/>
  <c r="U17" i="324"/>
  <c r="T17" i="324"/>
  <c r="S17" i="324"/>
  <c r="R17" i="324"/>
  <c r="Q17" i="324"/>
  <c r="P17" i="324"/>
  <c r="O17" i="324"/>
  <c r="N17" i="324"/>
  <c r="M17" i="324"/>
  <c r="AB18" i="325"/>
  <c r="Q324" i="395" s="1"/>
  <c r="AA18" i="325"/>
  <c r="P324" i="395" s="1"/>
  <c r="Z18" i="325"/>
  <c r="O324" i="395" s="1"/>
  <c r="Y18" i="325"/>
  <c r="N324" i="395" s="1"/>
  <c r="X18" i="325"/>
  <c r="M324" i="395" s="1"/>
  <c r="T18" i="325"/>
  <c r="I324" i="395" s="1"/>
  <c r="S18" i="325"/>
  <c r="H324" i="395" s="1"/>
  <c r="R18" i="325"/>
  <c r="G324" i="395" s="1"/>
  <c r="M18" i="325"/>
  <c r="B324" i="395" s="1"/>
  <c r="AB17" i="325"/>
  <c r="Y17" i="325"/>
  <c r="X17" i="325"/>
  <c r="W17" i="325"/>
  <c r="V17" i="325"/>
  <c r="U17" i="325"/>
  <c r="T17" i="325"/>
  <c r="S17" i="325"/>
  <c r="R17" i="325"/>
  <c r="Q17" i="325"/>
  <c r="P17" i="325"/>
  <c r="O17" i="325"/>
  <c r="N17" i="325"/>
  <c r="M17" i="325"/>
  <c r="AB18" i="326"/>
  <c r="Q325" i="395" s="1"/>
  <c r="AA18" i="326"/>
  <c r="P325" i="395" s="1"/>
  <c r="Z18" i="326"/>
  <c r="O325" i="395" s="1"/>
  <c r="Y18" i="326"/>
  <c r="N325" i="395" s="1"/>
  <c r="X18" i="326"/>
  <c r="M325" i="395" s="1"/>
  <c r="T18" i="326"/>
  <c r="I325" i="395" s="1"/>
  <c r="S18" i="326"/>
  <c r="H325" i="395" s="1"/>
  <c r="R18" i="326"/>
  <c r="G325" i="395" s="1"/>
  <c r="M18" i="326"/>
  <c r="B325" i="395" s="1"/>
  <c r="AB17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AB18" i="327"/>
  <c r="Q326" i="395" s="1"/>
  <c r="AA18" i="327"/>
  <c r="P326" i="395" s="1"/>
  <c r="Z18" i="327"/>
  <c r="O326" i="395" s="1"/>
  <c r="Y18" i="327"/>
  <c r="N326" i="395" s="1"/>
  <c r="X18" i="327"/>
  <c r="M326" i="395" s="1"/>
  <c r="T18" i="327"/>
  <c r="I326" i="395" s="1"/>
  <c r="S18" i="327"/>
  <c r="H326" i="395" s="1"/>
  <c r="R18" i="327"/>
  <c r="G326" i="395" s="1"/>
  <c r="M18" i="327"/>
  <c r="B326" i="395" s="1"/>
  <c r="AB17" i="327"/>
  <c r="Y17" i="327"/>
  <c r="X17" i="327"/>
  <c r="W17" i="327"/>
  <c r="V17" i="327"/>
  <c r="U17" i="327"/>
  <c r="T17" i="327"/>
  <c r="S17" i="327"/>
  <c r="R17" i="327"/>
  <c r="Q17" i="327"/>
  <c r="P17" i="327"/>
  <c r="O17" i="327"/>
  <c r="N17" i="327"/>
  <c r="M17" i="327"/>
  <c r="AB18" i="328"/>
  <c r="Q327" i="395" s="1"/>
  <c r="AA18" i="328"/>
  <c r="P327" i="395" s="1"/>
  <c r="Z18" i="328"/>
  <c r="O327" i="395" s="1"/>
  <c r="Y18" i="328"/>
  <c r="N327" i="395" s="1"/>
  <c r="X18" i="328"/>
  <c r="M327" i="395" s="1"/>
  <c r="T18" i="328"/>
  <c r="I327" i="395" s="1"/>
  <c r="S18" i="328"/>
  <c r="H327" i="395" s="1"/>
  <c r="R18" i="328"/>
  <c r="G327" i="395" s="1"/>
  <c r="M18" i="328"/>
  <c r="B327" i="395" s="1"/>
  <c r="AB17" i="328"/>
  <c r="Y17" i="328"/>
  <c r="X17" i="328"/>
  <c r="W17" i="328"/>
  <c r="V17" i="328"/>
  <c r="U17" i="328"/>
  <c r="T17" i="328"/>
  <c r="S17" i="328"/>
  <c r="R17" i="328"/>
  <c r="Q17" i="328"/>
  <c r="P17" i="328"/>
  <c r="O17" i="328"/>
  <c r="N17" i="328"/>
  <c r="M17" i="328"/>
  <c r="AB18" i="329"/>
  <c r="Q328" i="395" s="1"/>
  <c r="AA18" i="329"/>
  <c r="P328" i="395" s="1"/>
  <c r="Z18" i="329"/>
  <c r="O328" i="395" s="1"/>
  <c r="Y18" i="329"/>
  <c r="N328" i="395" s="1"/>
  <c r="X18" i="329"/>
  <c r="M328" i="395" s="1"/>
  <c r="T18" i="329"/>
  <c r="I328" i="395" s="1"/>
  <c r="S18" i="329"/>
  <c r="H328" i="395" s="1"/>
  <c r="R18" i="329"/>
  <c r="G328" i="395" s="1"/>
  <c r="M18" i="329"/>
  <c r="B328" i="395" s="1"/>
  <c r="AB17" i="329"/>
  <c r="Y17" i="329"/>
  <c r="X17" i="329"/>
  <c r="W17" i="329"/>
  <c r="V17" i="329"/>
  <c r="U17" i="329"/>
  <c r="T17" i="329"/>
  <c r="S17" i="329"/>
  <c r="R17" i="329"/>
  <c r="Q17" i="329"/>
  <c r="P17" i="329"/>
  <c r="O17" i="329"/>
  <c r="N17" i="329"/>
  <c r="M17" i="329"/>
  <c r="AB18" i="330"/>
  <c r="Q329" i="395" s="1"/>
  <c r="AA18" i="330"/>
  <c r="P329" i="395" s="1"/>
  <c r="Z18" i="330"/>
  <c r="O329" i="395" s="1"/>
  <c r="Y18" i="330"/>
  <c r="N329" i="395" s="1"/>
  <c r="X18" i="330"/>
  <c r="M329" i="395" s="1"/>
  <c r="T18" i="330"/>
  <c r="I329" i="395" s="1"/>
  <c r="S18" i="330"/>
  <c r="H329" i="395" s="1"/>
  <c r="R18" i="330"/>
  <c r="G329" i="395" s="1"/>
  <c r="M18" i="330"/>
  <c r="B329" i="395" s="1"/>
  <c r="AB17" i="330"/>
  <c r="Y17" i="330"/>
  <c r="X17" i="330"/>
  <c r="W17" i="330"/>
  <c r="V17" i="330"/>
  <c r="U17" i="330"/>
  <c r="T17" i="330"/>
  <c r="S17" i="330"/>
  <c r="R17" i="330"/>
  <c r="Q17" i="330"/>
  <c r="P17" i="330"/>
  <c r="O17" i="330"/>
  <c r="N17" i="330"/>
  <c r="M17" i="330"/>
  <c r="AB18" i="331"/>
  <c r="Q330" i="395" s="1"/>
  <c r="AA18" i="331"/>
  <c r="P330" i="395" s="1"/>
  <c r="Z18" i="331"/>
  <c r="O330" i="395" s="1"/>
  <c r="Y18" i="331"/>
  <c r="N330" i="395" s="1"/>
  <c r="X18" i="331"/>
  <c r="M330" i="395" s="1"/>
  <c r="T18" i="331"/>
  <c r="I330" i="395" s="1"/>
  <c r="S18" i="331"/>
  <c r="H330" i="395" s="1"/>
  <c r="R18" i="331"/>
  <c r="G330" i="395" s="1"/>
  <c r="M18" i="331"/>
  <c r="B330" i="395" s="1"/>
  <c r="AB17" i="331"/>
  <c r="Y17" i="331"/>
  <c r="X17" i="331"/>
  <c r="W17" i="331"/>
  <c r="V17" i="331"/>
  <c r="U17" i="331"/>
  <c r="T17" i="331"/>
  <c r="S17" i="331"/>
  <c r="R17" i="331"/>
  <c r="Q17" i="331"/>
  <c r="P17" i="331"/>
  <c r="O17" i="331"/>
  <c r="N17" i="331"/>
  <c r="M17" i="331"/>
  <c r="AB18" i="332"/>
  <c r="Q331" i="395" s="1"/>
  <c r="AA18" i="332"/>
  <c r="P331" i="395" s="1"/>
  <c r="Z18" i="332"/>
  <c r="O331" i="395" s="1"/>
  <c r="Y18" i="332"/>
  <c r="N331" i="395" s="1"/>
  <c r="X18" i="332"/>
  <c r="M331" i="395" s="1"/>
  <c r="T18" i="332"/>
  <c r="I331" i="395" s="1"/>
  <c r="S18" i="332"/>
  <c r="H331" i="395" s="1"/>
  <c r="R18" i="332"/>
  <c r="G331" i="395" s="1"/>
  <c r="M18" i="332"/>
  <c r="B331" i="395" s="1"/>
  <c r="AB17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AB18" i="333"/>
  <c r="Q332" i="395" s="1"/>
  <c r="AA18" i="333"/>
  <c r="P332" i="395" s="1"/>
  <c r="Z18" i="333"/>
  <c r="O332" i="395" s="1"/>
  <c r="Y18" i="333"/>
  <c r="N332" i="395" s="1"/>
  <c r="X18" i="333"/>
  <c r="M332" i="395" s="1"/>
  <c r="T18" i="333"/>
  <c r="I332" i="395" s="1"/>
  <c r="S18" i="333"/>
  <c r="H332" i="395" s="1"/>
  <c r="R18" i="333"/>
  <c r="G332" i="395" s="1"/>
  <c r="M18" i="333"/>
  <c r="B332" i="395" s="1"/>
  <c r="AB17" i="333"/>
  <c r="Y17" i="333"/>
  <c r="X17" i="333"/>
  <c r="W17" i="333"/>
  <c r="V17" i="333"/>
  <c r="U17" i="333"/>
  <c r="T17" i="333"/>
  <c r="S17" i="333"/>
  <c r="R17" i="333"/>
  <c r="Q17" i="333"/>
  <c r="P17" i="333"/>
  <c r="O17" i="333"/>
  <c r="N17" i="333"/>
  <c r="M17" i="333"/>
  <c r="AB18" i="334"/>
  <c r="Q333" i="395" s="1"/>
  <c r="AA18" i="334"/>
  <c r="P333" i="395" s="1"/>
  <c r="Z18" i="334"/>
  <c r="O333" i="395" s="1"/>
  <c r="Y18" i="334"/>
  <c r="N333" i="395" s="1"/>
  <c r="X18" i="334"/>
  <c r="M333" i="395" s="1"/>
  <c r="T18" i="334"/>
  <c r="I333" i="395" s="1"/>
  <c r="S18" i="334"/>
  <c r="H333" i="395" s="1"/>
  <c r="R18" i="334"/>
  <c r="G333" i="395" s="1"/>
  <c r="M18" i="334"/>
  <c r="B333" i="395" s="1"/>
  <c r="AB17" i="334"/>
  <c r="Y17" i="334"/>
  <c r="X17" i="334"/>
  <c r="W17" i="334"/>
  <c r="V17" i="334"/>
  <c r="U17" i="334"/>
  <c r="T17" i="334"/>
  <c r="S17" i="334"/>
  <c r="R17" i="334"/>
  <c r="Q17" i="334"/>
  <c r="P17" i="334"/>
  <c r="O17" i="334"/>
  <c r="N17" i="334"/>
  <c r="M17" i="334"/>
  <c r="AB18" i="335"/>
  <c r="Q334" i="395" s="1"/>
  <c r="AA18" i="335"/>
  <c r="P334" i="395" s="1"/>
  <c r="Z18" i="335"/>
  <c r="O334" i="395" s="1"/>
  <c r="Y18" i="335"/>
  <c r="N334" i="395" s="1"/>
  <c r="X18" i="335"/>
  <c r="M334" i="395" s="1"/>
  <c r="T18" i="335"/>
  <c r="I334" i="395" s="1"/>
  <c r="S18" i="335"/>
  <c r="H334" i="395" s="1"/>
  <c r="R18" i="335"/>
  <c r="G334" i="395" s="1"/>
  <c r="M18" i="335"/>
  <c r="B334" i="395" s="1"/>
  <c r="AB17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AB18" i="336"/>
  <c r="Q335" i="395" s="1"/>
  <c r="AA18" i="336"/>
  <c r="P335" i="395" s="1"/>
  <c r="Z18" i="336"/>
  <c r="O335" i="395" s="1"/>
  <c r="Y18" i="336"/>
  <c r="N335" i="395" s="1"/>
  <c r="X18" i="336"/>
  <c r="M335" i="395" s="1"/>
  <c r="T18" i="336"/>
  <c r="I335" i="395" s="1"/>
  <c r="S18" i="336"/>
  <c r="H335" i="395" s="1"/>
  <c r="R18" i="336"/>
  <c r="G335" i="395" s="1"/>
  <c r="M18" i="336"/>
  <c r="B335" i="395" s="1"/>
  <c r="AB17" i="336"/>
  <c r="Y17" i="336"/>
  <c r="X17" i="336"/>
  <c r="W17" i="336"/>
  <c r="V17" i="336"/>
  <c r="U17" i="336"/>
  <c r="T17" i="336"/>
  <c r="S17" i="336"/>
  <c r="R17" i="336"/>
  <c r="Q17" i="336"/>
  <c r="P17" i="336"/>
  <c r="O17" i="336"/>
  <c r="N17" i="336"/>
  <c r="M17" i="336"/>
  <c r="AB18" i="337"/>
  <c r="Q336" i="395" s="1"/>
  <c r="AA18" i="337"/>
  <c r="P336" i="395" s="1"/>
  <c r="Z18" i="337"/>
  <c r="O336" i="395" s="1"/>
  <c r="Y18" i="337"/>
  <c r="N336" i="395" s="1"/>
  <c r="X18" i="337"/>
  <c r="M336" i="395" s="1"/>
  <c r="T18" i="337"/>
  <c r="I336" i="395" s="1"/>
  <c r="S18" i="337"/>
  <c r="H336" i="395" s="1"/>
  <c r="R18" i="337"/>
  <c r="G336" i="395" s="1"/>
  <c r="M18" i="337"/>
  <c r="B336" i="395" s="1"/>
  <c r="AB17" i="337"/>
  <c r="Y17" i="337"/>
  <c r="X17" i="337"/>
  <c r="W17" i="337"/>
  <c r="V17" i="337"/>
  <c r="U17" i="337"/>
  <c r="T17" i="337"/>
  <c r="S17" i="337"/>
  <c r="R17" i="337"/>
  <c r="Q17" i="337"/>
  <c r="P17" i="337"/>
  <c r="O17" i="337"/>
  <c r="N17" i="337"/>
  <c r="M17" i="337"/>
  <c r="AB18" i="338"/>
  <c r="Q337" i="395" s="1"/>
  <c r="AA18" i="338"/>
  <c r="P337" i="395" s="1"/>
  <c r="Z18" i="338"/>
  <c r="O337" i="395" s="1"/>
  <c r="Y18" i="338"/>
  <c r="N337" i="395" s="1"/>
  <c r="X18" i="338"/>
  <c r="M337" i="395" s="1"/>
  <c r="T18" i="338"/>
  <c r="I337" i="395" s="1"/>
  <c r="S18" i="338"/>
  <c r="H337" i="395" s="1"/>
  <c r="R18" i="338"/>
  <c r="G337" i="395" s="1"/>
  <c r="M18" i="338"/>
  <c r="B337" i="395" s="1"/>
  <c r="AB17" i="338"/>
  <c r="Y17" i="338"/>
  <c r="X17" i="338"/>
  <c r="W17" i="338"/>
  <c r="V17" i="338"/>
  <c r="U17" i="338"/>
  <c r="T17" i="338"/>
  <c r="S17" i="338"/>
  <c r="R17" i="338"/>
  <c r="Q17" i="338"/>
  <c r="P17" i="338"/>
  <c r="O17" i="338"/>
  <c r="N17" i="338"/>
  <c r="M17" i="338"/>
  <c r="AB18" i="339"/>
  <c r="Q338" i="395" s="1"/>
  <c r="AA18" i="339"/>
  <c r="P338" i="395" s="1"/>
  <c r="Z18" i="339"/>
  <c r="O338" i="395" s="1"/>
  <c r="Y18" i="339"/>
  <c r="N338" i="395" s="1"/>
  <c r="X18" i="339"/>
  <c r="M338" i="395" s="1"/>
  <c r="T18" i="339"/>
  <c r="I338" i="395" s="1"/>
  <c r="S18" i="339"/>
  <c r="H338" i="395" s="1"/>
  <c r="R18" i="339"/>
  <c r="G338" i="395" s="1"/>
  <c r="M18" i="339"/>
  <c r="B338" i="395" s="1"/>
  <c r="AB17" i="339"/>
  <c r="Y17" i="339"/>
  <c r="X17" i="339"/>
  <c r="W17" i="339"/>
  <c r="V17" i="339"/>
  <c r="U17" i="339"/>
  <c r="T17" i="339"/>
  <c r="S17" i="339"/>
  <c r="R17" i="339"/>
  <c r="Q17" i="339"/>
  <c r="P17" i="339"/>
  <c r="O17" i="339"/>
  <c r="N17" i="339"/>
  <c r="M17" i="339"/>
  <c r="AB18" i="340"/>
  <c r="Q339" i="395" s="1"/>
  <c r="AA18" i="340"/>
  <c r="P339" i="395" s="1"/>
  <c r="Z18" i="340"/>
  <c r="O339" i="395" s="1"/>
  <c r="Y18" i="340"/>
  <c r="N339" i="395" s="1"/>
  <c r="X18" i="340"/>
  <c r="M339" i="395" s="1"/>
  <c r="T18" i="340"/>
  <c r="I339" i="395" s="1"/>
  <c r="S18" i="340"/>
  <c r="H339" i="395" s="1"/>
  <c r="R18" i="340"/>
  <c r="G339" i="395" s="1"/>
  <c r="M18" i="340"/>
  <c r="B339" i="395" s="1"/>
  <c r="AB17" i="340"/>
  <c r="Y17" i="340"/>
  <c r="X17" i="340"/>
  <c r="W17" i="340"/>
  <c r="V17" i="340"/>
  <c r="U17" i="340"/>
  <c r="T17" i="340"/>
  <c r="S17" i="340"/>
  <c r="R17" i="340"/>
  <c r="Q17" i="340"/>
  <c r="P17" i="340"/>
  <c r="O17" i="340"/>
  <c r="N17" i="340"/>
  <c r="M17" i="340"/>
  <c r="AB18" i="341"/>
  <c r="Q340" i="395" s="1"/>
  <c r="AA18" i="341"/>
  <c r="P340" i="395" s="1"/>
  <c r="Z18" i="341"/>
  <c r="O340" i="395" s="1"/>
  <c r="Y18" i="341"/>
  <c r="N340" i="395" s="1"/>
  <c r="X18" i="341"/>
  <c r="M340" i="395" s="1"/>
  <c r="T18" i="341"/>
  <c r="I340" i="395" s="1"/>
  <c r="S18" i="341"/>
  <c r="H340" i="395" s="1"/>
  <c r="R18" i="341"/>
  <c r="G340" i="395" s="1"/>
  <c r="M18" i="341"/>
  <c r="B340" i="395" s="1"/>
  <c r="AB17" i="341"/>
  <c r="Y17" i="341"/>
  <c r="X17" i="341"/>
  <c r="W17" i="341"/>
  <c r="V17" i="341"/>
  <c r="U17" i="341"/>
  <c r="T17" i="341"/>
  <c r="S17" i="341"/>
  <c r="R17" i="341"/>
  <c r="Q17" i="341"/>
  <c r="P17" i="341"/>
  <c r="O17" i="341"/>
  <c r="N17" i="341"/>
  <c r="M17" i="341"/>
  <c r="AB18" i="342"/>
  <c r="Q341" i="395" s="1"/>
  <c r="AA18" i="342"/>
  <c r="P341" i="395" s="1"/>
  <c r="Z18" i="342"/>
  <c r="O341" i="395" s="1"/>
  <c r="Y18" i="342"/>
  <c r="N341" i="395" s="1"/>
  <c r="X18" i="342"/>
  <c r="M341" i="395" s="1"/>
  <c r="T18" i="342"/>
  <c r="I341" i="395" s="1"/>
  <c r="S18" i="342"/>
  <c r="H341" i="395" s="1"/>
  <c r="R18" i="342"/>
  <c r="G341" i="395" s="1"/>
  <c r="M18" i="342"/>
  <c r="B341" i="395" s="1"/>
  <c r="AB17" i="342"/>
  <c r="Y17" i="342"/>
  <c r="X17" i="342"/>
  <c r="W17" i="342"/>
  <c r="V17" i="342"/>
  <c r="U17" i="342"/>
  <c r="T17" i="342"/>
  <c r="S17" i="342"/>
  <c r="R17" i="342"/>
  <c r="Q17" i="342"/>
  <c r="P17" i="342"/>
  <c r="O17" i="342"/>
  <c r="N17" i="342"/>
  <c r="M17" i="342"/>
  <c r="AB18" i="343"/>
  <c r="Q342" i="395" s="1"/>
  <c r="AA18" i="343"/>
  <c r="P342" i="395" s="1"/>
  <c r="Z18" i="343"/>
  <c r="O342" i="395" s="1"/>
  <c r="Y18" i="343"/>
  <c r="N342" i="395" s="1"/>
  <c r="X18" i="343"/>
  <c r="M342" i="395" s="1"/>
  <c r="T18" i="343"/>
  <c r="I342" i="395" s="1"/>
  <c r="S18" i="343"/>
  <c r="H342" i="395" s="1"/>
  <c r="R18" i="343"/>
  <c r="G342" i="395" s="1"/>
  <c r="M18" i="343"/>
  <c r="B342" i="395" s="1"/>
  <c r="AB17" i="343"/>
  <c r="Y17" i="343"/>
  <c r="X17" i="343"/>
  <c r="W17" i="343"/>
  <c r="V17" i="343"/>
  <c r="U17" i="343"/>
  <c r="T17" i="343"/>
  <c r="S17" i="343"/>
  <c r="R17" i="343"/>
  <c r="Q17" i="343"/>
  <c r="P17" i="343"/>
  <c r="O17" i="343"/>
  <c r="N17" i="343"/>
  <c r="M17" i="343"/>
  <c r="AB18" i="344"/>
  <c r="Q343" i="395" s="1"/>
  <c r="AA18" i="344"/>
  <c r="P343" i="395" s="1"/>
  <c r="Z18" i="344"/>
  <c r="O343" i="395" s="1"/>
  <c r="Y18" i="344"/>
  <c r="N343" i="395" s="1"/>
  <c r="X18" i="344"/>
  <c r="M343" i="395" s="1"/>
  <c r="T18" i="344"/>
  <c r="I343" i="395" s="1"/>
  <c r="S18" i="344"/>
  <c r="H343" i="395" s="1"/>
  <c r="R18" i="344"/>
  <c r="G343" i="395" s="1"/>
  <c r="M18" i="344"/>
  <c r="B343" i="395" s="1"/>
  <c r="AB17" i="344"/>
  <c r="Y17" i="344"/>
  <c r="X17" i="344"/>
  <c r="W17" i="344"/>
  <c r="V17" i="344"/>
  <c r="U17" i="344"/>
  <c r="T17" i="344"/>
  <c r="S17" i="344"/>
  <c r="R17" i="344"/>
  <c r="Q17" i="344"/>
  <c r="P17" i="344"/>
  <c r="O17" i="344"/>
  <c r="N17" i="344"/>
  <c r="M17" i="344"/>
  <c r="AB18" i="345"/>
  <c r="Q344" i="395" s="1"/>
  <c r="AA18" i="345"/>
  <c r="P344" i="395" s="1"/>
  <c r="Z18" i="345"/>
  <c r="O344" i="395" s="1"/>
  <c r="Y18" i="345"/>
  <c r="N344" i="395" s="1"/>
  <c r="X18" i="345"/>
  <c r="M344" i="395" s="1"/>
  <c r="T18" i="345"/>
  <c r="I344" i="395" s="1"/>
  <c r="S18" i="345"/>
  <c r="H344" i="395" s="1"/>
  <c r="R18" i="345"/>
  <c r="G344" i="395" s="1"/>
  <c r="M18" i="345"/>
  <c r="B344" i="395" s="1"/>
  <c r="AB17" i="345"/>
  <c r="Y17" i="345"/>
  <c r="X17" i="345"/>
  <c r="W17" i="345"/>
  <c r="V17" i="345"/>
  <c r="U17" i="345"/>
  <c r="T17" i="345"/>
  <c r="S17" i="345"/>
  <c r="R17" i="345"/>
  <c r="Q17" i="345"/>
  <c r="P17" i="345"/>
  <c r="O17" i="345"/>
  <c r="N17" i="345"/>
  <c r="M17" i="345"/>
  <c r="AB18" i="346"/>
  <c r="Q345" i="395" s="1"/>
  <c r="AA18" i="346"/>
  <c r="P345" i="395" s="1"/>
  <c r="Z18" i="346"/>
  <c r="O345" i="395" s="1"/>
  <c r="Y18" i="346"/>
  <c r="N345" i="395" s="1"/>
  <c r="X18" i="346"/>
  <c r="M345" i="395" s="1"/>
  <c r="T18" i="346"/>
  <c r="I345" i="395" s="1"/>
  <c r="S18" i="346"/>
  <c r="H345" i="395" s="1"/>
  <c r="R18" i="346"/>
  <c r="G345" i="395" s="1"/>
  <c r="M18" i="346"/>
  <c r="B345" i="395" s="1"/>
  <c r="AB17" i="346"/>
  <c r="Y17" i="346"/>
  <c r="X17" i="346"/>
  <c r="W17" i="346"/>
  <c r="V17" i="346"/>
  <c r="U17" i="346"/>
  <c r="T17" i="346"/>
  <c r="S17" i="346"/>
  <c r="R17" i="346"/>
  <c r="Q17" i="346"/>
  <c r="P17" i="346"/>
  <c r="O17" i="346"/>
  <c r="N17" i="346"/>
  <c r="M17" i="346"/>
  <c r="AB18" i="347"/>
  <c r="AA18" i="347"/>
  <c r="Z18" i="347"/>
  <c r="Y18" i="347"/>
  <c r="X18" i="347"/>
  <c r="T18" i="347"/>
  <c r="S18" i="347"/>
  <c r="R18" i="347"/>
  <c r="M18" i="347"/>
  <c r="AB17" i="347"/>
  <c r="Y17" i="347"/>
  <c r="X17" i="347"/>
  <c r="W17" i="347"/>
  <c r="V17" i="347"/>
  <c r="U17" i="347"/>
  <c r="T17" i="347"/>
  <c r="S17" i="347"/>
  <c r="R17" i="347"/>
  <c r="Q17" i="347"/>
  <c r="P17" i="347"/>
  <c r="O17" i="347"/>
  <c r="N17" i="347"/>
  <c r="M17" i="347"/>
  <c r="AB18" i="348"/>
  <c r="AA18" i="348"/>
  <c r="Z18" i="348"/>
  <c r="Y18" i="348"/>
  <c r="X18" i="348"/>
  <c r="T18" i="348"/>
  <c r="S18" i="348"/>
  <c r="R18" i="348"/>
  <c r="M18" i="348"/>
  <c r="AB17" i="348"/>
  <c r="Y17" i="348"/>
  <c r="X17" i="348"/>
  <c r="W17" i="348"/>
  <c r="V17" i="348"/>
  <c r="U17" i="348"/>
  <c r="T17" i="348"/>
  <c r="S17" i="348"/>
  <c r="R17" i="348"/>
  <c r="Q17" i="348"/>
  <c r="P17" i="348"/>
  <c r="O17" i="348"/>
  <c r="N17" i="348"/>
  <c r="M17" i="348"/>
  <c r="AB18" i="349"/>
  <c r="AA18" i="349"/>
  <c r="Z18" i="349"/>
  <c r="Y18" i="349"/>
  <c r="X18" i="349"/>
  <c r="T18" i="349"/>
  <c r="S18" i="349"/>
  <c r="R18" i="349"/>
  <c r="M18" i="349"/>
  <c r="AB17" i="349"/>
  <c r="Y17" i="349"/>
  <c r="X17" i="349"/>
  <c r="W17" i="349"/>
  <c r="V17" i="349"/>
  <c r="U17" i="349"/>
  <c r="T17" i="349"/>
  <c r="S17" i="349"/>
  <c r="R17" i="349"/>
  <c r="Q17" i="349"/>
  <c r="P17" i="349"/>
  <c r="O17" i="349"/>
  <c r="N17" i="349"/>
  <c r="M17" i="349"/>
  <c r="AB18" i="350"/>
  <c r="AA18" i="350"/>
  <c r="Z18" i="350"/>
  <c r="Y18" i="350"/>
  <c r="X18" i="350"/>
  <c r="T18" i="350"/>
  <c r="S18" i="350"/>
  <c r="R18" i="350"/>
  <c r="M18" i="350"/>
  <c r="AB17" i="350"/>
  <c r="Y17" i="350"/>
  <c r="X17" i="350"/>
  <c r="W17" i="350"/>
  <c r="V17" i="350"/>
  <c r="U17" i="350"/>
  <c r="T17" i="350"/>
  <c r="S17" i="350"/>
  <c r="R17" i="350"/>
  <c r="Q17" i="350"/>
  <c r="P17" i="350"/>
  <c r="O17" i="350"/>
  <c r="N17" i="350"/>
  <c r="M17" i="350"/>
  <c r="AB18" i="351"/>
  <c r="AA18" i="351"/>
  <c r="Z18" i="351"/>
  <c r="Y18" i="351"/>
  <c r="X18" i="351"/>
  <c r="T18" i="351"/>
  <c r="S18" i="351"/>
  <c r="R18" i="351"/>
  <c r="M18" i="351"/>
  <c r="AB17" i="351"/>
  <c r="Y17" i="351"/>
  <c r="X17" i="351"/>
  <c r="W17" i="351"/>
  <c r="V17" i="351"/>
  <c r="U17" i="351"/>
  <c r="T17" i="351"/>
  <c r="S17" i="351"/>
  <c r="R17" i="351"/>
  <c r="Q17" i="351"/>
  <c r="P17" i="351"/>
  <c r="O17" i="351"/>
  <c r="N17" i="351"/>
  <c r="M17" i="351"/>
  <c r="AB18" i="352"/>
  <c r="AA18" i="352"/>
  <c r="Z18" i="352"/>
  <c r="Y18" i="352"/>
  <c r="X18" i="352"/>
  <c r="T18" i="352"/>
  <c r="S18" i="352"/>
  <c r="R18" i="352"/>
  <c r="M18" i="352"/>
  <c r="AB17" i="352"/>
  <c r="Y17" i="352"/>
  <c r="X17" i="352"/>
  <c r="W17" i="352"/>
  <c r="V17" i="352"/>
  <c r="U17" i="352"/>
  <c r="T17" i="352"/>
  <c r="S17" i="352"/>
  <c r="R17" i="352"/>
  <c r="Q17" i="352"/>
  <c r="P17" i="352"/>
  <c r="O17" i="352"/>
  <c r="N17" i="352"/>
  <c r="M17" i="352"/>
  <c r="AB18" i="353"/>
  <c r="AA18" i="353"/>
  <c r="Z18" i="353"/>
  <c r="Y18" i="353"/>
  <c r="X18" i="353"/>
  <c r="T18" i="353"/>
  <c r="S18" i="353"/>
  <c r="R18" i="353"/>
  <c r="M18" i="353"/>
  <c r="AB17" i="353"/>
  <c r="Y17" i="353"/>
  <c r="X17" i="353"/>
  <c r="W17" i="353"/>
  <c r="V17" i="353"/>
  <c r="U17" i="353"/>
  <c r="T17" i="353"/>
  <c r="S17" i="353"/>
  <c r="R17" i="353"/>
  <c r="Q17" i="353"/>
  <c r="P17" i="353"/>
  <c r="O17" i="353"/>
  <c r="N17" i="353"/>
  <c r="M17" i="353"/>
  <c r="AB18" i="354"/>
  <c r="AA18" i="354"/>
  <c r="Z18" i="354"/>
  <c r="Y18" i="354"/>
  <c r="X18" i="354"/>
  <c r="T18" i="354"/>
  <c r="S18" i="354"/>
  <c r="R18" i="354"/>
  <c r="M18" i="354"/>
  <c r="AB17" i="354"/>
  <c r="Y17" i="354"/>
  <c r="X17" i="354"/>
  <c r="W17" i="354"/>
  <c r="V17" i="354"/>
  <c r="U17" i="354"/>
  <c r="T17" i="354"/>
  <c r="S17" i="354"/>
  <c r="R17" i="354"/>
  <c r="Q17" i="354"/>
  <c r="P17" i="354"/>
  <c r="O17" i="354"/>
  <c r="N17" i="354"/>
  <c r="M17" i="354"/>
  <c r="AB18" i="355"/>
  <c r="AA18" i="355"/>
  <c r="Z18" i="355"/>
  <c r="Y18" i="355"/>
  <c r="X18" i="355"/>
  <c r="T18" i="355"/>
  <c r="S18" i="355"/>
  <c r="R18" i="355"/>
  <c r="M18" i="355"/>
  <c r="AB17" i="355"/>
  <c r="Y17" i="355"/>
  <c r="X17" i="355"/>
  <c r="W17" i="355"/>
  <c r="V17" i="355"/>
  <c r="U17" i="355"/>
  <c r="T17" i="355"/>
  <c r="S17" i="355"/>
  <c r="R17" i="355"/>
  <c r="Q17" i="355"/>
  <c r="P17" i="355"/>
  <c r="O17" i="355"/>
  <c r="N17" i="355"/>
  <c r="M17" i="355"/>
  <c r="AB18" i="356"/>
  <c r="AA18" i="356"/>
  <c r="Z18" i="356"/>
  <c r="Y18" i="356"/>
  <c r="X18" i="356"/>
  <c r="T18" i="356"/>
  <c r="S18" i="356"/>
  <c r="R18" i="356"/>
  <c r="M18" i="356"/>
  <c r="AB17" i="356"/>
  <c r="Y17" i="356"/>
  <c r="X17" i="356"/>
  <c r="W17" i="356"/>
  <c r="V17" i="356"/>
  <c r="U17" i="356"/>
  <c r="T17" i="356"/>
  <c r="S17" i="356"/>
  <c r="R17" i="356"/>
  <c r="Q17" i="356"/>
  <c r="P17" i="356"/>
  <c r="O17" i="356"/>
  <c r="N17" i="356"/>
  <c r="M17" i="356"/>
  <c r="AB18" i="357"/>
  <c r="AA18" i="357"/>
  <c r="Z18" i="357"/>
  <c r="Y18" i="357"/>
  <c r="X18" i="357"/>
  <c r="T18" i="357"/>
  <c r="S18" i="357"/>
  <c r="R18" i="357"/>
  <c r="M18" i="357"/>
  <c r="AB17" i="357"/>
  <c r="Y17" i="357"/>
  <c r="X17" i="357"/>
  <c r="W17" i="357"/>
  <c r="V17" i="357"/>
  <c r="U17" i="357"/>
  <c r="T17" i="357"/>
  <c r="S17" i="357"/>
  <c r="R17" i="357"/>
  <c r="Q17" i="357"/>
  <c r="P17" i="357"/>
  <c r="O17" i="357"/>
  <c r="N17" i="357"/>
  <c r="M17" i="357"/>
  <c r="AB18" i="358"/>
  <c r="AA18" i="358"/>
  <c r="Z18" i="358"/>
  <c r="Y18" i="358"/>
  <c r="X18" i="358"/>
  <c r="T18" i="358"/>
  <c r="S18" i="358"/>
  <c r="R18" i="358"/>
  <c r="M18" i="358"/>
  <c r="AB17" i="358"/>
  <c r="Y17" i="358"/>
  <c r="X17" i="358"/>
  <c r="W17" i="358"/>
  <c r="V17" i="358"/>
  <c r="U17" i="358"/>
  <c r="T17" i="358"/>
  <c r="S17" i="358"/>
  <c r="R17" i="358"/>
  <c r="Q17" i="358"/>
  <c r="P17" i="358"/>
  <c r="O17" i="358"/>
  <c r="N17" i="358"/>
  <c r="M17" i="358"/>
  <c r="AB18" i="359"/>
  <c r="AA18" i="359"/>
  <c r="Z18" i="359"/>
  <c r="Y18" i="359"/>
  <c r="X18" i="359"/>
  <c r="T18" i="359"/>
  <c r="S18" i="359"/>
  <c r="R18" i="359"/>
  <c r="M18" i="359"/>
  <c r="AB17" i="359"/>
  <c r="Y17" i="359"/>
  <c r="X17" i="359"/>
  <c r="W17" i="359"/>
  <c r="V17" i="359"/>
  <c r="U17" i="359"/>
  <c r="T17" i="359"/>
  <c r="S17" i="359"/>
  <c r="R17" i="359"/>
  <c r="Q17" i="359"/>
  <c r="P17" i="359"/>
  <c r="O17" i="359"/>
  <c r="N17" i="359"/>
  <c r="M17" i="359"/>
  <c r="AB18" i="360"/>
  <c r="AA18" i="360"/>
  <c r="Z18" i="360"/>
  <c r="Y18" i="360"/>
  <c r="X18" i="360"/>
  <c r="T18" i="360"/>
  <c r="S18" i="360"/>
  <c r="R18" i="360"/>
  <c r="M18" i="360"/>
  <c r="AB17" i="360"/>
  <c r="Y17" i="360"/>
  <c r="X17" i="360"/>
  <c r="W17" i="360"/>
  <c r="V17" i="360"/>
  <c r="U17" i="360"/>
  <c r="T17" i="360"/>
  <c r="S17" i="360"/>
  <c r="R17" i="360"/>
  <c r="Q17" i="360"/>
  <c r="P17" i="360"/>
  <c r="O17" i="360"/>
  <c r="N17" i="360"/>
  <c r="M17" i="360"/>
  <c r="AB18" i="361"/>
  <c r="AA18" i="361"/>
  <c r="Z18" i="361"/>
  <c r="Y18" i="361"/>
  <c r="X18" i="361"/>
  <c r="T18" i="361"/>
  <c r="S18" i="361"/>
  <c r="R18" i="361"/>
  <c r="M18" i="361"/>
  <c r="AB17" i="361"/>
  <c r="Y17" i="361"/>
  <c r="X17" i="361"/>
  <c r="W17" i="361"/>
  <c r="V17" i="361"/>
  <c r="U17" i="361"/>
  <c r="T17" i="361"/>
  <c r="S17" i="361"/>
  <c r="R17" i="361"/>
  <c r="Q17" i="361"/>
  <c r="P17" i="361"/>
  <c r="O17" i="361"/>
  <c r="N17" i="361"/>
  <c r="M17" i="361"/>
  <c r="AB18" i="362"/>
  <c r="AA18" i="362"/>
  <c r="Z18" i="362"/>
  <c r="Y18" i="362"/>
  <c r="X18" i="362"/>
  <c r="T18" i="362"/>
  <c r="S18" i="362"/>
  <c r="R18" i="362"/>
  <c r="M18" i="362"/>
  <c r="AB17" i="362"/>
  <c r="Y17" i="362"/>
  <c r="X17" i="362"/>
  <c r="W17" i="362"/>
  <c r="V17" i="362"/>
  <c r="U17" i="362"/>
  <c r="T17" i="362"/>
  <c r="S17" i="362"/>
  <c r="R17" i="362"/>
  <c r="Q17" i="362"/>
  <c r="P17" i="362"/>
  <c r="O17" i="362"/>
  <c r="N17" i="362"/>
  <c r="M17" i="362"/>
  <c r="AB18" i="363"/>
  <c r="AA18" i="363"/>
  <c r="Z18" i="363"/>
  <c r="Y18" i="363"/>
  <c r="X18" i="363"/>
  <c r="T18" i="363"/>
  <c r="S18" i="363"/>
  <c r="R18" i="363"/>
  <c r="M18" i="363"/>
  <c r="AB17" i="363"/>
  <c r="Y17" i="363"/>
  <c r="X17" i="363"/>
  <c r="W17" i="363"/>
  <c r="V17" i="363"/>
  <c r="U17" i="363"/>
  <c r="T17" i="363"/>
  <c r="S17" i="363"/>
  <c r="R17" i="363"/>
  <c r="Q17" i="363"/>
  <c r="P17" i="363"/>
  <c r="O17" i="363"/>
  <c r="N17" i="363"/>
  <c r="M17" i="363"/>
  <c r="AB18" i="364"/>
  <c r="AA18" i="364"/>
  <c r="Z18" i="364"/>
  <c r="Y18" i="364"/>
  <c r="X18" i="364"/>
  <c r="T18" i="364"/>
  <c r="S18" i="364"/>
  <c r="R18" i="364"/>
  <c r="M18" i="364"/>
  <c r="AB17" i="364"/>
  <c r="Y17" i="364"/>
  <c r="X17" i="364"/>
  <c r="W17" i="364"/>
  <c r="V17" i="364"/>
  <c r="U17" i="364"/>
  <c r="T17" i="364"/>
  <c r="S17" i="364"/>
  <c r="R17" i="364"/>
  <c r="Q17" i="364"/>
  <c r="P17" i="364"/>
  <c r="O17" i="364"/>
  <c r="N17" i="364"/>
  <c r="M17" i="364"/>
  <c r="AB18" i="365"/>
  <c r="Q364" i="395" s="1"/>
  <c r="AA18" i="365"/>
  <c r="P364" i="395" s="1"/>
  <c r="Z18" i="365"/>
  <c r="O364" i="395" s="1"/>
  <c r="Y18" i="365"/>
  <c r="N364" i="395" s="1"/>
  <c r="X18" i="365"/>
  <c r="M364" i="395" s="1"/>
  <c r="T18" i="365"/>
  <c r="I364" i="395" s="1"/>
  <c r="S18" i="365"/>
  <c r="H364" i="395" s="1"/>
  <c r="R18" i="365"/>
  <c r="G364" i="395" s="1"/>
  <c r="M18" i="365"/>
  <c r="B364" i="395" s="1"/>
  <c r="AB17" i="365"/>
  <c r="Y17" i="365"/>
  <c r="X17" i="365"/>
  <c r="W17" i="365"/>
  <c r="V17" i="365"/>
  <c r="U17" i="365"/>
  <c r="T17" i="365"/>
  <c r="S17" i="365"/>
  <c r="R17" i="365"/>
  <c r="Q17" i="365"/>
  <c r="P17" i="365"/>
  <c r="O17" i="365"/>
  <c r="N17" i="365"/>
  <c r="M17" i="365"/>
  <c r="AB18" i="366"/>
  <c r="Q365" i="395" s="1"/>
  <c r="AA18" i="366"/>
  <c r="P365" i="395" s="1"/>
  <c r="Z18" i="366"/>
  <c r="O365" i="395" s="1"/>
  <c r="Y18" i="366"/>
  <c r="N365" i="395" s="1"/>
  <c r="X18" i="366"/>
  <c r="M365" i="395" s="1"/>
  <c r="T18" i="366"/>
  <c r="I365" i="395" s="1"/>
  <c r="S18" i="366"/>
  <c r="H365" i="395" s="1"/>
  <c r="R18" i="366"/>
  <c r="G365" i="395" s="1"/>
  <c r="M18" i="366"/>
  <c r="B365" i="395" s="1"/>
  <c r="AB17" i="366"/>
  <c r="Y17" i="366"/>
  <c r="X17" i="366"/>
  <c r="W17" i="366"/>
  <c r="V17" i="366"/>
  <c r="U17" i="366"/>
  <c r="T17" i="366"/>
  <c r="S17" i="366"/>
  <c r="R17" i="366"/>
  <c r="Q17" i="366"/>
  <c r="P17" i="366"/>
  <c r="O17" i="366"/>
  <c r="N17" i="366"/>
  <c r="M17" i="366"/>
  <c r="AB18" i="367"/>
  <c r="Q366" i="395" s="1"/>
  <c r="AA18" i="367"/>
  <c r="P366" i="395" s="1"/>
  <c r="Z18" i="367"/>
  <c r="O366" i="395" s="1"/>
  <c r="Y18" i="367"/>
  <c r="N366" i="395" s="1"/>
  <c r="X18" i="367"/>
  <c r="M366" i="395" s="1"/>
  <c r="T18" i="367"/>
  <c r="I366" i="395" s="1"/>
  <c r="S18" i="367"/>
  <c r="H366" i="395" s="1"/>
  <c r="R18" i="367"/>
  <c r="G366" i="395" s="1"/>
  <c r="M18" i="367"/>
  <c r="B366" i="395" s="1"/>
  <c r="AB17" i="367"/>
  <c r="Y17" i="367"/>
  <c r="X17" i="367"/>
  <c r="W17" i="367"/>
  <c r="V17" i="367"/>
  <c r="U17" i="367"/>
  <c r="T17" i="367"/>
  <c r="S17" i="367"/>
  <c r="R17" i="367"/>
  <c r="Q17" i="367"/>
  <c r="P17" i="367"/>
  <c r="O17" i="367"/>
  <c r="N17" i="367"/>
  <c r="M17" i="367"/>
  <c r="AB18" i="368"/>
  <c r="Q367" i="395" s="1"/>
  <c r="AA18" i="368"/>
  <c r="P367" i="395" s="1"/>
  <c r="Z18" i="368"/>
  <c r="O367" i="395" s="1"/>
  <c r="Y18" i="368"/>
  <c r="N367" i="395" s="1"/>
  <c r="X18" i="368"/>
  <c r="M367" i="395" s="1"/>
  <c r="T18" i="368"/>
  <c r="I367" i="395" s="1"/>
  <c r="S18" i="368"/>
  <c r="H367" i="395" s="1"/>
  <c r="R18" i="368"/>
  <c r="G367" i="395" s="1"/>
  <c r="M18" i="368"/>
  <c r="B367" i="395" s="1"/>
  <c r="AB17" i="368"/>
  <c r="Y17" i="368"/>
  <c r="X17" i="368"/>
  <c r="W17" i="368"/>
  <c r="V17" i="368"/>
  <c r="U17" i="368"/>
  <c r="T17" i="368"/>
  <c r="S17" i="368"/>
  <c r="R17" i="368"/>
  <c r="Q17" i="368"/>
  <c r="P17" i="368"/>
  <c r="O17" i="368"/>
  <c r="N17" i="368"/>
  <c r="M17" i="368"/>
  <c r="AB18" i="369"/>
  <c r="Q368" i="395" s="1"/>
  <c r="AA18" i="369"/>
  <c r="P368" i="395" s="1"/>
  <c r="Z18" i="369"/>
  <c r="O368" i="395" s="1"/>
  <c r="Y18" i="369"/>
  <c r="N368" i="395" s="1"/>
  <c r="X18" i="369"/>
  <c r="M368" i="395" s="1"/>
  <c r="T18" i="369"/>
  <c r="I368" i="395" s="1"/>
  <c r="S18" i="369"/>
  <c r="H368" i="395" s="1"/>
  <c r="R18" i="369"/>
  <c r="G368" i="395" s="1"/>
  <c r="M18" i="369"/>
  <c r="B368" i="395" s="1"/>
  <c r="AB17" i="369"/>
  <c r="Y17" i="369"/>
  <c r="X17" i="369"/>
  <c r="W17" i="369"/>
  <c r="V17" i="369"/>
  <c r="U17" i="369"/>
  <c r="T17" i="369"/>
  <c r="S17" i="369"/>
  <c r="R17" i="369"/>
  <c r="Q17" i="369"/>
  <c r="P17" i="369"/>
  <c r="O17" i="369"/>
  <c r="N17" i="369"/>
  <c r="M17" i="369"/>
  <c r="AB18" i="370"/>
  <c r="Q369" i="395" s="1"/>
  <c r="AA18" i="370"/>
  <c r="P369" i="395" s="1"/>
  <c r="Z18" i="370"/>
  <c r="O369" i="395" s="1"/>
  <c r="Y18" i="370"/>
  <c r="N369" i="395" s="1"/>
  <c r="X18" i="370"/>
  <c r="M369" i="395" s="1"/>
  <c r="T18" i="370"/>
  <c r="I369" i="395" s="1"/>
  <c r="S18" i="370"/>
  <c r="H369" i="395" s="1"/>
  <c r="R18" i="370"/>
  <c r="G369" i="395" s="1"/>
  <c r="M18" i="370"/>
  <c r="B369" i="395" s="1"/>
  <c r="AB17" i="370"/>
  <c r="Y17" i="370"/>
  <c r="X17" i="370"/>
  <c r="W17" i="370"/>
  <c r="V17" i="370"/>
  <c r="U17" i="370"/>
  <c r="T17" i="370"/>
  <c r="S17" i="370"/>
  <c r="R17" i="370"/>
  <c r="Q17" i="370"/>
  <c r="P17" i="370"/>
  <c r="O17" i="370"/>
  <c r="N17" i="370"/>
  <c r="M17" i="370"/>
  <c r="AB18" i="371"/>
  <c r="Q370" i="395" s="1"/>
  <c r="AA18" i="371"/>
  <c r="P370" i="395" s="1"/>
  <c r="Z18" i="371"/>
  <c r="O370" i="395" s="1"/>
  <c r="Y18" i="371"/>
  <c r="N370" i="395" s="1"/>
  <c r="X18" i="371"/>
  <c r="M370" i="395" s="1"/>
  <c r="T18" i="371"/>
  <c r="I370" i="395" s="1"/>
  <c r="S18" i="371"/>
  <c r="H370" i="395" s="1"/>
  <c r="R18" i="371"/>
  <c r="G370" i="395" s="1"/>
  <c r="M18" i="371"/>
  <c r="B370" i="395" s="1"/>
  <c r="AB17" i="371"/>
  <c r="Y17" i="371"/>
  <c r="X17" i="371"/>
  <c r="W17" i="371"/>
  <c r="V17" i="371"/>
  <c r="U17" i="371"/>
  <c r="T17" i="371"/>
  <c r="S17" i="371"/>
  <c r="R17" i="371"/>
  <c r="Q17" i="371"/>
  <c r="P17" i="371"/>
  <c r="O17" i="371"/>
  <c r="N17" i="371"/>
  <c r="M17" i="371"/>
  <c r="AB18" i="372"/>
  <c r="Q371" i="395" s="1"/>
  <c r="AA18" i="372"/>
  <c r="P371" i="395" s="1"/>
  <c r="Z18" i="372"/>
  <c r="O371" i="395" s="1"/>
  <c r="Y18" i="372"/>
  <c r="N371" i="395" s="1"/>
  <c r="X18" i="372"/>
  <c r="M371" i="395" s="1"/>
  <c r="T18" i="372"/>
  <c r="I371" i="395" s="1"/>
  <c r="S18" i="372"/>
  <c r="H371" i="395" s="1"/>
  <c r="R18" i="372"/>
  <c r="G371" i="395" s="1"/>
  <c r="M18" i="372"/>
  <c r="B371" i="395" s="1"/>
  <c r="AB17" i="372"/>
  <c r="Y17" i="372"/>
  <c r="X17" i="372"/>
  <c r="W17" i="372"/>
  <c r="V17" i="372"/>
  <c r="U17" i="372"/>
  <c r="T17" i="372"/>
  <c r="S17" i="372"/>
  <c r="R17" i="372"/>
  <c r="Q17" i="372"/>
  <c r="P17" i="372"/>
  <c r="O17" i="372"/>
  <c r="N17" i="372"/>
  <c r="M17" i="372"/>
  <c r="AB18" i="373"/>
  <c r="Q372" i="395" s="1"/>
  <c r="AA18" i="373"/>
  <c r="P372" i="395" s="1"/>
  <c r="Z18" i="373"/>
  <c r="O372" i="395" s="1"/>
  <c r="Y18" i="373"/>
  <c r="N372" i="395" s="1"/>
  <c r="X18" i="373"/>
  <c r="M372" i="395" s="1"/>
  <c r="T18" i="373"/>
  <c r="I372" i="395" s="1"/>
  <c r="S18" i="373"/>
  <c r="H372" i="395" s="1"/>
  <c r="R18" i="373"/>
  <c r="G372" i="395" s="1"/>
  <c r="M18" i="373"/>
  <c r="B372" i="395" s="1"/>
  <c r="AB17" i="373"/>
  <c r="Y17" i="373"/>
  <c r="X17" i="373"/>
  <c r="W17" i="373"/>
  <c r="V17" i="373"/>
  <c r="U17" i="373"/>
  <c r="T17" i="373"/>
  <c r="S17" i="373"/>
  <c r="R17" i="373"/>
  <c r="Q17" i="373"/>
  <c r="P17" i="373"/>
  <c r="O17" i="373"/>
  <c r="N17" i="373"/>
  <c r="M17" i="373"/>
  <c r="AB18" i="374"/>
  <c r="Q373" i="395" s="1"/>
  <c r="AA18" i="374"/>
  <c r="P373" i="395" s="1"/>
  <c r="Z18" i="374"/>
  <c r="O373" i="395" s="1"/>
  <c r="Y18" i="374"/>
  <c r="N373" i="395" s="1"/>
  <c r="X18" i="374"/>
  <c r="M373" i="395" s="1"/>
  <c r="T18" i="374"/>
  <c r="I373" i="395" s="1"/>
  <c r="S18" i="374"/>
  <c r="H373" i="395" s="1"/>
  <c r="R18" i="374"/>
  <c r="G373" i="395" s="1"/>
  <c r="M18" i="374"/>
  <c r="B373" i="395" s="1"/>
  <c r="AB17" i="374"/>
  <c r="Y17" i="374"/>
  <c r="X17" i="374"/>
  <c r="W17" i="374"/>
  <c r="V17" i="374"/>
  <c r="U17" i="374"/>
  <c r="T17" i="374"/>
  <c r="S17" i="374"/>
  <c r="R17" i="374"/>
  <c r="Q17" i="374"/>
  <c r="P17" i="374"/>
  <c r="O17" i="374"/>
  <c r="N17" i="374"/>
  <c r="M17" i="374"/>
  <c r="AB18" i="375"/>
  <c r="Q374" i="395" s="1"/>
  <c r="AA18" i="375"/>
  <c r="P374" i="395" s="1"/>
  <c r="Z18" i="375"/>
  <c r="O374" i="395" s="1"/>
  <c r="Y18" i="375"/>
  <c r="N374" i="395" s="1"/>
  <c r="X18" i="375"/>
  <c r="M374" i="395" s="1"/>
  <c r="T18" i="375"/>
  <c r="I374" i="395" s="1"/>
  <c r="S18" i="375"/>
  <c r="H374" i="395" s="1"/>
  <c r="R18" i="375"/>
  <c r="G374" i="395" s="1"/>
  <c r="M18" i="375"/>
  <c r="B374" i="395" s="1"/>
  <c r="AB17" i="375"/>
  <c r="Y17" i="375"/>
  <c r="X17" i="375"/>
  <c r="W17" i="375"/>
  <c r="V17" i="375"/>
  <c r="U17" i="375"/>
  <c r="T17" i="375"/>
  <c r="S17" i="375"/>
  <c r="R17" i="375"/>
  <c r="Q17" i="375"/>
  <c r="P17" i="375"/>
  <c r="O17" i="375"/>
  <c r="N17" i="375"/>
  <c r="M17" i="375"/>
  <c r="AB18" i="376"/>
  <c r="Q375" i="395" s="1"/>
  <c r="AA18" i="376"/>
  <c r="P375" i="395" s="1"/>
  <c r="Z18" i="376"/>
  <c r="O375" i="395" s="1"/>
  <c r="Y18" i="376"/>
  <c r="N375" i="395" s="1"/>
  <c r="X18" i="376"/>
  <c r="M375" i="395" s="1"/>
  <c r="T18" i="376"/>
  <c r="I375" i="395" s="1"/>
  <c r="S18" i="376"/>
  <c r="H375" i="395" s="1"/>
  <c r="R18" i="376"/>
  <c r="G375" i="395" s="1"/>
  <c r="M18" i="376"/>
  <c r="B375" i="395" s="1"/>
  <c r="AB17" i="376"/>
  <c r="Y17" i="376"/>
  <c r="X17" i="376"/>
  <c r="W17" i="376"/>
  <c r="V17" i="376"/>
  <c r="U17" i="376"/>
  <c r="T17" i="376"/>
  <c r="S17" i="376"/>
  <c r="R17" i="376"/>
  <c r="Q17" i="376"/>
  <c r="P17" i="376"/>
  <c r="O17" i="376"/>
  <c r="N17" i="376"/>
  <c r="M17" i="376"/>
  <c r="AB18" i="377"/>
  <c r="Q376" i="395" s="1"/>
  <c r="AA18" i="377"/>
  <c r="P376" i="395" s="1"/>
  <c r="Z18" i="377"/>
  <c r="O376" i="395" s="1"/>
  <c r="Y18" i="377"/>
  <c r="N376" i="395" s="1"/>
  <c r="X18" i="377"/>
  <c r="M376" i="395" s="1"/>
  <c r="T18" i="377"/>
  <c r="I376" i="395" s="1"/>
  <c r="S18" i="377"/>
  <c r="H376" i="395" s="1"/>
  <c r="R18" i="377"/>
  <c r="G376" i="395" s="1"/>
  <c r="M18" i="377"/>
  <c r="B376" i="395" s="1"/>
  <c r="AB17" i="377"/>
  <c r="Y17" i="377"/>
  <c r="X17" i="377"/>
  <c r="W17" i="377"/>
  <c r="V17" i="377"/>
  <c r="U17" i="377"/>
  <c r="T17" i="377"/>
  <c r="S17" i="377"/>
  <c r="R17" i="377"/>
  <c r="Q17" i="377"/>
  <c r="P17" i="377"/>
  <c r="O17" i="377"/>
  <c r="N17" i="377"/>
  <c r="M17" i="377"/>
  <c r="AB18" i="378"/>
  <c r="Q377" i="395" s="1"/>
  <c r="AA18" i="378"/>
  <c r="P377" i="395" s="1"/>
  <c r="Z18" i="378"/>
  <c r="O377" i="395" s="1"/>
  <c r="Y18" i="378"/>
  <c r="N377" i="395" s="1"/>
  <c r="X18" i="378"/>
  <c r="M377" i="395" s="1"/>
  <c r="T18" i="378"/>
  <c r="I377" i="395" s="1"/>
  <c r="S18" i="378"/>
  <c r="H377" i="395" s="1"/>
  <c r="R18" i="378"/>
  <c r="G377" i="395" s="1"/>
  <c r="M18" i="378"/>
  <c r="B377" i="395" s="1"/>
  <c r="AB17" i="378"/>
  <c r="Y17" i="378"/>
  <c r="X17" i="378"/>
  <c r="W17" i="378"/>
  <c r="V17" i="378"/>
  <c r="U17" i="378"/>
  <c r="T17" i="378"/>
  <c r="S17" i="378"/>
  <c r="R17" i="378"/>
  <c r="Q17" i="378"/>
  <c r="P17" i="378"/>
  <c r="O17" i="378"/>
  <c r="N17" i="378"/>
  <c r="M17" i="378"/>
  <c r="AB18" i="379"/>
  <c r="Q378" i="395" s="1"/>
  <c r="AA18" i="379"/>
  <c r="P378" i="395" s="1"/>
  <c r="Z18" i="379"/>
  <c r="O378" i="395" s="1"/>
  <c r="Y18" i="379"/>
  <c r="N378" i="395" s="1"/>
  <c r="X18" i="379"/>
  <c r="M378" i="395" s="1"/>
  <c r="T18" i="379"/>
  <c r="I378" i="395" s="1"/>
  <c r="S18" i="379"/>
  <c r="H378" i="395" s="1"/>
  <c r="R18" i="379"/>
  <c r="G378" i="395" s="1"/>
  <c r="M18" i="379"/>
  <c r="B378" i="395" s="1"/>
  <c r="AB17" i="379"/>
  <c r="Y17" i="379"/>
  <c r="X17" i="379"/>
  <c r="W17" i="379"/>
  <c r="V17" i="379"/>
  <c r="U17" i="379"/>
  <c r="T17" i="379"/>
  <c r="S17" i="379"/>
  <c r="R17" i="379"/>
  <c r="Q17" i="379"/>
  <c r="P17" i="379"/>
  <c r="O17" i="379"/>
  <c r="N17" i="379"/>
  <c r="M17" i="379"/>
  <c r="AB18" i="380"/>
  <c r="Q379" i="395" s="1"/>
  <c r="AA18" i="380"/>
  <c r="P379" i="395" s="1"/>
  <c r="Z18" i="380"/>
  <c r="O379" i="395" s="1"/>
  <c r="Y18" i="380"/>
  <c r="N379" i="395" s="1"/>
  <c r="X18" i="380"/>
  <c r="M379" i="395" s="1"/>
  <c r="T18" i="380"/>
  <c r="I379" i="395" s="1"/>
  <c r="S18" i="380"/>
  <c r="H379" i="395" s="1"/>
  <c r="R18" i="380"/>
  <c r="G379" i="395" s="1"/>
  <c r="M18" i="380"/>
  <c r="B379" i="395" s="1"/>
  <c r="AB17" i="380"/>
  <c r="Y17" i="380"/>
  <c r="X17" i="380"/>
  <c r="W17" i="380"/>
  <c r="V17" i="380"/>
  <c r="U17" i="380"/>
  <c r="T17" i="380"/>
  <c r="S17" i="380"/>
  <c r="R17" i="380"/>
  <c r="Q17" i="380"/>
  <c r="P17" i="380"/>
  <c r="O17" i="380"/>
  <c r="N17" i="380"/>
  <c r="M17" i="380"/>
  <c r="AB18" i="381"/>
  <c r="Q380" i="395" s="1"/>
  <c r="AA18" i="381"/>
  <c r="P380" i="395" s="1"/>
  <c r="Z18" i="381"/>
  <c r="O380" i="395" s="1"/>
  <c r="Y18" i="381"/>
  <c r="N380" i="395" s="1"/>
  <c r="X18" i="381"/>
  <c r="M380" i="395" s="1"/>
  <c r="T18" i="381"/>
  <c r="I380" i="395" s="1"/>
  <c r="S18" i="381"/>
  <c r="H380" i="395" s="1"/>
  <c r="R18" i="381"/>
  <c r="G380" i="395" s="1"/>
  <c r="M18" i="381"/>
  <c r="B380" i="395" s="1"/>
  <c r="AB17" i="381"/>
  <c r="Y17" i="381"/>
  <c r="X17" i="381"/>
  <c r="W17" i="381"/>
  <c r="V17" i="381"/>
  <c r="U17" i="381"/>
  <c r="T17" i="381"/>
  <c r="S17" i="381"/>
  <c r="R17" i="381"/>
  <c r="Q17" i="381"/>
  <c r="P17" i="381"/>
  <c r="O17" i="381"/>
  <c r="N17" i="381"/>
  <c r="M17" i="381"/>
  <c r="AB18" i="382"/>
  <c r="Q381" i="395" s="1"/>
  <c r="AA18" i="382"/>
  <c r="P381" i="395" s="1"/>
  <c r="Z18" i="382"/>
  <c r="O381" i="395" s="1"/>
  <c r="Y18" i="382"/>
  <c r="N381" i="395" s="1"/>
  <c r="X18" i="382"/>
  <c r="M381" i="395" s="1"/>
  <c r="T18" i="382"/>
  <c r="I381" i="395" s="1"/>
  <c r="S18" i="382"/>
  <c r="H381" i="395" s="1"/>
  <c r="R18" i="382"/>
  <c r="G381" i="395" s="1"/>
  <c r="M18" i="382"/>
  <c r="B381" i="395" s="1"/>
  <c r="AB17" i="382"/>
  <c r="Y17" i="382"/>
  <c r="X17" i="382"/>
  <c r="W17" i="382"/>
  <c r="V17" i="382"/>
  <c r="U17" i="382"/>
  <c r="T17" i="382"/>
  <c r="S17" i="382"/>
  <c r="R17" i="382"/>
  <c r="Q17" i="382"/>
  <c r="P17" i="382"/>
  <c r="O17" i="382"/>
  <c r="N17" i="382"/>
  <c r="M17" i="382"/>
  <c r="AB18" i="383"/>
  <c r="Q382" i="395" s="1"/>
  <c r="AA18" i="383"/>
  <c r="P382" i="395" s="1"/>
  <c r="Z18" i="383"/>
  <c r="O382" i="395" s="1"/>
  <c r="Y18" i="383"/>
  <c r="N382" i="395" s="1"/>
  <c r="X18" i="383"/>
  <c r="M382" i="395" s="1"/>
  <c r="T18" i="383"/>
  <c r="I382" i="395" s="1"/>
  <c r="S18" i="383"/>
  <c r="H382" i="395" s="1"/>
  <c r="R18" i="383"/>
  <c r="G382" i="395" s="1"/>
  <c r="M18" i="383"/>
  <c r="B382" i="395" s="1"/>
  <c r="AB17" i="383"/>
  <c r="Y17" i="383"/>
  <c r="X17" i="383"/>
  <c r="W17" i="383"/>
  <c r="V17" i="383"/>
  <c r="U17" i="383"/>
  <c r="T17" i="383"/>
  <c r="S17" i="383"/>
  <c r="R17" i="383"/>
  <c r="Q17" i="383"/>
  <c r="P17" i="383"/>
  <c r="O17" i="383"/>
  <c r="N17" i="383"/>
  <c r="M17" i="383"/>
  <c r="AB18" i="384"/>
  <c r="Q383" i="395" s="1"/>
  <c r="AA18" i="384"/>
  <c r="P383" i="395" s="1"/>
  <c r="Z18" i="384"/>
  <c r="O383" i="395" s="1"/>
  <c r="Y18" i="384"/>
  <c r="N383" i="395" s="1"/>
  <c r="X18" i="384"/>
  <c r="M383" i="395" s="1"/>
  <c r="T18" i="384"/>
  <c r="I383" i="395" s="1"/>
  <c r="S18" i="384"/>
  <c r="H383" i="395" s="1"/>
  <c r="R18" i="384"/>
  <c r="G383" i="395" s="1"/>
  <c r="M18" i="384"/>
  <c r="B383" i="395" s="1"/>
  <c r="AB17" i="384"/>
  <c r="Y17" i="384"/>
  <c r="X17" i="384"/>
  <c r="W17" i="384"/>
  <c r="V17" i="384"/>
  <c r="U17" i="384"/>
  <c r="T17" i="384"/>
  <c r="S17" i="384"/>
  <c r="R17" i="384"/>
  <c r="Q17" i="384"/>
  <c r="P17" i="384"/>
  <c r="O17" i="384"/>
  <c r="N17" i="384"/>
  <c r="M17" i="384"/>
  <c r="AB18" i="385"/>
  <c r="Q384" i="395" s="1"/>
  <c r="AA18" i="385"/>
  <c r="P384" i="395" s="1"/>
  <c r="Z18" i="385"/>
  <c r="O384" i="395" s="1"/>
  <c r="Y18" i="385"/>
  <c r="N384" i="395" s="1"/>
  <c r="X18" i="385"/>
  <c r="M384" i="395" s="1"/>
  <c r="T18" i="385"/>
  <c r="I384" i="395" s="1"/>
  <c r="S18" i="385"/>
  <c r="H384" i="395" s="1"/>
  <c r="R18" i="385"/>
  <c r="G384" i="395" s="1"/>
  <c r="M18" i="385"/>
  <c r="B384" i="395" s="1"/>
  <c r="AB17" i="385"/>
  <c r="Y17" i="385"/>
  <c r="X17" i="385"/>
  <c r="W17" i="385"/>
  <c r="V17" i="385"/>
  <c r="U17" i="385"/>
  <c r="T17" i="385"/>
  <c r="S17" i="385"/>
  <c r="R17" i="385"/>
  <c r="Q17" i="385"/>
  <c r="P17" i="385"/>
  <c r="O17" i="385"/>
  <c r="N17" i="385"/>
  <c r="M17" i="385"/>
  <c r="AB18" i="386"/>
  <c r="Q385" i="395" s="1"/>
  <c r="AA18" i="386"/>
  <c r="P385" i="395" s="1"/>
  <c r="Z18" i="386"/>
  <c r="O385" i="395" s="1"/>
  <c r="Y18" i="386"/>
  <c r="N385" i="395" s="1"/>
  <c r="X18" i="386"/>
  <c r="M385" i="395" s="1"/>
  <c r="T18" i="386"/>
  <c r="I385" i="395" s="1"/>
  <c r="S18" i="386"/>
  <c r="H385" i="395" s="1"/>
  <c r="R18" i="386"/>
  <c r="G385" i="395" s="1"/>
  <c r="M18" i="386"/>
  <c r="B385" i="395" s="1"/>
  <c r="AB17" i="386"/>
  <c r="Y17" i="386"/>
  <c r="X17" i="386"/>
  <c r="W17" i="386"/>
  <c r="V17" i="386"/>
  <c r="U17" i="386"/>
  <c r="T17" i="386"/>
  <c r="S17" i="386"/>
  <c r="R17" i="386"/>
  <c r="Q17" i="386"/>
  <c r="P17" i="386"/>
  <c r="O17" i="386"/>
  <c r="N17" i="386"/>
  <c r="M17" i="386"/>
  <c r="AB18" i="387"/>
  <c r="Q386" i="395" s="1"/>
  <c r="AA18" i="387"/>
  <c r="P386" i="395" s="1"/>
  <c r="Z18" i="387"/>
  <c r="O386" i="395" s="1"/>
  <c r="Y18" i="387"/>
  <c r="N386" i="395" s="1"/>
  <c r="X18" i="387"/>
  <c r="M386" i="395" s="1"/>
  <c r="T18" i="387"/>
  <c r="I386" i="395" s="1"/>
  <c r="S18" i="387"/>
  <c r="H386" i="395" s="1"/>
  <c r="R18" i="387"/>
  <c r="G386" i="395" s="1"/>
  <c r="M18" i="387"/>
  <c r="B386" i="395" s="1"/>
  <c r="AB17" i="387"/>
  <c r="Y17" i="387"/>
  <c r="X17" i="387"/>
  <c r="W17" i="387"/>
  <c r="V17" i="387"/>
  <c r="U17" i="387"/>
  <c r="T17" i="387"/>
  <c r="S17" i="387"/>
  <c r="R17" i="387"/>
  <c r="Q17" i="387"/>
  <c r="P17" i="387"/>
  <c r="O17" i="387"/>
  <c r="N17" i="387"/>
  <c r="M17" i="387"/>
  <c r="AB18" i="388"/>
  <c r="Q387" i="395" s="1"/>
  <c r="AA18" i="388"/>
  <c r="P387" i="395" s="1"/>
  <c r="Z18" i="388"/>
  <c r="O387" i="395" s="1"/>
  <c r="Y18" i="388"/>
  <c r="N387" i="395" s="1"/>
  <c r="X18" i="388"/>
  <c r="M387" i="395" s="1"/>
  <c r="T18" i="388"/>
  <c r="I387" i="395" s="1"/>
  <c r="S18" i="388"/>
  <c r="H387" i="395" s="1"/>
  <c r="R18" i="388"/>
  <c r="G387" i="395" s="1"/>
  <c r="M18" i="388"/>
  <c r="B387" i="395" s="1"/>
  <c r="AB17" i="388"/>
  <c r="Y17" i="388"/>
  <c r="X17" i="388"/>
  <c r="W17" i="388"/>
  <c r="V17" i="388"/>
  <c r="U17" i="388"/>
  <c r="T17" i="388"/>
  <c r="S17" i="388"/>
  <c r="R17" i="388"/>
  <c r="Q17" i="388"/>
  <c r="P17" i="388"/>
  <c r="O17" i="388"/>
  <c r="N17" i="388"/>
  <c r="M17" i="388"/>
  <c r="AB18" i="389"/>
  <c r="Q388" i="395" s="1"/>
  <c r="AA18" i="389"/>
  <c r="P388" i="395" s="1"/>
  <c r="Z18" i="389"/>
  <c r="O388" i="395" s="1"/>
  <c r="Y18" i="389"/>
  <c r="N388" i="395" s="1"/>
  <c r="X18" i="389"/>
  <c r="M388" i="395" s="1"/>
  <c r="T18" i="389"/>
  <c r="I388" i="395" s="1"/>
  <c r="S18" i="389"/>
  <c r="H388" i="395" s="1"/>
  <c r="R18" i="389"/>
  <c r="G388" i="395" s="1"/>
  <c r="M18" i="389"/>
  <c r="B388" i="395" s="1"/>
  <c r="AB17" i="389"/>
  <c r="Y17" i="389"/>
  <c r="X17" i="389"/>
  <c r="W17" i="389"/>
  <c r="V17" i="389"/>
  <c r="U17" i="389"/>
  <c r="T17" i="389"/>
  <c r="S17" i="389"/>
  <c r="R17" i="389"/>
  <c r="Q17" i="389"/>
  <c r="P17" i="389"/>
  <c r="O17" i="389"/>
  <c r="N17" i="389"/>
  <c r="M17" i="389"/>
  <c r="AB18" i="390"/>
  <c r="Q389" i="395" s="1"/>
  <c r="AA18" i="390"/>
  <c r="P389" i="395" s="1"/>
  <c r="Z18" i="390"/>
  <c r="O389" i="395" s="1"/>
  <c r="Y18" i="390"/>
  <c r="N389" i="395" s="1"/>
  <c r="X18" i="390"/>
  <c r="M389" i="395" s="1"/>
  <c r="T18" i="390"/>
  <c r="I389" i="395" s="1"/>
  <c r="S18" i="390"/>
  <c r="H389" i="395" s="1"/>
  <c r="R18" i="390"/>
  <c r="G389" i="395" s="1"/>
  <c r="M18" i="390"/>
  <c r="B389" i="395" s="1"/>
  <c r="AB17" i="390"/>
  <c r="Y17" i="390"/>
  <c r="X17" i="390"/>
  <c r="W17" i="390"/>
  <c r="V17" i="390"/>
  <c r="U17" i="390"/>
  <c r="T17" i="390"/>
  <c r="S17" i="390"/>
  <c r="R17" i="390"/>
  <c r="Q17" i="390"/>
  <c r="P17" i="390"/>
  <c r="O17" i="390"/>
  <c r="N17" i="390"/>
  <c r="M17" i="390"/>
  <c r="AB18" i="391"/>
  <c r="Q390" i="395" s="1"/>
  <c r="AA18" i="391"/>
  <c r="P390" i="395" s="1"/>
  <c r="Z18" i="391"/>
  <c r="O390" i="395" s="1"/>
  <c r="Y18" i="391"/>
  <c r="N390" i="395" s="1"/>
  <c r="X18" i="391"/>
  <c r="M390" i="395" s="1"/>
  <c r="T18" i="391"/>
  <c r="I390" i="395" s="1"/>
  <c r="S18" i="391"/>
  <c r="H390" i="395" s="1"/>
  <c r="R18" i="391"/>
  <c r="G390" i="395" s="1"/>
  <c r="M18" i="391"/>
  <c r="B390" i="395" s="1"/>
  <c r="AB17" i="391"/>
  <c r="Y17" i="391"/>
  <c r="X17" i="391"/>
  <c r="W17" i="391"/>
  <c r="V17" i="391"/>
  <c r="U17" i="391"/>
  <c r="T17" i="391"/>
  <c r="S17" i="391"/>
  <c r="R17" i="391"/>
  <c r="Q17" i="391"/>
  <c r="P17" i="391"/>
  <c r="O17" i="391"/>
  <c r="N17" i="391"/>
  <c r="M17" i="391"/>
  <c r="AB18" i="392"/>
  <c r="Q391" i="395" s="1"/>
  <c r="AA18" i="392"/>
  <c r="P391" i="395" s="1"/>
  <c r="Z18" i="392"/>
  <c r="O391" i="395" s="1"/>
  <c r="Y18" i="392"/>
  <c r="N391" i="395" s="1"/>
  <c r="X18" i="392"/>
  <c r="M391" i="395" s="1"/>
  <c r="T18" i="392"/>
  <c r="I391" i="395" s="1"/>
  <c r="S18" i="392"/>
  <c r="H391" i="395" s="1"/>
  <c r="R18" i="392"/>
  <c r="G391" i="395" s="1"/>
  <c r="M18" i="392"/>
  <c r="B391" i="395" s="1"/>
  <c r="AB17" i="392"/>
  <c r="Y17" i="392"/>
  <c r="X17" i="392"/>
  <c r="W17" i="392"/>
  <c r="V17" i="392"/>
  <c r="U17" i="392"/>
  <c r="T17" i="392"/>
  <c r="S17" i="392"/>
  <c r="R17" i="392"/>
  <c r="Q17" i="392"/>
  <c r="P17" i="392"/>
  <c r="O17" i="392"/>
  <c r="N17" i="392"/>
  <c r="M17" i="392"/>
  <c r="AB18" i="393"/>
  <c r="Q392" i="395" s="1"/>
  <c r="AA18" i="393"/>
  <c r="P392" i="395" s="1"/>
  <c r="Z18" i="393"/>
  <c r="O392" i="395" s="1"/>
  <c r="Y18" i="393"/>
  <c r="N392" i="395" s="1"/>
  <c r="X18" i="393"/>
  <c r="M392" i="395" s="1"/>
  <c r="T18" i="393"/>
  <c r="I392" i="395" s="1"/>
  <c r="S18" i="393"/>
  <c r="H392" i="395" s="1"/>
  <c r="R18" i="393"/>
  <c r="G392" i="395" s="1"/>
  <c r="M18" i="393"/>
  <c r="B392" i="395" s="1"/>
  <c r="AB17" i="393"/>
  <c r="Y17" i="393"/>
  <c r="X17" i="393"/>
  <c r="W17" i="393"/>
  <c r="V17" i="393"/>
  <c r="U17" i="393"/>
  <c r="T17" i="393"/>
  <c r="S17" i="393"/>
  <c r="R17" i="393"/>
  <c r="Q17" i="393"/>
  <c r="P17" i="393"/>
  <c r="O17" i="393"/>
  <c r="N17" i="393"/>
  <c r="M17" i="393"/>
  <c r="AB18" i="317"/>
  <c r="Q316" i="395" s="1"/>
  <c r="AA18" i="317"/>
  <c r="P316" i="395" s="1"/>
  <c r="Z18" i="317"/>
  <c r="O316" i="395" s="1"/>
  <c r="Y18" i="317"/>
  <c r="N316" i="395" s="1"/>
  <c r="X18" i="317"/>
  <c r="M316" i="395" s="1"/>
  <c r="T18" i="317"/>
  <c r="I316" i="395" s="1"/>
  <c r="S18" i="317"/>
  <c r="H316" i="395" s="1"/>
  <c r="R18" i="317"/>
  <c r="G316" i="395" s="1"/>
  <c r="M18" i="317"/>
  <c r="B316" i="395" s="1"/>
  <c r="AB17" i="317"/>
  <c r="Y17" i="317"/>
  <c r="X17" i="317"/>
  <c r="W17" i="317"/>
  <c r="V17" i="317"/>
  <c r="U17" i="317"/>
  <c r="T17" i="317"/>
  <c r="S17" i="317"/>
  <c r="R17" i="317"/>
  <c r="Q17" i="317"/>
  <c r="P17" i="317"/>
  <c r="O17" i="317"/>
  <c r="N17" i="317"/>
  <c r="M17" i="317"/>
  <c r="AB18" i="173"/>
  <c r="Q172" i="395" s="1"/>
  <c r="AA18" i="173"/>
  <c r="P172" i="395" s="1"/>
  <c r="Z18" i="173"/>
  <c r="O172" i="395" s="1"/>
  <c r="Y18" i="173"/>
  <c r="N172" i="395" s="1"/>
  <c r="X18" i="173"/>
  <c r="M172" i="395" s="1"/>
  <c r="T18" i="173"/>
  <c r="I172" i="395" s="1"/>
  <c r="S18" i="173"/>
  <c r="H172" i="395" s="1"/>
  <c r="R18" i="173"/>
  <c r="G172" i="395" s="1"/>
  <c r="M18" i="173"/>
  <c r="B172" i="395" s="1"/>
  <c r="AB17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AB18" i="174"/>
  <c r="Q173" i="395" s="1"/>
  <c r="AA18" i="174"/>
  <c r="P173" i="395" s="1"/>
  <c r="Z18" i="174"/>
  <c r="O173" i="395" s="1"/>
  <c r="Y18" i="174"/>
  <c r="N173" i="395" s="1"/>
  <c r="X18" i="174"/>
  <c r="M173" i="395" s="1"/>
  <c r="T18" i="174"/>
  <c r="I173" i="395" s="1"/>
  <c r="S18" i="174"/>
  <c r="H173" i="395" s="1"/>
  <c r="R18" i="174"/>
  <c r="G173" i="395" s="1"/>
  <c r="M18" i="174"/>
  <c r="B173" i="395" s="1"/>
  <c r="AB17" i="174"/>
  <c r="Y17" i="174"/>
  <c r="X17" i="174"/>
  <c r="W17" i="174"/>
  <c r="V17" i="174"/>
  <c r="U17" i="174"/>
  <c r="T17" i="174"/>
  <c r="S17" i="174"/>
  <c r="R17" i="174"/>
  <c r="Q17" i="174"/>
  <c r="P17" i="174"/>
  <c r="O17" i="174"/>
  <c r="N17" i="174"/>
  <c r="M17" i="174"/>
  <c r="AB18" i="175"/>
  <c r="Q174" i="395" s="1"/>
  <c r="AA18" i="175"/>
  <c r="P174" i="395" s="1"/>
  <c r="Z18" i="175"/>
  <c r="O174" i="395" s="1"/>
  <c r="Y18" i="175"/>
  <c r="N174" i="395" s="1"/>
  <c r="X18" i="175"/>
  <c r="M174" i="395" s="1"/>
  <c r="T18" i="175"/>
  <c r="I174" i="395" s="1"/>
  <c r="S18" i="175"/>
  <c r="H174" i="395" s="1"/>
  <c r="R18" i="175"/>
  <c r="G174" i="395" s="1"/>
  <c r="M18" i="175"/>
  <c r="B174" i="395" s="1"/>
  <c r="AB17" i="175"/>
  <c r="Y17" i="175"/>
  <c r="X17" i="175"/>
  <c r="W17" i="175"/>
  <c r="V17" i="175"/>
  <c r="U17" i="175"/>
  <c r="T17" i="175"/>
  <c r="S17" i="175"/>
  <c r="R17" i="175"/>
  <c r="Q17" i="175"/>
  <c r="P17" i="175"/>
  <c r="O17" i="175"/>
  <c r="N17" i="175"/>
  <c r="M17" i="175"/>
  <c r="AB18" i="176"/>
  <c r="Q175" i="395" s="1"/>
  <c r="AA18" i="176"/>
  <c r="P175" i="395" s="1"/>
  <c r="Z18" i="176"/>
  <c r="O175" i="395" s="1"/>
  <c r="Y18" i="176"/>
  <c r="N175" i="395" s="1"/>
  <c r="X18" i="176"/>
  <c r="M175" i="395" s="1"/>
  <c r="T18" i="176"/>
  <c r="I175" i="395" s="1"/>
  <c r="S18" i="176"/>
  <c r="H175" i="395" s="1"/>
  <c r="R18" i="176"/>
  <c r="G175" i="395" s="1"/>
  <c r="M18" i="176"/>
  <c r="B175" i="395" s="1"/>
  <c r="AB17" i="176"/>
  <c r="Y17" i="176"/>
  <c r="X17" i="176"/>
  <c r="W17" i="176"/>
  <c r="V17" i="176"/>
  <c r="U17" i="176"/>
  <c r="T17" i="176"/>
  <c r="S17" i="176"/>
  <c r="R17" i="176"/>
  <c r="Q17" i="176"/>
  <c r="P17" i="176"/>
  <c r="O17" i="176"/>
  <c r="N17" i="176"/>
  <c r="M17" i="176"/>
  <c r="AB18" i="177"/>
  <c r="Q176" i="395" s="1"/>
  <c r="AA18" i="177"/>
  <c r="P176" i="395" s="1"/>
  <c r="Z18" i="177"/>
  <c r="O176" i="395" s="1"/>
  <c r="Y18" i="177"/>
  <c r="N176" i="395" s="1"/>
  <c r="X18" i="177"/>
  <c r="M176" i="395" s="1"/>
  <c r="T18" i="177"/>
  <c r="I176" i="395" s="1"/>
  <c r="S18" i="177"/>
  <c r="H176" i="395" s="1"/>
  <c r="R18" i="177"/>
  <c r="G176" i="395" s="1"/>
  <c r="M18" i="177"/>
  <c r="B176" i="395" s="1"/>
  <c r="AB17" i="177"/>
  <c r="Y17" i="177"/>
  <c r="X17" i="177"/>
  <c r="W17" i="177"/>
  <c r="V17" i="177"/>
  <c r="U17" i="177"/>
  <c r="T17" i="177"/>
  <c r="S17" i="177"/>
  <c r="R17" i="177"/>
  <c r="Q17" i="177"/>
  <c r="P17" i="177"/>
  <c r="O17" i="177"/>
  <c r="N17" i="177"/>
  <c r="M17" i="177"/>
  <c r="AB18" i="178"/>
  <c r="Q177" i="395" s="1"/>
  <c r="AA18" i="178"/>
  <c r="P177" i="395" s="1"/>
  <c r="Z18" i="178"/>
  <c r="O177" i="395" s="1"/>
  <c r="Y18" i="178"/>
  <c r="N177" i="395" s="1"/>
  <c r="X18" i="178"/>
  <c r="M177" i="395" s="1"/>
  <c r="T18" i="178"/>
  <c r="I177" i="395" s="1"/>
  <c r="S18" i="178"/>
  <c r="H177" i="395" s="1"/>
  <c r="R18" i="178"/>
  <c r="G177" i="395" s="1"/>
  <c r="M18" i="178"/>
  <c r="B177" i="395" s="1"/>
  <c r="AB17" i="178"/>
  <c r="Y17" i="178"/>
  <c r="X17" i="178"/>
  <c r="W17" i="178"/>
  <c r="V17" i="178"/>
  <c r="U17" i="178"/>
  <c r="T17" i="178"/>
  <c r="S17" i="178"/>
  <c r="R17" i="178"/>
  <c r="Q17" i="178"/>
  <c r="P17" i="178"/>
  <c r="O17" i="178"/>
  <c r="N17" i="178"/>
  <c r="M17" i="178"/>
  <c r="AB18" i="179"/>
  <c r="Q178" i="395" s="1"/>
  <c r="AA18" i="179"/>
  <c r="P178" i="395" s="1"/>
  <c r="Z18" i="179"/>
  <c r="O178" i="395" s="1"/>
  <c r="Y18" i="179"/>
  <c r="N178" i="395" s="1"/>
  <c r="X18" i="179"/>
  <c r="M178" i="395" s="1"/>
  <c r="T18" i="179"/>
  <c r="I178" i="395" s="1"/>
  <c r="S18" i="179"/>
  <c r="H178" i="395" s="1"/>
  <c r="R18" i="179"/>
  <c r="G178" i="395" s="1"/>
  <c r="M18" i="179"/>
  <c r="B178" i="395" s="1"/>
  <c r="AB17" i="179"/>
  <c r="Y17" i="179"/>
  <c r="X17" i="179"/>
  <c r="W17" i="179"/>
  <c r="V17" i="179"/>
  <c r="U17" i="179"/>
  <c r="T17" i="179"/>
  <c r="S17" i="179"/>
  <c r="R17" i="179"/>
  <c r="Q17" i="179"/>
  <c r="P17" i="179"/>
  <c r="O17" i="179"/>
  <c r="N17" i="179"/>
  <c r="M17" i="179"/>
  <c r="AB18" i="180"/>
  <c r="Q179" i="395" s="1"/>
  <c r="AA18" i="180"/>
  <c r="P179" i="395" s="1"/>
  <c r="Z18" i="180"/>
  <c r="O179" i="395" s="1"/>
  <c r="Y18" i="180"/>
  <c r="N179" i="395" s="1"/>
  <c r="X18" i="180"/>
  <c r="M179" i="395" s="1"/>
  <c r="T18" i="180"/>
  <c r="I179" i="395" s="1"/>
  <c r="S18" i="180"/>
  <c r="H179" i="395" s="1"/>
  <c r="R18" i="180"/>
  <c r="G179" i="395" s="1"/>
  <c r="M18" i="180"/>
  <c r="B179" i="395" s="1"/>
  <c r="AB17" i="180"/>
  <c r="Y17" i="180"/>
  <c r="X17" i="180"/>
  <c r="W17" i="180"/>
  <c r="V17" i="180"/>
  <c r="U17" i="180"/>
  <c r="T17" i="180"/>
  <c r="S17" i="180"/>
  <c r="R17" i="180"/>
  <c r="Q17" i="180"/>
  <c r="P17" i="180"/>
  <c r="O17" i="180"/>
  <c r="N17" i="180"/>
  <c r="M17" i="180"/>
  <c r="AB18" i="181"/>
  <c r="Q180" i="395" s="1"/>
  <c r="AA18" i="181"/>
  <c r="P180" i="395" s="1"/>
  <c r="Z18" i="181"/>
  <c r="O180" i="395" s="1"/>
  <c r="Y18" i="181"/>
  <c r="N180" i="395" s="1"/>
  <c r="X18" i="181"/>
  <c r="M180" i="395" s="1"/>
  <c r="T18" i="181"/>
  <c r="I180" i="395" s="1"/>
  <c r="S18" i="181"/>
  <c r="H180" i="395" s="1"/>
  <c r="R18" i="181"/>
  <c r="G180" i="395" s="1"/>
  <c r="M18" i="181"/>
  <c r="B180" i="395" s="1"/>
  <c r="AB17" i="181"/>
  <c r="Y17" i="181"/>
  <c r="X17" i="181"/>
  <c r="W17" i="181"/>
  <c r="V17" i="181"/>
  <c r="U17" i="181"/>
  <c r="T17" i="181"/>
  <c r="S17" i="181"/>
  <c r="R17" i="181"/>
  <c r="Q17" i="181"/>
  <c r="P17" i="181"/>
  <c r="O17" i="181"/>
  <c r="N17" i="181"/>
  <c r="M17" i="181"/>
  <c r="AB18" i="182"/>
  <c r="Q181" i="395" s="1"/>
  <c r="AA18" i="182"/>
  <c r="P181" i="395" s="1"/>
  <c r="Z18" i="182"/>
  <c r="O181" i="395" s="1"/>
  <c r="Y18" i="182"/>
  <c r="N181" i="395" s="1"/>
  <c r="X18" i="182"/>
  <c r="M181" i="395" s="1"/>
  <c r="T18" i="182"/>
  <c r="I181" i="395" s="1"/>
  <c r="S18" i="182"/>
  <c r="H181" i="395" s="1"/>
  <c r="R18" i="182"/>
  <c r="G181" i="395" s="1"/>
  <c r="M18" i="182"/>
  <c r="B181" i="395" s="1"/>
  <c r="AB17" i="182"/>
  <c r="Y17" i="182"/>
  <c r="X17" i="182"/>
  <c r="W17" i="182"/>
  <c r="V17" i="182"/>
  <c r="U17" i="182"/>
  <c r="T17" i="182"/>
  <c r="S17" i="182"/>
  <c r="R17" i="182"/>
  <c r="Q17" i="182"/>
  <c r="P17" i="182"/>
  <c r="O17" i="182"/>
  <c r="N17" i="182"/>
  <c r="M17" i="182"/>
  <c r="AB18" i="183"/>
  <c r="Q182" i="395" s="1"/>
  <c r="AA18" i="183"/>
  <c r="P182" i="395" s="1"/>
  <c r="Z18" i="183"/>
  <c r="O182" i="395" s="1"/>
  <c r="Y18" i="183"/>
  <c r="N182" i="395" s="1"/>
  <c r="X18" i="183"/>
  <c r="M182" i="395" s="1"/>
  <c r="T18" i="183"/>
  <c r="I182" i="395" s="1"/>
  <c r="S18" i="183"/>
  <c r="H182" i="395" s="1"/>
  <c r="R18" i="183"/>
  <c r="G182" i="395" s="1"/>
  <c r="M18" i="183"/>
  <c r="B182" i="395" s="1"/>
  <c r="AB17" i="183"/>
  <c r="Y17" i="183"/>
  <c r="X17" i="183"/>
  <c r="W17" i="183"/>
  <c r="V17" i="183"/>
  <c r="U17" i="183"/>
  <c r="T17" i="183"/>
  <c r="S17" i="183"/>
  <c r="R17" i="183"/>
  <c r="Q17" i="183"/>
  <c r="P17" i="183"/>
  <c r="O17" i="183"/>
  <c r="N17" i="183"/>
  <c r="M17" i="183"/>
  <c r="AB18" i="184"/>
  <c r="Q183" i="395" s="1"/>
  <c r="AA18" i="184"/>
  <c r="P183" i="395" s="1"/>
  <c r="Z18" i="184"/>
  <c r="O183" i="395" s="1"/>
  <c r="Y18" i="184"/>
  <c r="N183" i="395" s="1"/>
  <c r="X18" i="184"/>
  <c r="M183" i="395" s="1"/>
  <c r="T18" i="184"/>
  <c r="I183" i="395" s="1"/>
  <c r="S18" i="184"/>
  <c r="H183" i="395" s="1"/>
  <c r="R18" i="184"/>
  <c r="G183" i="395" s="1"/>
  <c r="M18" i="184"/>
  <c r="B183" i="395" s="1"/>
  <c r="AB17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AB18" i="185"/>
  <c r="Q184" i="395" s="1"/>
  <c r="AA18" i="185"/>
  <c r="P184" i="395" s="1"/>
  <c r="Z18" i="185"/>
  <c r="O184" i="395" s="1"/>
  <c r="Y18" i="185"/>
  <c r="N184" i="395" s="1"/>
  <c r="X18" i="185"/>
  <c r="M184" i="395" s="1"/>
  <c r="T18" i="185"/>
  <c r="I184" i="395" s="1"/>
  <c r="S18" i="185"/>
  <c r="H184" i="395" s="1"/>
  <c r="R18" i="185"/>
  <c r="G184" i="395" s="1"/>
  <c r="M18" i="185"/>
  <c r="B184" i="395" s="1"/>
  <c r="AB17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AB18" i="186"/>
  <c r="Q185" i="395" s="1"/>
  <c r="AA18" i="186"/>
  <c r="P185" i="395" s="1"/>
  <c r="Z18" i="186"/>
  <c r="O185" i="395" s="1"/>
  <c r="Y18" i="186"/>
  <c r="N185" i="395" s="1"/>
  <c r="X18" i="186"/>
  <c r="M185" i="395" s="1"/>
  <c r="T18" i="186"/>
  <c r="I185" i="395" s="1"/>
  <c r="S18" i="186"/>
  <c r="H185" i="395" s="1"/>
  <c r="R18" i="186"/>
  <c r="G185" i="395" s="1"/>
  <c r="M18" i="186"/>
  <c r="B185" i="395" s="1"/>
  <c r="AB17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AB18" i="187"/>
  <c r="Q186" i="395" s="1"/>
  <c r="AA18" i="187"/>
  <c r="P186" i="395" s="1"/>
  <c r="Z18" i="187"/>
  <c r="O186" i="395" s="1"/>
  <c r="Y18" i="187"/>
  <c r="N186" i="395" s="1"/>
  <c r="X18" i="187"/>
  <c r="M186" i="395" s="1"/>
  <c r="T18" i="187"/>
  <c r="I186" i="395" s="1"/>
  <c r="S18" i="187"/>
  <c r="H186" i="395" s="1"/>
  <c r="R18" i="187"/>
  <c r="G186" i="395" s="1"/>
  <c r="M18" i="187"/>
  <c r="B186" i="395" s="1"/>
  <c r="AB17" i="187"/>
  <c r="Y17" i="187"/>
  <c r="X17" i="187"/>
  <c r="W17" i="187"/>
  <c r="V17" i="187"/>
  <c r="U17" i="187"/>
  <c r="T17" i="187"/>
  <c r="S17" i="187"/>
  <c r="R17" i="187"/>
  <c r="Q17" i="187"/>
  <c r="P17" i="187"/>
  <c r="O17" i="187"/>
  <c r="N17" i="187"/>
  <c r="M17" i="187"/>
  <c r="AB18" i="188"/>
  <c r="Q187" i="395" s="1"/>
  <c r="AA18" i="188"/>
  <c r="P187" i="395" s="1"/>
  <c r="Z18" i="188"/>
  <c r="O187" i="395" s="1"/>
  <c r="Y18" i="188"/>
  <c r="N187" i="395" s="1"/>
  <c r="X18" i="188"/>
  <c r="M187" i="395" s="1"/>
  <c r="T18" i="188"/>
  <c r="I187" i="395" s="1"/>
  <c r="S18" i="188"/>
  <c r="H187" i="395" s="1"/>
  <c r="R18" i="188"/>
  <c r="G187" i="395" s="1"/>
  <c r="M18" i="188"/>
  <c r="B187" i="395" s="1"/>
  <c r="AB17" i="188"/>
  <c r="Y17" i="188"/>
  <c r="X17" i="188"/>
  <c r="W17" i="188"/>
  <c r="V17" i="188"/>
  <c r="U17" i="188"/>
  <c r="T17" i="188"/>
  <c r="S17" i="188"/>
  <c r="R17" i="188"/>
  <c r="Q17" i="188"/>
  <c r="P17" i="188"/>
  <c r="O17" i="188"/>
  <c r="N17" i="188"/>
  <c r="M17" i="188"/>
  <c r="AB18" i="189"/>
  <c r="Q188" i="395" s="1"/>
  <c r="AA18" i="189"/>
  <c r="P188" i="395" s="1"/>
  <c r="Z18" i="189"/>
  <c r="O188" i="395" s="1"/>
  <c r="Y18" i="189"/>
  <c r="N188" i="395" s="1"/>
  <c r="X18" i="189"/>
  <c r="M188" i="395" s="1"/>
  <c r="T18" i="189"/>
  <c r="I188" i="395" s="1"/>
  <c r="S18" i="189"/>
  <c r="H188" i="395" s="1"/>
  <c r="R18" i="189"/>
  <c r="G188" i="395" s="1"/>
  <c r="M18" i="189"/>
  <c r="B188" i="395" s="1"/>
  <c r="AB17" i="189"/>
  <c r="Y17" i="189"/>
  <c r="X17" i="189"/>
  <c r="W17" i="189"/>
  <c r="V17" i="189"/>
  <c r="U17" i="189"/>
  <c r="T17" i="189"/>
  <c r="S17" i="189"/>
  <c r="R17" i="189"/>
  <c r="Q17" i="189"/>
  <c r="P17" i="189"/>
  <c r="O17" i="189"/>
  <c r="N17" i="189"/>
  <c r="M17" i="189"/>
  <c r="AB18" i="190"/>
  <c r="Q189" i="395" s="1"/>
  <c r="AA18" i="190"/>
  <c r="P189" i="395" s="1"/>
  <c r="Z18" i="190"/>
  <c r="O189" i="395" s="1"/>
  <c r="Y18" i="190"/>
  <c r="N189" i="395" s="1"/>
  <c r="X18" i="190"/>
  <c r="M189" i="395" s="1"/>
  <c r="T18" i="190"/>
  <c r="I189" i="395" s="1"/>
  <c r="S18" i="190"/>
  <c r="H189" i="395" s="1"/>
  <c r="R18" i="190"/>
  <c r="G189" i="395" s="1"/>
  <c r="M18" i="190"/>
  <c r="B189" i="395" s="1"/>
  <c r="AB17" i="190"/>
  <c r="Y17" i="190"/>
  <c r="X17" i="190"/>
  <c r="W17" i="190"/>
  <c r="V17" i="190"/>
  <c r="U17" i="190"/>
  <c r="T17" i="190"/>
  <c r="S17" i="190"/>
  <c r="R17" i="190"/>
  <c r="Q17" i="190"/>
  <c r="P17" i="190"/>
  <c r="O17" i="190"/>
  <c r="N17" i="190"/>
  <c r="M17" i="190"/>
  <c r="AB18" i="191"/>
  <c r="Q190" i="395" s="1"/>
  <c r="AA18" i="191"/>
  <c r="P190" i="395" s="1"/>
  <c r="Z18" i="191"/>
  <c r="O190" i="395" s="1"/>
  <c r="Y18" i="191"/>
  <c r="N190" i="395" s="1"/>
  <c r="X18" i="191"/>
  <c r="M190" i="395" s="1"/>
  <c r="T18" i="191"/>
  <c r="I190" i="395" s="1"/>
  <c r="S18" i="191"/>
  <c r="H190" i="395" s="1"/>
  <c r="R18" i="191"/>
  <c r="G190" i="395" s="1"/>
  <c r="M18" i="191"/>
  <c r="B190" i="395" s="1"/>
  <c r="AB17" i="191"/>
  <c r="Y17" i="191"/>
  <c r="X17" i="191"/>
  <c r="W17" i="191"/>
  <c r="V17" i="191"/>
  <c r="U17" i="191"/>
  <c r="T17" i="191"/>
  <c r="S17" i="191"/>
  <c r="R17" i="191"/>
  <c r="Q17" i="191"/>
  <c r="P17" i="191"/>
  <c r="O17" i="191"/>
  <c r="N17" i="191"/>
  <c r="M17" i="191"/>
  <c r="AB18" i="192"/>
  <c r="Q191" i="395" s="1"/>
  <c r="AA18" i="192"/>
  <c r="P191" i="395" s="1"/>
  <c r="Z18" i="192"/>
  <c r="O191" i="395" s="1"/>
  <c r="Y18" i="192"/>
  <c r="N191" i="395" s="1"/>
  <c r="X18" i="192"/>
  <c r="M191" i="395" s="1"/>
  <c r="T18" i="192"/>
  <c r="I191" i="395" s="1"/>
  <c r="S18" i="192"/>
  <c r="H191" i="395" s="1"/>
  <c r="R18" i="192"/>
  <c r="G191" i="395" s="1"/>
  <c r="M18" i="192"/>
  <c r="B191" i="395" s="1"/>
  <c r="AB17" i="192"/>
  <c r="Y17" i="192"/>
  <c r="X17" i="192"/>
  <c r="W17" i="192"/>
  <c r="V17" i="192"/>
  <c r="U17" i="192"/>
  <c r="T17" i="192"/>
  <c r="S17" i="192"/>
  <c r="R17" i="192"/>
  <c r="Q17" i="192"/>
  <c r="P17" i="192"/>
  <c r="O17" i="192"/>
  <c r="N17" i="192"/>
  <c r="M17" i="192"/>
  <c r="AB18" i="193"/>
  <c r="Q192" i="395" s="1"/>
  <c r="AA18" i="193"/>
  <c r="P192" i="395" s="1"/>
  <c r="Z18" i="193"/>
  <c r="O192" i="395" s="1"/>
  <c r="Y18" i="193"/>
  <c r="N192" i="395" s="1"/>
  <c r="X18" i="193"/>
  <c r="M192" i="395" s="1"/>
  <c r="T18" i="193"/>
  <c r="I192" i="395" s="1"/>
  <c r="S18" i="193"/>
  <c r="H192" i="395" s="1"/>
  <c r="R18" i="193"/>
  <c r="G192" i="395" s="1"/>
  <c r="M18" i="193"/>
  <c r="B192" i="395" s="1"/>
  <c r="AB17" i="193"/>
  <c r="Y17" i="193"/>
  <c r="X17" i="193"/>
  <c r="W17" i="193"/>
  <c r="V17" i="193"/>
  <c r="U17" i="193"/>
  <c r="T17" i="193"/>
  <c r="S17" i="193"/>
  <c r="R17" i="193"/>
  <c r="Q17" i="193"/>
  <c r="P17" i="193"/>
  <c r="O17" i="193"/>
  <c r="N17" i="193"/>
  <c r="M17" i="193"/>
  <c r="AB18" i="194"/>
  <c r="Q193" i="395" s="1"/>
  <c r="AA18" i="194"/>
  <c r="P193" i="395" s="1"/>
  <c r="Z18" i="194"/>
  <c r="O193" i="395" s="1"/>
  <c r="Y18" i="194"/>
  <c r="N193" i="395" s="1"/>
  <c r="X18" i="194"/>
  <c r="M193" i="395" s="1"/>
  <c r="T18" i="194"/>
  <c r="I193" i="395" s="1"/>
  <c r="S18" i="194"/>
  <c r="H193" i="395" s="1"/>
  <c r="R18" i="194"/>
  <c r="G193" i="395" s="1"/>
  <c r="M18" i="194"/>
  <c r="B193" i="395" s="1"/>
  <c r="AB17" i="194"/>
  <c r="Y17" i="194"/>
  <c r="X17" i="194"/>
  <c r="W17" i="194"/>
  <c r="V17" i="194"/>
  <c r="U17" i="194"/>
  <c r="T17" i="194"/>
  <c r="S17" i="194"/>
  <c r="R17" i="194"/>
  <c r="Q17" i="194"/>
  <c r="P17" i="194"/>
  <c r="O17" i="194"/>
  <c r="N17" i="194"/>
  <c r="M17" i="194"/>
  <c r="AB18" i="195"/>
  <c r="Q194" i="395" s="1"/>
  <c r="AA18" i="195"/>
  <c r="P194" i="395" s="1"/>
  <c r="Z18" i="195"/>
  <c r="O194" i="395" s="1"/>
  <c r="Y18" i="195"/>
  <c r="N194" i="395" s="1"/>
  <c r="X18" i="195"/>
  <c r="M194" i="395" s="1"/>
  <c r="T18" i="195"/>
  <c r="I194" i="395" s="1"/>
  <c r="S18" i="195"/>
  <c r="H194" i="395" s="1"/>
  <c r="R18" i="195"/>
  <c r="G194" i="395" s="1"/>
  <c r="M18" i="195"/>
  <c r="B194" i="395" s="1"/>
  <c r="AB17" i="195"/>
  <c r="Y17" i="195"/>
  <c r="X17" i="195"/>
  <c r="W17" i="195"/>
  <c r="V17" i="195"/>
  <c r="U17" i="195"/>
  <c r="T17" i="195"/>
  <c r="S17" i="195"/>
  <c r="R17" i="195"/>
  <c r="Q17" i="195"/>
  <c r="P17" i="195"/>
  <c r="O17" i="195"/>
  <c r="N17" i="195"/>
  <c r="M17" i="195"/>
  <c r="AB18" i="196"/>
  <c r="Q195" i="395" s="1"/>
  <c r="AA18" i="196"/>
  <c r="P195" i="395" s="1"/>
  <c r="Z18" i="196"/>
  <c r="O195" i="395" s="1"/>
  <c r="Y18" i="196"/>
  <c r="N195" i="395" s="1"/>
  <c r="X18" i="196"/>
  <c r="M195" i="395" s="1"/>
  <c r="T18" i="196"/>
  <c r="I195" i="395" s="1"/>
  <c r="S18" i="196"/>
  <c r="H195" i="395" s="1"/>
  <c r="R18" i="196"/>
  <c r="G195" i="395" s="1"/>
  <c r="M18" i="196"/>
  <c r="B195" i="395" s="1"/>
  <c r="AB17" i="196"/>
  <c r="Y17" i="196"/>
  <c r="X17" i="196"/>
  <c r="W17" i="196"/>
  <c r="V17" i="196"/>
  <c r="U17" i="196"/>
  <c r="T17" i="196"/>
  <c r="S17" i="196"/>
  <c r="R17" i="196"/>
  <c r="Q17" i="196"/>
  <c r="P17" i="196"/>
  <c r="O17" i="196"/>
  <c r="N17" i="196"/>
  <c r="M17" i="196"/>
  <c r="AB18" i="197"/>
  <c r="Q196" i="395" s="1"/>
  <c r="AA18" i="197"/>
  <c r="P196" i="395" s="1"/>
  <c r="Z18" i="197"/>
  <c r="O196" i="395" s="1"/>
  <c r="Y18" i="197"/>
  <c r="N196" i="395" s="1"/>
  <c r="X18" i="197"/>
  <c r="M196" i="395" s="1"/>
  <c r="T18" i="197"/>
  <c r="I196" i="395" s="1"/>
  <c r="S18" i="197"/>
  <c r="H196" i="395" s="1"/>
  <c r="R18" i="197"/>
  <c r="G196" i="395" s="1"/>
  <c r="M18" i="197"/>
  <c r="B196" i="395" s="1"/>
  <c r="AB17" i="197"/>
  <c r="Y17" i="197"/>
  <c r="X17" i="197"/>
  <c r="W17" i="197"/>
  <c r="V17" i="197"/>
  <c r="U17" i="197"/>
  <c r="T17" i="197"/>
  <c r="S17" i="197"/>
  <c r="R17" i="197"/>
  <c r="Q17" i="197"/>
  <c r="P17" i="197"/>
  <c r="O17" i="197"/>
  <c r="N17" i="197"/>
  <c r="M17" i="197"/>
  <c r="AB18" i="198"/>
  <c r="Q197" i="395" s="1"/>
  <c r="AA18" i="198"/>
  <c r="P197" i="395" s="1"/>
  <c r="Z18" i="198"/>
  <c r="O197" i="395" s="1"/>
  <c r="Y18" i="198"/>
  <c r="N197" i="395" s="1"/>
  <c r="X18" i="198"/>
  <c r="M197" i="395" s="1"/>
  <c r="T18" i="198"/>
  <c r="I197" i="395" s="1"/>
  <c r="S18" i="198"/>
  <c r="H197" i="395" s="1"/>
  <c r="R18" i="198"/>
  <c r="G197" i="395" s="1"/>
  <c r="M18" i="198"/>
  <c r="B197" i="395" s="1"/>
  <c r="AB17" i="198"/>
  <c r="Y17" i="198"/>
  <c r="X17" i="198"/>
  <c r="W17" i="198"/>
  <c r="V17" i="198"/>
  <c r="U17" i="198"/>
  <c r="T17" i="198"/>
  <c r="S17" i="198"/>
  <c r="R17" i="198"/>
  <c r="Q17" i="198"/>
  <c r="P17" i="198"/>
  <c r="O17" i="198"/>
  <c r="N17" i="198"/>
  <c r="M17" i="198"/>
  <c r="AB18" i="199"/>
  <c r="Q198" i="395" s="1"/>
  <c r="AA18" i="199"/>
  <c r="P198" i="395" s="1"/>
  <c r="Z18" i="199"/>
  <c r="O198" i="395" s="1"/>
  <c r="Y18" i="199"/>
  <c r="N198" i="395" s="1"/>
  <c r="X18" i="199"/>
  <c r="M198" i="395" s="1"/>
  <c r="T18" i="199"/>
  <c r="I198" i="395" s="1"/>
  <c r="S18" i="199"/>
  <c r="H198" i="395" s="1"/>
  <c r="R18" i="199"/>
  <c r="G198" i="395" s="1"/>
  <c r="M18" i="199"/>
  <c r="B198" i="395" s="1"/>
  <c r="AB17" i="199"/>
  <c r="Y17" i="199"/>
  <c r="X17" i="199"/>
  <c r="W17" i="199"/>
  <c r="V17" i="199"/>
  <c r="U17" i="199"/>
  <c r="T17" i="199"/>
  <c r="S17" i="199"/>
  <c r="R17" i="199"/>
  <c r="Q17" i="199"/>
  <c r="P17" i="199"/>
  <c r="O17" i="199"/>
  <c r="N17" i="199"/>
  <c r="M17" i="199"/>
  <c r="AB18" i="200"/>
  <c r="Q199" i="395" s="1"/>
  <c r="AA18" i="200"/>
  <c r="P199" i="395" s="1"/>
  <c r="Z18" i="200"/>
  <c r="O199" i="395" s="1"/>
  <c r="Y18" i="200"/>
  <c r="N199" i="395" s="1"/>
  <c r="X18" i="200"/>
  <c r="M199" i="395" s="1"/>
  <c r="T18" i="200"/>
  <c r="I199" i="395" s="1"/>
  <c r="S18" i="200"/>
  <c r="H199" i="395" s="1"/>
  <c r="R18" i="200"/>
  <c r="G199" i="395" s="1"/>
  <c r="M18" i="200"/>
  <c r="B199" i="395" s="1"/>
  <c r="AB17" i="200"/>
  <c r="Y17" i="200"/>
  <c r="X17" i="200"/>
  <c r="W17" i="200"/>
  <c r="V17" i="200"/>
  <c r="U17" i="200"/>
  <c r="T17" i="200"/>
  <c r="S17" i="200"/>
  <c r="R17" i="200"/>
  <c r="Q17" i="200"/>
  <c r="P17" i="200"/>
  <c r="O17" i="200"/>
  <c r="N17" i="200"/>
  <c r="M17" i="200"/>
  <c r="AB18" i="201"/>
  <c r="Q200" i="395" s="1"/>
  <c r="AA18" i="201"/>
  <c r="P200" i="395" s="1"/>
  <c r="Z18" i="201"/>
  <c r="O200" i="395" s="1"/>
  <c r="Y18" i="201"/>
  <c r="N200" i="395" s="1"/>
  <c r="X18" i="201"/>
  <c r="M200" i="395" s="1"/>
  <c r="T18" i="201"/>
  <c r="I200" i="395" s="1"/>
  <c r="S18" i="201"/>
  <c r="H200" i="395" s="1"/>
  <c r="R18" i="201"/>
  <c r="G200" i="395" s="1"/>
  <c r="M18" i="201"/>
  <c r="B200" i="395" s="1"/>
  <c r="AB17" i="201"/>
  <c r="Y17" i="201"/>
  <c r="X17" i="201"/>
  <c r="W17" i="201"/>
  <c r="V17" i="201"/>
  <c r="U17" i="201"/>
  <c r="T17" i="201"/>
  <c r="S17" i="201"/>
  <c r="R17" i="201"/>
  <c r="Q17" i="201"/>
  <c r="P17" i="201"/>
  <c r="O17" i="201"/>
  <c r="N17" i="201"/>
  <c r="M17" i="201"/>
  <c r="AB18" i="202"/>
  <c r="Q201" i="395" s="1"/>
  <c r="AA18" i="202"/>
  <c r="P201" i="395" s="1"/>
  <c r="Z18" i="202"/>
  <c r="O201" i="395" s="1"/>
  <c r="Y18" i="202"/>
  <c r="N201" i="395" s="1"/>
  <c r="X18" i="202"/>
  <c r="M201" i="395" s="1"/>
  <c r="T18" i="202"/>
  <c r="I201" i="395" s="1"/>
  <c r="S18" i="202"/>
  <c r="H201" i="395" s="1"/>
  <c r="R18" i="202"/>
  <c r="G201" i="395" s="1"/>
  <c r="M18" i="202"/>
  <c r="B201" i="395" s="1"/>
  <c r="AB17" i="202"/>
  <c r="Y17" i="202"/>
  <c r="X17" i="202"/>
  <c r="W17" i="202"/>
  <c r="V17" i="202"/>
  <c r="U17" i="202"/>
  <c r="T17" i="202"/>
  <c r="S17" i="202"/>
  <c r="R17" i="202"/>
  <c r="Q17" i="202"/>
  <c r="P17" i="202"/>
  <c r="O17" i="202"/>
  <c r="N17" i="202"/>
  <c r="M17" i="202"/>
  <c r="AB18" i="203"/>
  <c r="Q202" i="395" s="1"/>
  <c r="AA18" i="203"/>
  <c r="P202" i="395" s="1"/>
  <c r="Z18" i="203"/>
  <c r="O202" i="395" s="1"/>
  <c r="Y18" i="203"/>
  <c r="N202" i="395" s="1"/>
  <c r="X18" i="203"/>
  <c r="M202" i="395" s="1"/>
  <c r="T18" i="203"/>
  <c r="I202" i="395" s="1"/>
  <c r="S18" i="203"/>
  <c r="H202" i="395" s="1"/>
  <c r="R18" i="203"/>
  <c r="G202" i="395" s="1"/>
  <c r="M18" i="203"/>
  <c r="B202" i="395" s="1"/>
  <c r="AB17" i="203"/>
  <c r="Y17" i="203"/>
  <c r="X17" i="203"/>
  <c r="W17" i="203"/>
  <c r="V17" i="203"/>
  <c r="U17" i="203"/>
  <c r="T17" i="203"/>
  <c r="S17" i="203"/>
  <c r="R17" i="203"/>
  <c r="Q17" i="203"/>
  <c r="P17" i="203"/>
  <c r="O17" i="203"/>
  <c r="N17" i="203"/>
  <c r="M17" i="203"/>
  <c r="AB18" i="204"/>
  <c r="Q203" i="395" s="1"/>
  <c r="AA18" i="204"/>
  <c r="P203" i="395" s="1"/>
  <c r="Z18" i="204"/>
  <c r="O203" i="395" s="1"/>
  <c r="Y18" i="204"/>
  <c r="N203" i="395" s="1"/>
  <c r="X18" i="204"/>
  <c r="M203" i="395" s="1"/>
  <c r="T18" i="204"/>
  <c r="I203" i="395" s="1"/>
  <c r="S18" i="204"/>
  <c r="H203" i="395" s="1"/>
  <c r="R18" i="204"/>
  <c r="G203" i="395" s="1"/>
  <c r="M18" i="204"/>
  <c r="B203" i="395" s="1"/>
  <c r="AB17" i="204"/>
  <c r="Y17" i="204"/>
  <c r="X17" i="204"/>
  <c r="W17" i="204"/>
  <c r="V17" i="204"/>
  <c r="U17" i="204"/>
  <c r="T17" i="204"/>
  <c r="S17" i="204"/>
  <c r="R17" i="204"/>
  <c r="Q17" i="204"/>
  <c r="P17" i="204"/>
  <c r="O17" i="204"/>
  <c r="N17" i="204"/>
  <c r="M17" i="204"/>
  <c r="AB18" i="205"/>
  <c r="Q204" i="395" s="1"/>
  <c r="AA18" i="205"/>
  <c r="P204" i="395" s="1"/>
  <c r="Z18" i="205"/>
  <c r="O204" i="395" s="1"/>
  <c r="Y18" i="205"/>
  <c r="N204" i="395" s="1"/>
  <c r="X18" i="205"/>
  <c r="M204" i="395" s="1"/>
  <c r="T18" i="205"/>
  <c r="I204" i="395" s="1"/>
  <c r="S18" i="205"/>
  <c r="H204" i="395" s="1"/>
  <c r="R18" i="205"/>
  <c r="G204" i="395" s="1"/>
  <c r="M18" i="205"/>
  <c r="B204" i="395" s="1"/>
  <c r="AB17" i="205"/>
  <c r="Y17" i="205"/>
  <c r="X17" i="205"/>
  <c r="W17" i="205"/>
  <c r="V17" i="205"/>
  <c r="U17" i="205"/>
  <c r="T17" i="205"/>
  <c r="S17" i="205"/>
  <c r="R17" i="205"/>
  <c r="Q17" i="205"/>
  <c r="P17" i="205"/>
  <c r="O17" i="205"/>
  <c r="N17" i="205"/>
  <c r="M17" i="205"/>
  <c r="AB18" i="206"/>
  <c r="Q205" i="395" s="1"/>
  <c r="AA18" i="206"/>
  <c r="P205" i="395" s="1"/>
  <c r="Z18" i="206"/>
  <c r="O205" i="395" s="1"/>
  <c r="Y18" i="206"/>
  <c r="N205" i="395" s="1"/>
  <c r="X18" i="206"/>
  <c r="M205" i="395" s="1"/>
  <c r="T18" i="206"/>
  <c r="I205" i="395" s="1"/>
  <c r="S18" i="206"/>
  <c r="H205" i="395" s="1"/>
  <c r="R18" i="206"/>
  <c r="G205" i="395" s="1"/>
  <c r="M18" i="206"/>
  <c r="B205" i="395" s="1"/>
  <c r="AB17" i="206"/>
  <c r="Y17" i="206"/>
  <c r="X17" i="206"/>
  <c r="W17" i="206"/>
  <c r="V17" i="206"/>
  <c r="U17" i="206"/>
  <c r="T17" i="206"/>
  <c r="S17" i="206"/>
  <c r="R17" i="206"/>
  <c r="Q17" i="206"/>
  <c r="P17" i="206"/>
  <c r="O17" i="206"/>
  <c r="N17" i="206"/>
  <c r="M17" i="206"/>
  <c r="AB18" i="207"/>
  <c r="Q206" i="395" s="1"/>
  <c r="AA18" i="207"/>
  <c r="P206" i="395" s="1"/>
  <c r="Z18" i="207"/>
  <c r="O206" i="395" s="1"/>
  <c r="Y18" i="207"/>
  <c r="N206" i="395" s="1"/>
  <c r="X18" i="207"/>
  <c r="M206" i="395" s="1"/>
  <c r="T18" i="207"/>
  <c r="I206" i="395" s="1"/>
  <c r="S18" i="207"/>
  <c r="H206" i="395" s="1"/>
  <c r="R18" i="207"/>
  <c r="G206" i="395" s="1"/>
  <c r="M18" i="207"/>
  <c r="B206" i="395" s="1"/>
  <c r="AB17" i="207"/>
  <c r="Y17" i="207"/>
  <c r="X17" i="207"/>
  <c r="W17" i="207"/>
  <c r="V17" i="207"/>
  <c r="U17" i="207"/>
  <c r="T17" i="207"/>
  <c r="S17" i="207"/>
  <c r="R17" i="207"/>
  <c r="Q17" i="207"/>
  <c r="P17" i="207"/>
  <c r="O17" i="207"/>
  <c r="N17" i="207"/>
  <c r="M17" i="207"/>
  <c r="AB18" i="208"/>
  <c r="Q207" i="395" s="1"/>
  <c r="AA18" i="208"/>
  <c r="P207" i="395" s="1"/>
  <c r="Z18" i="208"/>
  <c r="O207" i="395" s="1"/>
  <c r="Y18" i="208"/>
  <c r="N207" i="395" s="1"/>
  <c r="X18" i="208"/>
  <c r="M207" i="395" s="1"/>
  <c r="T18" i="208"/>
  <c r="I207" i="395" s="1"/>
  <c r="S18" i="208"/>
  <c r="H207" i="395" s="1"/>
  <c r="R18" i="208"/>
  <c r="G207" i="395" s="1"/>
  <c r="M18" i="208"/>
  <c r="B207" i="395" s="1"/>
  <c r="AB17" i="208"/>
  <c r="Y17" i="208"/>
  <c r="X17" i="208"/>
  <c r="W17" i="208"/>
  <c r="V17" i="208"/>
  <c r="U17" i="208"/>
  <c r="T17" i="208"/>
  <c r="S17" i="208"/>
  <c r="R17" i="208"/>
  <c r="Q17" i="208"/>
  <c r="P17" i="208"/>
  <c r="O17" i="208"/>
  <c r="N17" i="208"/>
  <c r="M17" i="208"/>
  <c r="AB18" i="209"/>
  <c r="Q208" i="395" s="1"/>
  <c r="AA18" i="209"/>
  <c r="P208" i="395" s="1"/>
  <c r="Z18" i="209"/>
  <c r="O208" i="395" s="1"/>
  <c r="Y18" i="209"/>
  <c r="N208" i="395" s="1"/>
  <c r="X18" i="209"/>
  <c r="M208" i="395" s="1"/>
  <c r="T18" i="209"/>
  <c r="I208" i="395" s="1"/>
  <c r="S18" i="209"/>
  <c r="H208" i="395" s="1"/>
  <c r="R18" i="209"/>
  <c r="G208" i="395" s="1"/>
  <c r="M18" i="209"/>
  <c r="B208" i="395" s="1"/>
  <c r="AB17" i="209"/>
  <c r="Y17" i="209"/>
  <c r="X17" i="209"/>
  <c r="W17" i="209"/>
  <c r="V17" i="209"/>
  <c r="U17" i="209"/>
  <c r="T17" i="209"/>
  <c r="S17" i="209"/>
  <c r="R17" i="209"/>
  <c r="Q17" i="209"/>
  <c r="P17" i="209"/>
  <c r="O17" i="209"/>
  <c r="N17" i="209"/>
  <c r="M17" i="209"/>
  <c r="AB18" i="210"/>
  <c r="Q209" i="395" s="1"/>
  <c r="AA18" i="210"/>
  <c r="P209" i="395" s="1"/>
  <c r="Z18" i="210"/>
  <c r="O209" i="395" s="1"/>
  <c r="Y18" i="210"/>
  <c r="N209" i="395" s="1"/>
  <c r="X18" i="210"/>
  <c r="M209" i="395" s="1"/>
  <c r="T18" i="210"/>
  <c r="I209" i="395" s="1"/>
  <c r="S18" i="210"/>
  <c r="H209" i="395" s="1"/>
  <c r="R18" i="210"/>
  <c r="G209" i="395" s="1"/>
  <c r="M18" i="210"/>
  <c r="B209" i="395" s="1"/>
  <c r="AB17" i="210"/>
  <c r="Y17" i="210"/>
  <c r="X17" i="210"/>
  <c r="W17" i="210"/>
  <c r="V17" i="210"/>
  <c r="U17" i="210"/>
  <c r="T17" i="210"/>
  <c r="S17" i="210"/>
  <c r="R17" i="210"/>
  <c r="Q17" i="210"/>
  <c r="P17" i="210"/>
  <c r="O17" i="210"/>
  <c r="N17" i="210"/>
  <c r="M17" i="210"/>
  <c r="AB18" i="211"/>
  <c r="Q210" i="395" s="1"/>
  <c r="AA18" i="211"/>
  <c r="P210" i="395" s="1"/>
  <c r="Z18" i="211"/>
  <c r="O210" i="395" s="1"/>
  <c r="Y18" i="211"/>
  <c r="N210" i="395" s="1"/>
  <c r="X18" i="211"/>
  <c r="M210" i="395" s="1"/>
  <c r="T18" i="211"/>
  <c r="I210" i="395" s="1"/>
  <c r="S18" i="211"/>
  <c r="H210" i="395" s="1"/>
  <c r="R18" i="211"/>
  <c r="G210" i="395" s="1"/>
  <c r="M18" i="211"/>
  <c r="B210" i="395" s="1"/>
  <c r="AB17" i="211"/>
  <c r="Y17" i="211"/>
  <c r="X17" i="211"/>
  <c r="W17" i="211"/>
  <c r="V17" i="211"/>
  <c r="U17" i="211"/>
  <c r="T17" i="211"/>
  <c r="S17" i="211"/>
  <c r="R17" i="211"/>
  <c r="Q17" i="211"/>
  <c r="P17" i="211"/>
  <c r="O17" i="211"/>
  <c r="N17" i="211"/>
  <c r="M17" i="211"/>
  <c r="AB18" i="212"/>
  <c r="Q211" i="395" s="1"/>
  <c r="AA18" i="212"/>
  <c r="P211" i="395" s="1"/>
  <c r="Z18" i="212"/>
  <c r="O211" i="395" s="1"/>
  <c r="Y18" i="212"/>
  <c r="N211" i="395" s="1"/>
  <c r="X18" i="212"/>
  <c r="M211" i="395" s="1"/>
  <c r="T18" i="212"/>
  <c r="I211" i="395" s="1"/>
  <c r="S18" i="212"/>
  <c r="H211" i="395" s="1"/>
  <c r="R18" i="212"/>
  <c r="G211" i="395" s="1"/>
  <c r="M18" i="212"/>
  <c r="B211" i="395" s="1"/>
  <c r="AB17" i="212"/>
  <c r="Y17" i="212"/>
  <c r="X17" i="212"/>
  <c r="W17" i="212"/>
  <c r="V17" i="212"/>
  <c r="U17" i="212"/>
  <c r="T17" i="212"/>
  <c r="S17" i="212"/>
  <c r="R17" i="212"/>
  <c r="Q17" i="212"/>
  <c r="P17" i="212"/>
  <c r="O17" i="212"/>
  <c r="N17" i="212"/>
  <c r="M17" i="212"/>
  <c r="AB18" i="213"/>
  <c r="Q212" i="395" s="1"/>
  <c r="AA18" i="213"/>
  <c r="P212" i="395" s="1"/>
  <c r="Z18" i="213"/>
  <c r="O212" i="395" s="1"/>
  <c r="Y18" i="213"/>
  <c r="N212" i="395" s="1"/>
  <c r="X18" i="213"/>
  <c r="M212" i="395" s="1"/>
  <c r="T18" i="213"/>
  <c r="I212" i="395" s="1"/>
  <c r="S18" i="213"/>
  <c r="H212" i="395" s="1"/>
  <c r="R18" i="213"/>
  <c r="G212" i="395" s="1"/>
  <c r="M18" i="213"/>
  <c r="B212" i="395" s="1"/>
  <c r="AB17" i="213"/>
  <c r="Y17" i="213"/>
  <c r="X17" i="213"/>
  <c r="W17" i="213"/>
  <c r="V17" i="213"/>
  <c r="U17" i="213"/>
  <c r="T17" i="213"/>
  <c r="S17" i="213"/>
  <c r="R17" i="213"/>
  <c r="Q17" i="213"/>
  <c r="P17" i="213"/>
  <c r="O17" i="213"/>
  <c r="N17" i="213"/>
  <c r="M17" i="213"/>
  <c r="AB18" i="214"/>
  <c r="Q213" i="395" s="1"/>
  <c r="AA18" i="214"/>
  <c r="P213" i="395" s="1"/>
  <c r="Z18" i="214"/>
  <c r="O213" i="395" s="1"/>
  <c r="Y18" i="214"/>
  <c r="N213" i="395" s="1"/>
  <c r="X18" i="214"/>
  <c r="M213" i="395" s="1"/>
  <c r="T18" i="214"/>
  <c r="I213" i="395" s="1"/>
  <c r="S18" i="214"/>
  <c r="H213" i="395" s="1"/>
  <c r="R18" i="214"/>
  <c r="G213" i="395" s="1"/>
  <c r="M18" i="214"/>
  <c r="B213" i="395" s="1"/>
  <c r="AB17" i="214"/>
  <c r="Y17" i="214"/>
  <c r="X17" i="214"/>
  <c r="W17" i="214"/>
  <c r="V17" i="214"/>
  <c r="U17" i="214"/>
  <c r="T17" i="214"/>
  <c r="S17" i="214"/>
  <c r="R17" i="214"/>
  <c r="Q17" i="214"/>
  <c r="P17" i="214"/>
  <c r="O17" i="214"/>
  <c r="N17" i="214"/>
  <c r="M17" i="214"/>
  <c r="AB18" i="215"/>
  <c r="Q214" i="395" s="1"/>
  <c r="AA18" i="215"/>
  <c r="P214" i="395" s="1"/>
  <c r="Z18" i="215"/>
  <c r="O214" i="395" s="1"/>
  <c r="Y18" i="215"/>
  <c r="N214" i="395" s="1"/>
  <c r="X18" i="215"/>
  <c r="M214" i="395" s="1"/>
  <c r="T18" i="215"/>
  <c r="I214" i="395" s="1"/>
  <c r="S18" i="215"/>
  <c r="H214" i="395" s="1"/>
  <c r="R18" i="215"/>
  <c r="G214" i="395" s="1"/>
  <c r="M18" i="215"/>
  <c r="B214" i="395" s="1"/>
  <c r="AB17" i="215"/>
  <c r="Y17" i="215"/>
  <c r="X17" i="215"/>
  <c r="W17" i="215"/>
  <c r="V17" i="215"/>
  <c r="U17" i="215"/>
  <c r="T17" i="215"/>
  <c r="S17" i="215"/>
  <c r="R17" i="215"/>
  <c r="Q17" i="215"/>
  <c r="P17" i="215"/>
  <c r="O17" i="215"/>
  <c r="N17" i="215"/>
  <c r="M17" i="215"/>
  <c r="AB18" i="216"/>
  <c r="Q215" i="395" s="1"/>
  <c r="AA18" i="216"/>
  <c r="P215" i="395" s="1"/>
  <c r="Z18" i="216"/>
  <c r="O215" i="395" s="1"/>
  <c r="Y18" i="216"/>
  <c r="N215" i="395" s="1"/>
  <c r="X18" i="216"/>
  <c r="M215" i="395" s="1"/>
  <c r="T18" i="216"/>
  <c r="I215" i="395" s="1"/>
  <c r="S18" i="216"/>
  <c r="H215" i="395" s="1"/>
  <c r="R18" i="216"/>
  <c r="G215" i="395" s="1"/>
  <c r="M18" i="216"/>
  <c r="B215" i="395" s="1"/>
  <c r="AB17" i="216"/>
  <c r="Y17" i="216"/>
  <c r="X17" i="216"/>
  <c r="W17" i="216"/>
  <c r="V17" i="216"/>
  <c r="U17" i="216"/>
  <c r="T17" i="216"/>
  <c r="S17" i="216"/>
  <c r="R17" i="216"/>
  <c r="Q17" i="216"/>
  <c r="P17" i="216"/>
  <c r="O17" i="216"/>
  <c r="N17" i="216"/>
  <c r="M17" i="216"/>
  <c r="AB18" i="217"/>
  <c r="Q216" i="395" s="1"/>
  <c r="AA18" i="217"/>
  <c r="P216" i="395" s="1"/>
  <c r="Z18" i="217"/>
  <c r="O216" i="395" s="1"/>
  <c r="Y18" i="217"/>
  <c r="N216" i="395" s="1"/>
  <c r="X18" i="217"/>
  <c r="M216" i="395" s="1"/>
  <c r="T18" i="217"/>
  <c r="I216" i="395" s="1"/>
  <c r="S18" i="217"/>
  <c r="H216" i="395" s="1"/>
  <c r="R18" i="217"/>
  <c r="G216" i="395" s="1"/>
  <c r="M18" i="217"/>
  <c r="B216" i="395" s="1"/>
  <c r="AB17" i="217"/>
  <c r="Y17" i="217"/>
  <c r="X17" i="217"/>
  <c r="W17" i="217"/>
  <c r="V17" i="217"/>
  <c r="U17" i="217"/>
  <c r="T17" i="217"/>
  <c r="S17" i="217"/>
  <c r="R17" i="217"/>
  <c r="Q17" i="217"/>
  <c r="P17" i="217"/>
  <c r="O17" i="217"/>
  <c r="N17" i="217"/>
  <c r="M17" i="217"/>
  <c r="AB18" i="218"/>
  <c r="Q217" i="395" s="1"/>
  <c r="AA18" i="218"/>
  <c r="P217" i="395" s="1"/>
  <c r="Z18" i="218"/>
  <c r="O217" i="395" s="1"/>
  <c r="Y18" i="218"/>
  <c r="N217" i="395" s="1"/>
  <c r="X18" i="218"/>
  <c r="M217" i="395" s="1"/>
  <c r="T18" i="218"/>
  <c r="I217" i="395" s="1"/>
  <c r="S18" i="218"/>
  <c r="H217" i="395" s="1"/>
  <c r="R18" i="218"/>
  <c r="G217" i="395" s="1"/>
  <c r="M18" i="218"/>
  <c r="B217" i="395" s="1"/>
  <c r="AB17" i="218"/>
  <c r="Y17" i="218"/>
  <c r="X17" i="218"/>
  <c r="W17" i="218"/>
  <c r="V17" i="218"/>
  <c r="U17" i="218"/>
  <c r="T17" i="218"/>
  <c r="S17" i="218"/>
  <c r="R17" i="218"/>
  <c r="Q17" i="218"/>
  <c r="P17" i="218"/>
  <c r="O17" i="218"/>
  <c r="N17" i="218"/>
  <c r="M17" i="218"/>
  <c r="AB18" i="219"/>
  <c r="Q218" i="395" s="1"/>
  <c r="AA18" i="219"/>
  <c r="P218" i="395" s="1"/>
  <c r="Z18" i="219"/>
  <c r="O218" i="395" s="1"/>
  <c r="Y18" i="219"/>
  <c r="N218" i="395" s="1"/>
  <c r="X18" i="219"/>
  <c r="M218" i="395" s="1"/>
  <c r="T18" i="219"/>
  <c r="I218" i="395" s="1"/>
  <c r="S18" i="219"/>
  <c r="H218" i="395" s="1"/>
  <c r="R18" i="219"/>
  <c r="G218" i="395" s="1"/>
  <c r="M18" i="219"/>
  <c r="B218" i="395" s="1"/>
  <c r="AB17" i="219"/>
  <c r="Y17" i="219"/>
  <c r="X17" i="219"/>
  <c r="W17" i="219"/>
  <c r="V17" i="219"/>
  <c r="U17" i="219"/>
  <c r="T17" i="219"/>
  <c r="S17" i="219"/>
  <c r="R17" i="219"/>
  <c r="Q17" i="219"/>
  <c r="P17" i="219"/>
  <c r="O17" i="219"/>
  <c r="N17" i="219"/>
  <c r="M17" i="219"/>
  <c r="AB18" i="220"/>
  <c r="Q219" i="395" s="1"/>
  <c r="AA18" i="220"/>
  <c r="P219" i="395" s="1"/>
  <c r="Z18" i="220"/>
  <c r="O219" i="395" s="1"/>
  <c r="Y18" i="220"/>
  <c r="N219" i="395" s="1"/>
  <c r="X18" i="220"/>
  <c r="M219" i="395" s="1"/>
  <c r="T18" i="220"/>
  <c r="I219" i="395" s="1"/>
  <c r="S18" i="220"/>
  <c r="H219" i="395" s="1"/>
  <c r="R18" i="220"/>
  <c r="G219" i="395" s="1"/>
  <c r="M18" i="220"/>
  <c r="B219" i="395" s="1"/>
  <c r="AB17" i="220"/>
  <c r="Y17" i="220"/>
  <c r="X17" i="220"/>
  <c r="W17" i="220"/>
  <c r="V17" i="220"/>
  <c r="U17" i="220"/>
  <c r="T17" i="220"/>
  <c r="S17" i="220"/>
  <c r="R17" i="220"/>
  <c r="Q17" i="220"/>
  <c r="P17" i="220"/>
  <c r="O17" i="220"/>
  <c r="N17" i="220"/>
  <c r="M17" i="220"/>
  <c r="AB18" i="221"/>
  <c r="Q220" i="395" s="1"/>
  <c r="AA18" i="221"/>
  <c r="P220" i="395" s="1"/>
  <c r="Z18" i="221"/>
  <c r="O220" i="395" s="1"/>
  <c r="Y18" i="221"/>
  <c r="N220" i="395" s="1"/>
  <c r="X18" i="221"/>
  <c r="M220" i="395" s="1"/>
  <c r="T18" i="221"/>
  <c r="I220" i="395" s="1"/>
  <c r="S18" i="221"/>
  <c r="H220" i="395" s="1"/>
  <c r="R18" i="221"/>
  <c r="G220" i="395" s="1"/>
  <c r="M18" i="221"/>
  <c r="B220" i="395" s="1"/>
  <c r="AB17" i="221"/>
  <c r="Y17" i="221"/>
  <c r="X17" i="221"/>
  <c r="W17" i="221"/>
  <c r="V17" i="221"/>
  <c r="U17" i="221"/>
  <c r="T17" i="221"/>
  <c r="S17" i="221"/>
  <c r="R17" i="221"/>
  <c r="Q17" i="221"/>
  <c r="P17" i="221"/>
  <c r="O17" i="221"/>
  <c r="N17" i="221"/>
  <c r="M17" i="221"/>
  <c r="AB18" i="222"/>
  <c r="Q221" i="395" s="1"/>
  <c r="AA18" i="222"/>
  <c r="P221" i="395" s="1"/>
  <c r="Z18" i="222"/>
  <c r="O221" i="395" s="1"/>
  <c r="Y18" i="222"/>
  <c r="N221" i="395" s="1"/>
  <c r="X18" i="222"/>
  <c r="M221" i="395" s="1"/>
  <c r="T18" i="222"/>
  <c r="I221" i="395" s="1"/>
  <c r="S18" i="222"/>
  <c r="H221" i="395" s="1"/>
  <c r="R18" i="222"/>
  <c r="G221" i="395" s="1"/>
  <c r="M18" i="222"/>
  <c r="B221" i="395" s="1"/>
  <c r="AB17" i="222"/>
  <c r="Y17" i="222"/>
  <c r="X17" i="222"/>
  <c r="W17" i="222"/>
  <c r="V17" i="222"/>
  <c r="U17" i="222"/>
  <c r="T17" i="222"/>
  <c r="S17" i="222"/>
  <c r="R17" i="222"/>
  <c r="Q17" i="222"/>
  <c r="P17" i="222"/>
  <c r="O17" i="222"/>
  <c r="N17" i="222"/>
  <c r="M17" i="222"/>
  <c r="AB18" i="223"/>
  <c r="Q222" i="395" s="1"/>
  <c r="AA18" i="223"/>
  <c r="P222" i="395" s="1"/>
  <c r="Z18" i="223"/>
  <c r="O222" i="395" s="1"/>
  <c r="Y18" i="223"/>
  <c r="N222" i="395" s="1"/>
  <c r="X18" i="223"/>
  <c r="M222" i="395" s="1"/>
  <c r="T18" i="223"/>
  <c r="I222" i="395" s="1"/>
  <c r="S18" i="223"/>
  <c r="H222" i="395" s="1"/>
  <c r="R18" i="223"/>
  <c r="G222" i="395" s="1"/>
  <c r="M18" i="223"/>
  <c r="B222" i="395" s="1"/>
  <c r="AB17" i="223"/>
  <c r="Y17" i="223"/>
  <c r="X17" i="223"/>
  <c r="W17" i="223"/>
  <c r="V17" i="223"/>
  <c r="U17" i="223"/>
  <c r="T17" i="223"/>
  <c r="S17" i="223"/>
  <c r="R17" i="223"/>
  <c r="Q17" i="223"/>
  <c r="P17" i="223"/>
  <c r="O17" i="223"/>
  <c r="N17" i="223"/>
  <c r="M17" i="223"/>
  <c r="AB18" i="224"/>
  <c r="Q223" i="395" s="1"/>
  <c r="AA18" i="224"/>
  <c r="P223" i="395" s="1"/>
  <c r="Z18" i="224"/>
  <c r="O223" i="395" s="1"/>
  <c r="Y18" i="224"/>
  <c r="N223" i="395" s="1"/>
  <c r="X18" i="224"/>
  <c r="M223" i="395" s="1"/>
  <c r="T18" i="224"/>
  <c r="I223" i="395" s="1"/>
  <c r="S18" i="224"/>
  <c r="H223" i="395" s="1"/>
  <c r="R18" i="224"/>
  <c r="G223" i="395" s="1"/>
  <c r="M18" i="224"/>
  <c r="B223" i="395" s="1"/>
  <c r="AB17" i="224"/>
  <c r="Y17" i="224"/>
  <c r="X17" i="224"/>
  <c r="W17" i="224"/>
  <c r="V17" i="224"/>
  <c r="U17" i="224"/>
  <c r="T17" i="224"/>
  <c r="S17" i="224"/>
  <c r="R17" i="224"/>
  <c r="Q17" i="224"/>
  <c r="P17" i="224"/>
  <c r="O17" i="224"/>
  <c r="N17" i="224"/>
  <c r="M17" i="224"/>
  <c r="AB18" i="225"/>
  <c r="Q224" i="395" s="1"/>
  <c r="AA18" i="225"/>
  <c r="P224" i="395" s="1"/>
  <c r="Z18" i="225"/>
  <c r="O224" i="395" s="1"/>
  <c r="Y18" i="225"/>
  <c r="N224" i="395" s="1"/>
  <c r="X18" i="225"/>
  <c r="M224" i="395" s="1"/>
  <c r="T18" i="225"/>
  <c r="I224" i="395" s="1"/>
  <c r="S18" i="225"/>
  <c r="H224" i="395" s="1"/>
  <c r="R18" i="225"/>
  <c r="G224" i="395" s="1"/>
  <c r="M18" i="225"/>
  <c r="B224" i="395" s="1"/>
  <c r="AB17" i="225"/>
  <c r="Y17" i="225"/>
  <c r="X17" i="225"/>
  <c r="W17" i="225"/>
  <c r="V17" i="225"/>
  <c r="U17" i="225"/>
  <c r="T17" i="225"/>
  <c r="S17" i="225"/>
  <c r="R17" i="225"/>
  <c r="Q17" i="225"/>
  <c r="P17" i="225"/>
  <c r="O17" i="225"/>
  <c r="N17" i="225"/>
  <c r="M17" i="225"/>
  <c r="AB18" i="226"/>
  <c r="Q225" i="395" s="1"/>
  <c r="AA18" i="226"/>
  <c r="P225" i="395" s="1"/>
  <c r="Z18" i="226"/>
  <c r="O225" i="395" s="1"/>
  <c r="Y18" i="226"/>
  <c r="N225" i="395" s="1"/>
  <c r="X18" i="226"/>
  <c r="M225" i="395" s="1"/>
  <c r="T18" i="226"/>
  <c r="I225" i="395" s="1"/>
  <c r="S18" i="226"/>
  <c r="H225" i="395" s="1"/>
  <c r="R18" i="226"/>
  <c r="G225" i="395" s="1"/>
  <c r="M18" i="226"/>
  <c r="B225" i="395" s="1"/>
  <c r="AB17" i="226"/>
  <c r="Y17" i="226"/>
  <c r="X17" i="226"/>
  <c r="W17" i="226"/>
  <c r="V17" i="226"/>
  <c r="U17" i="226"/>
  <c r="T17" i="226"/>
  <c r="S17" i="226"/>
  <c r="R17" i="226"/>
  <c r="Q17" i="226"/>
  <c r="P17" i="226"/>
  <c r="O17" i="226"/>
  <c r="N17" i="226"/>
  <c r="M17" i="226"/>
  <c r="AB18" i="227"/>
  <c r="Q226" i="395" s="1"/>
  <c r="AA18" i="227"/>
  <c r="P226" i="395" s="1"/>
  <c r="Z18" i="227"/>
  <c r="O226" i="395" s="1"/>
  <c r="Y18" i="227"/>
  <c r="N226" i="395" s="1"/>
  <c r="X18" i="227"/>
  <c r="M226" i="395" s="1"/>
  <c r="T18" i="227"/>
  <c r="I226" i="395" s="1"/>
  <c r="S18" i="227"/>
  <c r="H226" i="395" s="1"/>
  <c r="R18" i="227"/>
  <c r="G226" i="395" s="1"/>
  <c r="M18" i="227"/>
  <c r="B226" i="395" s="1"/>
  <c r="AB17" i="227"/>
  <c r="Y17" i="227"/>
  <c r="X17" i="227"/>
  <c r="W17" i="227"/>
  <c r="V17" i="227"/>
  <c r="U17" i="227"/>
  <c r="T17" i="227"/>
  <c r="S17" i="227"/>
  <c r="R17" i="227"/>
  <c r="Q17" i="227"/>
  <c r="P17" i="227"/>
  <c r="O17" i="227"/>
  <c r="N17" i="227"/>
  <c r="M17" i="227"/>
  <c r="AB18" i="228"/>
  <c r="Q227" i="395" s="1"/>
  <c r="AA18" i="228"/>
  <c r="P227" i="395" s="1"/>
  <c r="Z18" i="228"/>
  <c r="O227" i="395" s="1"/>
  <c r="Y18" i="228"/>
  <c r="N227" i="395" s="1"/>
  <c r="X18" i="228"/>
  <c r="M227" i="395" s="1"/>
  <c r="T18" i="228"/>
  <c r="I227" i="395" s="1"/>
  <c r="S18" i="228"/>
  <c r="H227" i="395" s="1"/>
  <c r="R18" i="228"/>
  <c r="G227" i="395" s="1"/>
  <c r="M18" i="228"/>
  <c r="B227" i="395" s="1"/>
  <c r="AB17" i="228"/>
  <c r="Y17" i="228"/>
  <c r="X17" i="228"/>
  <c r="W17" i="228"/>
  <c r="V17" i="228"/>
  <c r="U17" i="228"/>
  <c r="T17" i="228"/>
  <c r="S17" i="228"/>
  <c r="R17" i="228"/>
  <c r="Q17" i="228"/>
  <c r="P17" i="228"/>
  <c r="O17" i="228"/>
  <c r="N17" i="228"/>
  <c r="M17" i="228"/>
  <c r="AB18" i="229"/>
  <c r="Q228" i="395" s="1"/>
  <c r="AA18" i="229"/>
  <c r="P228" i="395" s="1"/>
  <c r="Z18" i="229"/>
  <c r="O228" i="395" s="1"/>
  <c r="Y18" i="229"/>
  <c r="N228" i="395" s="1"/>
  <c r="X18" i="229"/>
  <c r="M228" i="395" s="1"/>
  <c r="T18" i="229"/>
  <c r="I228" i="395" s="1"/>
  <c r="S18" i="229"/>
  <c r="H228" i="395" s="1"/>
  <c r="R18" i="229"/>
  <c r="G228" i="395" s="1"/>
  <c r="M18" i="229"/>
  <c r="B228" i="395" s="1"/>
  <c r="AB17" i="229"/>
  <c r="Y17" i="229"/>
  <c r="X17" i="229"/>
  <c r="W17" i="229"/>
  <c r="V17" i="229"/>
  <c r="U17" i="229"/>
  <c r="T17" i="229"/>
  <c r="S17" i="229"/>
  <c r="R17" i="229"/>
  <c r="Q17" i="229"/>
  <c r="P17" i="229"/>
  <c r="O17" i="229"/>
  <c r="N17" i="229"/>
  <c r="M17" i="229"/>
  <c r="AB18" i="230"/>
  <c r="Q229" i="395" s="1"/>
  <c r="AA18" i="230"/>
  <c r="P229" i="395" s="1"/>
  <c r="Z18" i="230"/>
  <c r="O229" i="395" s="1"/>
  <c r="Y18" i="230"/>
  <c r="N229" i="395" s="1"/>
  <c r="X18" i="230"/>
  <c r="M229" i="395" s="1"/>
  <c r="T18" i="230"/>
  <c r="I229" i="395" s="1"/>
  <c r="S18" i="230"/>
  <c r="H229" i="395" s="1"/>
  <c r="R18" i="230"/>
  <c r="G229" i="395" s="1"/>
  <c r="M18" i="230"/>
  <c r="B229" i="395" s="1"/>
  <c r="AB17" i="230"/>
  <c r="Y17" i="230"/>
  <c r="X17" i="230"/>
  <c r="W17" i="230"/>
  <c r="V17" i="230"/>
  <c r="U17" i="230"/>
  <c r="T17" i="230"/>
  <c r="S17" i="230"/>
  <c r="R17" i="230"/>
  <c r="Q17" i="230"/>
  <c r="P17" i="230"/>
  <c r="O17" i="230"/>
  <c r="N17" i="230"/>
  <c r="M17" i="230"/>
  <c r="AB18" i="231"/>
  <c r="Q230" i="395" s="1"/>
  <c r="AA18" i="231"/>
  <c r="P230" i="395" s="1"/>
  <c r="Z18" i="231"/>
  <c r="O230" i="395" s="1"/>
  <c r="Y18" i="231"/>
  <c r="N230" i="395" s="1"/>
  <c r="X18" i="231"/>
  <c r="M230" i="395" s="1"/>
  <c r="T18" i="231"/>
  <c r="I230" i="395" s="1"/>
  <c r="S18" i="231"/>
  <c r="H230" i="395" s="1"/>
  <c r="R18" i="231"/>
  <c r="G230" i="395" s="1"/>
  <c r="M18" i="231"/>
  <c r="B230" i="395" s="1"/>
  <c r="AB17" i="231"/>
  <c r="Y17" i="231"/>
  <c r="X17" i="231"/>
  <c r="W17" i="231"/>
  <c r="V17" i="231"/>
  <c r="U17" i="231"/>
  <c r="T17" i="231"/>
  <c r="S17" i="231"/>
  <c r="R17" i="231"/>
  <c r="Q17" i="231"/>
  <c r="P17" i="231"/>
  <c r="O17" i="231"/>
  <c r="N17" i="231"/>
  <c r="M17" i="231"/>
  <c r="AB18" i="232"/>
  <c r="Q231" i="395" s="1"/>
  <c r="AA18" i="232"/>
  <c r="P231" i="395" s="1"/>
  <c r="Z18" i="232"/>
  <c r="O231" i="395" s="1"/>
  <c r="Y18" i="232"/>
  <c r="N231" i="395" s="1"/>
  <c r="X18" i="232"/>
  <c r="M231" i="395" s="1"/>
  <c r="T18" i="232"/>
  <c r="I231" i="395" s="1"/>
  <c r="S18" i="232"/>
  <c r="H231" i="395" s="1"/>
  <c r="R18" i="232"/>
  <c r="G231" i="395" s="1"/>
  <c r="M18" i="232"/>
  <c r="B231" i="395" s="1"/>
  <c r="AB17" i="232"/>
  <c r="Y17" i="232"/>
  <c r="X17" i="232"/>
  <c r="W17" i="232"/>
  <c r="V17" i="232"/>
  <c r="U17" i="232"/>
  <c r="T17" i="232"/>
  <c r="S17" i="232"/>
  <c r="R17" i="232"/>
  <c r="Q17" i="232"/>
  <c r="P17" i="232"/>
  <c r="O17" i="232"/>
  <c r="N17" i="232"/>
  <c r="M17" i="232"/>
  <c r="AB18" i="233"/>
  <c r="Q232" i="395" s="1"/>
  <c r="AA18" i="233"/>
  <c r="P232" i="395" s="1"/>
  <c r="Z18" i="233"/>
  <c r="O232" i="395" s="1"/>
  <c r="Y18" i="233"/>
  <c r="N232" i="395" s="1"/>
  <c r="X18" i="233"/>
  <c r="M232" i="395" s="1"/>
  <c r="T18" i="233"/>
  <c r="I232" i="395" s="1"/>
  <c r="S18" i="233"/>
  <c r="H232" i="395" s="1"/>
  <c r="R18" i="233"/>
  <c r="G232" i="395" s="1"/>
  <c r="M18" i="233"/>
  <c r="B232" i="395" s="1"/>
  <c r="AB17" i="233"/>
  <c r="Y17" i="233"/>
  <c r="X17" i="233"/>
  <c r="W17" i="233"/>
  <c r="V17" i="233"/>
  <c r="U17" i="233"/>
  <c r="T17" i="233"/>
  <c r="S17" i="233"/>
  <c r="R17" i="233"/>
  <c r="Q17" i="233"/>
  <c r="P17" i="233"/>
  <c r="O17" i="233"/>
  <c r="N17" i="233"/>
  <c r="M17" i="233"/>
  <c r="AB18" i="234"/>
  <c r="Q233" i="395" s="1"/>
  <c r="AA18" i="234"/>
  <c r="P233" i="395" s="1"/>
  <c r="Z18" i="234"/>
  <c r="O233" i="395" s="1"/>
  <c r="Y18" i="234"/>
  <c r="N233" i="395" s="1"/>
  <c r="X18" i="234"/>
  <c r="M233" i="395" s="1"/>
  <c r="T18" i="234"/>
  <c r="I233" i="395" s="1"/>
  <c r="S18" i="234"/>
  <c r="H233" i="395" s="1"/>
  <c r="R18" i="234"/>
  <c r="G233" i="395" s="1"/>
  <c r="M18" i="234"/>
  <c r="B233" i="395" s="1"/>
  <c r="AB17" i="234"/>
  <c r="Y17" i="234"/>
  <c r="X17" i="234"/>
  <c r="W17" i="234"/>
  <c r="V17" i="234"/>
  <c r="U17" i="234"/>
  <c r="T17" i="234"/>
  <c r="S17" i="234"/>
  <c r="R17" i="234"/>
  <c r="Q17" i="234"/>
  <c r="P17" i="234"/>
  <c r="O17" i="234"/>
  <c r="N17" i="234"/>
  <c r="M17" i="234"/>
  <c r="AB18" i="235"/>
  <c r="Q234" i="395" s="1"/>
  <c r="AA18" i="235"/>
  <c r="P234" i="395" s="1"/>
  <c r="Z18" i="235"/>
  <c r="O234" i="395" s="1"/>
  <c r="Y18" i="235"/>
  <c r="N234" i="395" s="1"/>
  <c r="X18" i="235"/>
  <c r="M234" i="395" s="1"/>
  <c r="T18" i="235"/>
  <c r="I234" i="395" s="1"/>
  <c r="S18" i="235"/>
  <c r="H234" i="395" s="1"/>
  <c r="R18" i="235"/>
  <c r="G234" i="395" s="1"/>
  <c r="M18" i="235"/>
  <c r="B234" i="395" s="1"/>
  <c r="AB17" i="235"/>
  <c r="Y17" i="235"/>
  <c r="X17" i="235"/>
  <c r="W17" i="235"/>
  <c r="V17" i="235"/>
  <c r="U17" i="235"/>
  <c r="T17" i="235"/>
  <c r="S17" i="235"/>
  <c r="R17" i="235"/>
  <c r="Q17" i="235"/>
  <c r="P17" i="235"/>
  <c r="O17" i="235"/>
  <c r="N17" i="235"/>
  <c r="M17" i="235"/>
  <c r="AB18" i="236"/>
  <c r="Q235" i="395" s="1"/>
  <c r="AA18" i="236"/>
  <c r="P235" i="395" s="1"/>
  <c r="Z18" i="236"/>
  <c r="O235" i="395" s="1"/>
  <c r="Y18" i="236"/>
  <c r="N235" i="395" s="1"/>
  <c r="X18" i="236"/>
  <c r="M235" i="395" s="1"/>
  <c r="T18" i="236"/>
  <c r="I235" i="395" s="1"/>
  <c r="S18" i="236"/>
  <c r="H235" i="395" s="1"/>
  <c r="R18" i="236"/>
  <c r="G235" i="395" s="1"/>
  <c r="M18" i="236"/>
  <c r="B235" i="395" s="1"/>
  <c r="AB17" i="236"/>
  <c r="Y17" i="236"/>
  <c r="X17" i="236"/>
  <c r="W17" i="236"/>
  <c r="V17" i="236"/>
  <c r="U17" i="236"/>
  <c r="T17" i="236"/>
  <c r="S17" i="236"/>
  <c r="R17" i="236"/>
  <c r="Q17" i="236"/>
  <c r="P17" i="236"/>
  <c r="O17" i="236"/>
  <c r="N17" i="236"/>
  <c r="M17" i="236"/>
  <c r="AB18" i="237"/>
  <c r="Q236" i="395" s="1"/>
  <c r="AA18" i="237"/>
  <c r="P236" i="395" s="1"/>
  <c r="Z18" i="237"/>
  <c r="O236" i="395" s="1"/>
  <c r="Y18" i="237"/>
  <c r="N236" i="395" s="1"/>
  <c r="X18" i="237"/>
  <c r="M236" i="395" s="1"/>
  <c r="T18" i="237"/>
  <c r="I236" i="395" s="1"/>
  <c r="S18" i="237"/>
  <c r="H236" i="395" s="1"/>
  <c r="R18" i="237"/>
  <c r="G236" i="395" s="1"/>
  <c r="M18" i="237"/>
  <c r="B236" i="395" s="1"/>
  <c r="AB17" i="237"/>
  <c r="Y17" i="237"/>
  <c r="X17" i="237"/>
  <c r="W17" i="237"/>
  <c r="V17" i="237"/>
  <c r="U17" i="237"/>
  <c r="T17" i="237"/>
  <c r="S17" i="237"/>
  <c r="R17" i="237"/>
  <c r="Q17" i="237"/>
  <c r="P17" i="237"/>
  <c r="O17" i="237"/>
  <c r="N17" i="237"/>
  <c r="M17" i="237"/>
  <c r="AB18" i="238"/>
  <c r="Q237" i="395" s="1"/>
  <c r="AA18" i="238"/>
  <c r="P237" i="395" s="1"/>
  <c r="Z18" i="238"/>
  <c r="O237" i="395" s="1"/>
  <c r="Y18" i="238"/>
  <c r="N237" i="395" s="1"/>
  <c r="X18" i="238"/>
  <c r="M237" i="395" s="1"/>
  <c r="T18" i="238"/>
  <c r="I237" i="395" s="1"/>
  <c r="S18" i="238"/>
  <c r="H237" i="395" s="1"/>
  <c r="R18" i="238"/>
  <c r="G237" i="395" s="1"/>
  <c r="M18" i="238"/>
  <c r="B237" i="395" s="1"/>
  <c r="AB17" i="238"/>
  <c r="Y17" i="238"/>
  <c r="X17" i="238"/>
  <c r="W17" i="238"/>
  <c r="V17" i="238"/>
  <c r="U17" i="238"/>
  <c r="T17" i="238"/>
  <c r="S17" i="238"/>
  <c r="R17" i="238"/>
  <c r="Q17" i="238"/>
  <c r="P17" i="238"/>
  <c r="O17" i="238"/>
  <c r="N17" i="238"/>
  <c r="M17" i="238"/>
  <c r="AB18" i="239"/>
  <c r="Q238" i="395" s="1"/>
  <c r="AA18" i="239"/>
  <c r="P238" i="395" s="1"/>
  <c r="Z18" i="239"/>
  <c r="O238" i="395" s="1"/>
  <c r="Y18" i="239"/>
  <c r="N238" i="395" s="1"/>
  <c r="X18" i="239"/>
  <c r="M238" i="395" s="1"/>
  <c r="T18" i="239"/>
  <c r="I238" i="395" s="1"/>
  <c r="S18" i="239"/>
  <c r="H238" i="395" s="1"/>
  <c r="R18" i="239"/>
  <c r="G238" i="395" s="1"/>
  <c r="M18" i="239"/>
  <c r="B238" i="395" s="1"/>
  <c r="AB17" i="239"/>
  <c r="Y17" i="239"/>
  <c r="X17" i="239"/>
  <c r="W17" i="239"/>
  <c r="V17" i="239"/>
  <c r="U17" i="239"/>
  <c r="T17" i="239"/>
  <c r="S17" i="239"/>
  <c r="R17" i="239"/>
  <c r="Q17" i="239"/>
  <c r="P17" i="239"/>
  <c r="O17" i="239"/>
  <c r="N17" i="239"/>
  <c r="M17" i="239"/>
  <c r="AB18" i="240"/>
  <c r="Q239" i="395" s="1"/>
  <c r="AA18" i="240"/>
  <c r="P239" i="395" s="1"/>
  <c r="Z18" i="240"/>
  <c r="O239" i="395" s="1"/>
  <c r="Y18" i="240"/>
  <c r="N239" i="395" s="1"/>
  <c r="X18" i="240"/>
  <c r="M239" i="395" s="1"/>
  <c r="T18" i="240"/>
  <c r="I239" i="395" s="1"/>
  <c r="S18" i="240"/>
  <c r="H239" i="395" s="1"/>
  <c r="R18" i="240"/>
  <c r="G239" i="395" s="1"/>
  <c r="M18" i="240"/>
  <c r="B239" i="395" s="1"/>
  <c r="AB17" i="240"/>
  <c r="Y17" i="240"/>
  <c r="X17" i="240"/>
  <c r="W17" i="240"/>
  <c r="V17" i="240"/>
  <c r="U17" i="240"/>
  <c r="T17" i="240"/>
  <c r="S17" i="240"/>
  <c r="R17" i="240"/>
  <c r="Q17" i="240"/>
  <c r="P17" i="240"/>
  <c r="O17" i="240"/>
  <c r="N17" i="240"/>
  <c r="M17" i="240"/>
  <c r="AB18" i="241"/>
  <c r="Q240" i="395" s="1"/>
  <c r="AA18" i="241"/>
  <c r="P240" i="395" s="1"/>
  <c r="Z18" i="241"/>
  <c r="O240" i="395" s="1"/>
  <c r="Y18" i="241"/>
  <c r="N240" i="395" s="1"/>
  <c r="X18" i="241"/>
  <c r="M240" i="395" s="1"/>
  <c r="T18" i="241"/>
  <c r="I240" i="395" s="1"/>
  <c r="S18" i="241"/>
  <c r="H240" i="395" s="1"/>
  <c r="R18" i="241"/>
  <c r="G240" i="395" s="1"/>
  <c r="M18" i="241"/>
  <c r="B240" i="395" s="1"/>
  <c r="AB17" i="241"/>
  <c r="Y17" i="241"/>
  <c r="X17" i="241"/>
  <c r="W17" i="241"/>
  <c r="V17" i="241"/>
  <c r="U17" i="241"/>
  <c r="T17" i="241"/>
  <c r="S17" i="241"/>
  <c r="R17" i="241"/>
  <c r="Q17" i="241"/>
  <c r="P17" i="241"/>
  <c r="O17" i="241"/>
  <c r="N17" i="241"/>
  <c r="M17" i="241"/>
  <c r="AB18" i="242"/>
  <c r="Q241" i="395" s="1"/>
  <c r="AA18" i="242"/>
  <c r="P241" i="395" s="1"/>
  <c r="Z18" i="242"/>
  <c r="O241" i="395" s="1"/>
  <c r="Y18" i="242"/>
  <c r="N241" i="395" s="1"/>
  <c r="X18" i="242"/>
  <c r="M241" i="395" s="1"/>
  <c r="T18" i="242"/>
  <c r="I241" i="395" s="1"/>
  <c r="S18" i="242"/>
  <c r="H241" i="395" s="1"/>
  <c r="R18" i="242"/>
  <c r="G241" i="395" s="1"/>
  <c r="M18" i="242"/>
  <c r="B241" i="395" s="1"/>
  <c r="AB17" i="242"/>
  <c r="Y17" i="242"/>
  <c r="X17" i="242"/>
  <c r="W17" i="242"/>
  <c r="V17" i="242"/>
  <c r="U17" i="242"/>
  <c r="T17" i="242"/>
  <c r="S17" i="242"/>
  <c r="R17" i="242"/>
  <c r="Q17" i="242"/>
  <c r="P17" i="242"/>
  <c r="O17" i="242"/>
  <c r="N17" i="242"/>
  <c r="M17" i="242"/>
  <c r="AB18" i="243"/>
  <c r="Q242" i="395" s="1"/>
  <c r="AA18" i="243"/>
  <c r="P242" i="395" s="1"/>
  <c r="Z18" i="243"/>
  <c r="O242" i="395" s="1"/>
  <c r="Y18" i="243"/>
  <c r="N242" i="395" s="1"/>
  <c r="X18" i="243"/>
  <c r="M242" i="395" s="1"/>
  <c r="T18" i="243"/>
  <c r="I242" i="395" s="1"/>
  <c r="S18" i="243"/>
  <c r="H242" i="395" s="1"/>
  <c r="R18" i="243"/>
  <c r="G242" i="395" s="1"/>
  <c r="M18" i="243"/>
  <c r="B242" i="395" s="1"/>
  <c r="AB17" i="243"/>
  <c r="Y17" i="243"/>
  <c r="X17" i="243"/>
  <c r="W17" i="243"/>
  <c r="V17" i="243"/>
  <c r="U17" i="243"/>
  <c r="T17" i="243"/>
  <c r="S17" i="243"/>
  <c r="R17" i="243"/>
  <c r="Q17" i="243"/>
  <c r="P17" i="243"/>
  <c r="O17" i="243"/>
  <c r="N17" i="243"/>
  <c r="M17" i="243"/>
  <c r="AB18" i="244"/>
  <c r="Q243" i="395" s="1"/>
  <c r="AA18" i="244"/>
  <c r="P243" i="395" s="1"/>
  <c r="Z18" i="244"/>
  <c r="O243" i="395" s="1"/>
  <c r="Y18" i="244"/>
  <c r="N243" i="395" s="1"/>
  <c r="X18" i="244"/>
  <c r="M243" i="395" s="1"/>
  <c r="T18" i="244"/>
  <c r="I243" i="395" s="1"/>
  <c r="S18" i="244"/>
  <c r="H243" i="395" s="1"/>
  <c r="R18" i="244"/>
  <c r="G243" i="395" s="1"/>
  <c r="M18" i="244"/>
  <c r="B243" i="395" s="1"/>
  <c r="AB17" i="244"/>
  <c r="Y17" i="244"/>
  <c r="X17" i="244"/>
  <c r="W17" i="244"/>
  <c r="V17" i="244"/>
  <c r="U17" i="244"/>
  <c r="T17" i="244"/>
  <c r="S17" i="244"/>
  <c r="R17" i="244"/>
  <c r="Q17" i="244"/>
  <c r="P17" i="244"/>
  <c r="O17" i="244"/>
  <c r="N17" i="244"/>
  <c r="M17" i="244"/>
  <c r="AB18" i="245"/>
  <c r="Q244" i="395" s="1"/>
  <c r="AA18" i="245"/>
  <c r="P244" i="395" s="1"/>
  <c r="Z18" i="245"/>
  <c r="O244" i="395" s="1"/>
  <c r="Y18" i="245"/>
  <c r="N244" i="395" s="1"/>
  <c r="X18" i="245"/>
  <c r="M244" i="395" s="1"/>
  <c r="T18" i="245"/>
  <c r="I244" i="395" s="1"/>
  <c r="S18" i="245"/>
  <c r="H244" i="395" s="1"/>
  <c r="R18" i="245"/>
  <c r="G244" i="395" s="1"/>
  <c r="M18" i="245"/>
  <c r="B244" i="395" s="1"/>
  <c r="AB17" i="245"/>
  <c r="Y17" i="245"/>
  <c r="X17" i="245"/>
  <c r="W17" i="245"/>
  <c r="V17" i="245"/>
  <c r="U17" i="245"/>
  <c r="T17" i="245"/>
  <c r="S17" i="245"/>
  <c r="R17" i="245"/>
  <c r="Q17" i="245"/>
  <c r="P17" i="245"/>
  <c r="O17" i="245"/>
  <c r="N17" i="245"/>
  <c r="M17" i="245"/>
  <c r="AB18" i="246"/>
  <c r="Q245" i="395" s="1"/>
  <c r="AA18" i="246"/>
  <c r="P245" i="395" s="1"/>
  <c r="Z18" i="246"/>
  <c r="O245" i="395" s="1"/>
  <c r="Y18" i="246"/>
  <c r="N245" i="395" s="1"/>
  <c r="X18" i="246"/>
  <c r="M245" i="395" s="1"/>
  <c r="T18" i="246"/>
  <c r="I245" i="395" s="1"/>
  <c r="S18" i="246"/>
  <c r="H245" i="395" s="1"/>
  <c r="R18" i="246"/>
  <c r="G245" i="395" s="1"/>
  <c r="M18" i="246"/>
  <c r="B245" i="395" s="1"/>
  <c r="AB17" i="246"/>
  <c r="Y17" i="246"/>
  <c r="X17" i="246"/>
  <c r="W17" i="246"/>
  <c r="V17" i="246"/>
  <c r="U17" i="246"/>
  <c r="T17" i="246"/>
  <c r="S17" i="246"/>
  <c r="R17" i="246"/>
  <c r="Q17" i="246"/>
  <c r="P17" i="246"/>
  <c r="O17" i="246"/>
  <c r="N17" i="246"/>
  <c r="M17" i="246"/>
  <c r="AB18" i="247"/>
  <c r="Q246" i="395" s="1"/>
  <c r="AA18" i="247"/>
  <c r="P246" i="395" s="1"/>
  <c r="Z18" i="247"/>
  <c r="O246" i="395" s="1"/>
  <c r="Y18" i="247"/>
  <c r="N246" i="395" s="1"/>
  <c r="X18" i="247"/>
  <c r="M246" i="395" s="1"/>
  <c r="T18" i="247"/>
  <c r="I246" i="395" s="1"/>
  <c r="S18" i="247"/>
  <c r="H246" i="395" s="1"/>
  <c r="R18" i="247"/>
  <c r="G246" i="395" s="1"/>
  <c r="M18" i="247"/>
  <c r="B246" i="395" s="1"/>
  <c r="AB17" i="247"/>
  <c r="Y17" i="247"/>
  <c r="X17" i="247"/>
  <c r="W17" i="247"/>
  <c r="V17" i="247"/>
  <c r="U17" i="247"/>
  <c r="T17" i="247"/>
  <c r="S17" i="247"/>
  <c r="R17" i="247"/>
  <c r="Q17" i="247"/>
  <c r="P17" i="247"/>
  <c r="O17" i="247"/>
  <c r="N17" i="247"/>
  <c r="M17" i="247"/>
  <c r="AB18" i="248"/>
  <c r="Q247" i="395" s="1"/>
  <c r="AA18" i="248"/>
  <c r="P247" i="395" s="1"/>
  <c r="Z18" i="248"/>
  <c r="O247" i="395" s="1"/>
  <c r="Y18" i="248"/>
  <c r="N247" i="395" s="1"/>
  <c r="X18" i="248"/>
  <c r="M247" i="395" s="1"/>
  <c r="T18" i="248"/>
  <c r="I247" i="395" s="1"/>
  <c r="S18" i="248"/>
  <c r="H247" i="395" s="1"/>
  <c r="R18" i="248"/>
  <c r="G247" i="395" s="1"/>
  <c r="M18" i="248"/>
  <c r="B247" i="395" s="1"/>
  <c r="AB17" i="248"/>
  <c r="Y17" i="248"/>
  <c r="X17" i="248"/>
  <c r="W17" i="248"/>
  <c r="V17" i="248"/>
  <c r="U17" i="248"/>
  <c r="T17" i="248"/>
  <c r="S17" i="248"/>
  <c r="R17" i="248"/>
  <c r="Q17" i="248"/>
  <c r="P17" i="248"/>
  <c r="O17" i="248"/>
  <c r="N17" i="248"/>
  <c r="M17" i="248"/>
  <c r="AB18" i="249"/>
  <c r="Q248" i="395" s="1"/>
  <c r="AA18" i="249"/>
  <c r="P248" i="395" s="1"/>
  <c r="Z18" i="249"/>
  <c r="O248" i="395" s="1"/>
  <c r="Y18" i="249"/>
  <c r="N248" i="395" s="1"/>
  <c r="X18" i="249"/>
  <c r="M248" i="395" s="1"/>
  <c r="T18" i="249"/>
  <c r="I248" i="395" s="1"/>
  <c r="S18" i="249"/>
  <c r="H248" i="395" s="1"/>
  <c r="R18" i="249"/>
  <c r="G248" i="395" s="1"/>
  <c r="M18" i="249"/>
  <c r="B248" i="395" s="1"/>
  <c r="AB17" i="249"/>
  <c r="Y17" i="249"/>
  <c r="X17" i="249"/>
  <c r="W17" i="249"/>
  <c r="V17" i="249"/>
  <c r="U17" i="249"/>
  <c r="T17" i="249"/>
  <c r="S17" i="249"/>
  <c r="R17" i="249"/>
  <c r="Q17" i="249"/>
  <c r="P17" i="249"/>
  <c r="O17" i="249"/>
  <c r="N17" i="249"/>
  <c r="M17" i="249"/>
  <c r="AB18" i="250"/>
  <c r="Q249" i="395" s="1"/>
  <c r="AA18" i="250"/>
  <c r="P249" i="395" s="1"/>
  <c r="Z18" i="250"/>
  <c r="O249" i="395" s="1"/>
  <c r="Y18" i="250"/>
  <c r="N249" i="395" s="1"/>
  <c r="X18" i="250"/>
  <c r="M249" i="395" s="1"/>
  <c r="T18" i="250"/>
  <c r="I249" i="395" s="1"/>
  <c r="S18" i="250"/>
  <c r="H249" i="395" s="1"/>
  <c r="R18" i="250"/>
  <c r="G249" i="395" s="1"/>
  <c r="M18" i="250"/>
  <c r="B249" i="395" s="1"/>
  <c r="AB17" i="250"/>
  <c r="Y17" i="250"/>
  <c r="X17" i="250"/>
  <c r="W17" i="250"/>
  <c r="V17" i="250"/>
  <c r="U17" i="250"/>
  <c r="T17" i="250"/>
  <c r="S17" i="250"/>
  <c r="R17" i="250"/>
  <c r="Q17" i="250"/>
  <c r="P17" i="250"/>
  <c r="O17" i="250"/>
  <c r="N17" i="250"/>
  <c r="M17" i="250"/>
  <c r="AB18" i="251"/>
  <c r="Q250" i="395" s="1"/>
  <c r="AA18" i="251"/>
  <c r="P250" i="395" s="1"/>
  <c r="Z18" i="251"/>
  <c r="O250" i="395" s="1"/>
  <c r="Y18" i="251"/>
  <c r="N250" i="395" s="1"/>
  <c r="X18" i="251"/>
  <c r="M250" i="395" s="1"/>
  <c r="T18" i="251"/>
  <c r="I250" i="395" s="1"/>
  <c r="S18" i="251"/>
  <c r="H250" i="395" s="1"/>
  <c r="R18" i="251"/>
  <c r="G250" i="395" s="1"/>
  <c r="M18" i="251"/>
  <c r="B250" i="395" s="1"/>
  <c r="AB17" i="251"/>
  <c r="Y17" i="251"/>
  <c r="X17" i="251"/>
  <c r="W17" i="251"/>
  <c r="V17" i="251"/>
  <c r="U17" i="251"/>
  <c r="T17" i="251"/>
  <c r="S17" i="251"/>
  <c r="R17" i="251"/>
  <c r="Q17" i="251"/>
  <c r="P17" i="251"/>
  <c r="O17" i="251"/>
  <c r="N17" i="251"/>
  <c r="M17" i="251"/>
  <c r="AB18" i="252"/>
  <c r="Q251" i="395" s="1"/>
  <c r="AA18" i="252"/>
  <c r="P251" i="395" s="1"/>
  <c r="Z18" i="252"/>
  <c r="O251" i="395" s="1"/>
  <c r="Y18" i="252"/>
  <c r="N251" i="395" s="1"/>
  <c r="X18" i="252"/>
  <c r="M251" i="395" s="1"/>
  <c r="T18" i="252"/>
  <c r="I251" i="395" s="1"/>
  <c r="S18" i="252"/>
  <c r="H251" i="395" s="1"/>
  <c r="R18" i="252"/>
  <c r="G251" i="395" s="1"/>
  <c r="M18" i="252"/>
  <c r="B251" i="395" s="1"/>
  <c r="AB17" i="252"/>
  <c r="Y17" i="252"/>
  <c r="X17" i="252"/>
  <c r="W17" i="252"/>
  <c r="V17" i="252"/>
  <c r="U17" i="252"/>
  <c r="T17" i="252"/>
  <c r="S17" i="252"/>
  <c r="R17" i="252"/>
  <c r="Q17" i="252"/>
  <c r="P17" i="252"/>
  <c r="O17" i="252"/>
  <c r="N17" i="252"/>
  <c r="M17" i="252"/>
  <c r="AB18" i="253"/>
  <c r="Q252" i="395" s="1"/>
  <c r="AA18" i="253"/>
  <c r="P252" i="395" s="1"/>
  <c r="Z18" i="253"/>
  <c r="O252" i="395" s="1"/>
  <c r="Y18" i="253"/>
  <c r="N252" i="395" s="1"/>
  <c r="X18" i="253"/>
  <c r="M252" i="395" s="1"/>
  <c r="T18" i="253"/>
  <c r="I252" i="395" s="1"/>
  <c r="S18" i="253"/>
  <c r="H252" i="395" s="1"/>
  <c r="R18" i="253"/>
  <c r="G252" i="395" s="1"/>
  <c r="M18" i="253"/>
  <c r="B252" i="395" s="1"/>
  <c r="AB17" i="253"/>
  <c r="Y17" i="253"/>
  <c r="X17" i="253"/>
  <c r="W17" i="253"/>
  <c r="V17" i="253"/>
  <c r="U17" i="253"/>
  <c r="T17" i="253"/>
  <c r="S17" i="253"/>
  <c r="R17" i="253"/>
  <c r="Q17" i="253"/>
  <c r="P17" i="253"/>
  <c r="O17" i="253"/>
  <c r="N17" i="253"/>
  <c r="M17" i="253"/>
  <c r="AB18" i="254"/>
  <c r="Q253" i="395" s="1"/>
  <c r="AA18" i="254"/>
  <c r="P253" i="395" s="1"/>
  <c r="Z18" i="254"/>
  <c r="O253" i="395" s="1"/>
  <c r="Y18" i="254"/>
  <c r="N253" i="395" s="1"/>
  <c r="X18" i="254"/>
  <c r="M253" i="395" s="1"/>
  <c r="T18" i="254"/>
  <c r="I253" i="395" s="1"/>
  <c r="S18" i="254"/>
  <c r="H253" i="395" s="1"/>
  <c r="R18" i="254"/>
  <c r="G253" i="395" s="1"/>
  <c r="M18" i="254"/>
  <c r="B253" i="395" s="1"/>
  <c r="AB17" i="254"/>
  <c r="Y17" i="254"/>
  <c r="X17" i="254"/>
  <c r="W17" i="254"/>
  <c r="V17" i="254"/>
  <c r="U17" i="254"/>
  <c r="T17" i="254"/>
  <c r="S17" i="254"/>
  <c r="R17" i="254"/>
  <c r="Q17" i="254"/>
  <c r="P17" i="254"/>
  <c r="O17" i="254"/>
  <c r="N17" i="254"/>
  <c r="M17" i="254"/>
  <c r="AB18" i="255"/>
  <c r="Q254" i="395" s="1"/>
  <c r="AA18" i="255"/>
  <c r="P254" i="395" s="1"/>
  <c r="Z18" i="255"/>
  <c r="O254" i="395" s="1"/>
  <c r="Y18" i="255"/>
  <c r="N254" i="395" s="1"/>
  <c r="X18" i="255"/>
  <c r="M254" i="395" s="1"/>
  <c r="T18" i="255"/>
  <c r="I254" i="395" s="1"/>
  <c r="S18" i="255"/>
  <c r="H254" i="395" s="1"/>
  <c r="R18" i="255"/>
  <c r="G254" i="395" s="1"/>
  <c r="M18" i="255"/>
  <c r="B254" i="395" s="1"/>
  <c r="AB17" i="255"/>
  <c r="Y17" i="255"/>
  <c r="X17" i="255"/>
  <c r="W17" i="255"/>
  <c r="V17" i="255"/>
  <c r="U17" i="255"/>
  <c r="T17" i="255"/>
  <c r="S17" i="255"/>
  <c r="R17" i="255"/>
  <c r="Q17" i="255"/>
  <c r="P17" i="255"/>
  <c r="O17" i="255"/>
  <c r="N17" i="255"/>
  <c r="M17" i="255"/>
  <c r="AB18" i="256"/>
  <c r="Q255" i="395" s="1"/>
  <c r="AA18" i="256"/>
  <c r="P255" i="395" s="1"/>
  <c r="Z18" i="256"/>
  <c r="O255" i="395" s="1"/>
  <c r="Y18" i="256"/>
  <c r="N255" i="395" s="1"/>
  <c r="X18" i="256"/>
  <c r="M255" i="395" s="1"/>
  <c r="T18" i="256"/>
  <c r="I255" i="395" s="1"/>
  <c r="S18" i="256"/>
  <c r="H255" i="395" s="1"/>
  <c r="R18" i="256"/>
  <c r="G255" i="395" s="1"/>
  <c r="M18" i="256"/>
  <c r="B255" i="395" s="1"/>
  <c r="AB17" i="256"/>
  <c r="Y17" i="256"/>
  <c r="X17" i="256"/>
  <c r="W17" i="256"/>
  <c r="V17" i="256"/>
  <c r="U17" i="256"/>
  <c r="T17" i="256"/>
  <c r="S17" i="256"/>
  <c r="R17" i="256"/>
  <c r="Q17" i="256"/>
  <c r="P17" i="256"/>
  <c r="O17" i="256"/>
  <c r="N17" i="256"/>
  <c r="M17" i="256"/>
  <c r="AB18" i="257"/>
  <c r="Q256" i="395" s="1"/>
  <c r="AA18" i="257"/>
  <c r="P256" i="395" s="1"/>
  <c r="Z18" i="257"/>
  <c r="O256" i="395" s="1"/>
  <c r="Y18" i="257"/>
  <c r="N256" i="395" s="1"/>
  <c r="X18" i="257"/>
  <c r="M256" i="395" s="1"/>
  <c r="T18" i="257"/>
  <c r="I256" i="395" s="1"/>
  <c r="S18" i="257"/>
  <c r="H256" i="395" s="1"/>
  <c r="R18" i="257"/>
  <c r="G256" i="395" s="1"/>
  <c r="M18" i="257"/>
  <c r="B256" i="395" s="1"/>
  <c r="AB17" i="257"/>
  <c r="Y17" i="257"/>
  <c r="X17" i="257"/>
  <c r="W17" i="257"/>
  <c r="V17" i="257"/>
  <c r="U17" i="257"/>
  <c r="T17" i="257"/>
  <c r="S17" i="257"/>
  <c r="R17" i="257"/>
  <c r="Q17" i="257"/>
  <c r="P17" i="257"/>
  <c r="O17" i="257"/>
  <c r="N17" i="257"/>
  <c r="M17" i="257"/>
  <c r="AB18" i="258"/>
  <c r="Q257" i="395" s="1"/>
  <c r="AA18" i="258"/>
  <c r="P257" i="395" s="1"/>
  <c r="Z18" i="258"/>
  <c r="O257" i="395" s="1"/>
  <c r="Y18" i="258"/>
  <c r="N257" i="395" s="1"/>
  <c r="X18" i="258"/>
  <c r="M257" i="395" s="1"/>
  <c r="T18" i="258"/>
  <c r="I257" i="395" s="1"/>
  <c r="S18" i="258"/>
  <c r="H257" i="395" s="1"/>
  <c r="R18" i="258"/>
  <c r="G257" i="395" s="1"/>
  <c r="M18" i="258"/>
  <c r="B257" i="395" s="1"/>
  <c r="AB17" i="258"/>
  <c r="Y17" i="258"/>
  <c r="X17" i="258"/>
  <c r="W17" i="258"/>
  <c r="V17" i="258"/>
  <c r="U17" i="258"/>
  <c r="T17" i="258"/>
  <c r="S17" i="258"/>
  <c r="R17" i="258"/>
  <c r="Q17" i="258"/>
  <c r="P17" i="258"/>
  <c r="O17" i="258"/>
  <c r="N17" i="258"/>
  <c r="M17" i="258"/>
  <c r="AB18" i="259"/>
  <c r="Q258" i="395" s="1"/>
  <c r="AA18" i="259"/>
  <c r="P258" i="395" s="1"/>
  <c r="Z18" i="259"/>
  <c r="O258" i="395" s="1"/>
  <c r="Y18" i="259"/>
  <c r="N258" i="395" s="1"/>
  <c r="X18" i="259"/>
  <c r="M258" i="395" s="1"/>
  <c r="T18" i="259"/>
  <c r="I258" i="395" s="1"/>
  <c r="S18" i="259"/>
  <c r="H258" i="395" s="1"/>
  <c r="R18" i="259"/>
  <c r="G258" i="395" s="1"/>
  <c r="M18" i="259"/>
  <c r="B258" i="395" s="1"/>
  <c r="AB17" i="259"/>
  <c r="Y17" i="259"/>
  <c r="X17" i="259"/>
  <c r="W17" i="259"/>
  <c r="V17" i="259"/>
  <c r="U17" i="259"/>
  <c r="T17" i="259"/>
  <c r="S17" i="259"/>
  <c r="R17" i="259"/>
  <c r="Q17" i="259"/>
  <c r="P17" i="259"/>
  <c r="O17" i="259"/>
  <c r="N17" i="259"/>
  <c r="M17" i="259"/>
  <c r="AB18" i="260"/>
  <c r="Q259" i="395" s="1"/>
  <c r="AA18" i="260"/>
  <c r="P259" i="395" s="1"/>
  <c r="Z18" i="260"/>
  <c r="O259" i="395" s="1"/>
  <c r="Y18" i="260"/>
  <c r="N259" i="395" s="1"/>
  <c r="X18" i="260"/>
  <c r="M259" i="395" s="1"/>
  <c r="T18" i="260"/>
  <c r="I259" i="395" s="1"/>
  <c r="S18" i="260"/>
  <c r="H259" i="395" s="1"/>
  <c r="R18" i="260"/>
  <c r="G259" i="395" s="1"/>
  <c r="M18" i="260"/>
  <c r="B259" i="395" s="1"/>
  <c r="AB17" i="260"/>
  <c r="Y17" i="260"/>
  <c r="X17" i="260"/>
  <c r="W17" i="260"/>
  <c r="V17" i="260"/>
  <c r="U17" i="260"/>
  <c r="T17" i="260"/>
  <c r="S17" i="260"/>
  <c r="R17" i="260"/>
  <c r="Q17" i="260"/>
  <c r="P17" i="260"/>
  <c r="O17" i="260"/>
  <c r="N17" i="260"/>
  <c r="M17" i="260"/>
  <c r="AB18" i="261"/>
  <c r="Q260" i="395" s="1"/>
  <c r="AA18" i="261"/>
  <c r="P260" i="395" s="1"/>
  <c r="Z18" i="261"/>
  <c r="O260" i="395" s="1"/>
  <c r="Y18" i="261"/>
  <c r="N260" i="395" s="1"/>
  <c r="X18" i="261"/>
  <c r="M260" i="395" s="1"/>
  <c r="T18" i="261"/>
  <c r="I260" i="395" s="1"/>
  <c r="S18" i="261"/>
  <c r="H260" i="395" s="1"/>
  <c r="R18" i="261"/>
  <c r="G260" i="395" s="1"/>
  <c r="M18" i="261"/>
  <c r="B260" i="395" s="1"/>
  <c r="AB17" i="261"/>
  <c r="Y17" i="261"/>
  <c r="X17" i="261"/>
  <c r="W17" i="261"/>
  <c r="V17" i="261"/>
  <c r="U17" i="261"/>
  <c r="T17" i="261"/>
  <c r="S17" i="261"/>
  <c r="R17" i="261"/>
  <c r="Q17" i="261"/>
  <c r="P17" i="261"/>
  <c r="O17" i="261"/>
  <c r="N17" i="261"/>
  <c r="M17" i="261"/>
  <c r="AB18" i="262"/>
  <c r="Q261" i="395" s="1"/>
  <c r="AA18" i="262"/>
  <c r="P261" i="395" s="1"/>
  <c r="Z18" i="262"/>
  <c r="O261" i="395" s="1"/>
  <c r="Y18" i="262"/>
  <c r="N261" i="395" s="1"/>
  <c r="X18" i="262"/>
  <c r="M261" i="395" s="1"/>
  <c r="T18" i="262"/>
  <c r="I261" i="395" s="1"/>
  <c r="S18" i="262"/>
  <c r="H261" i="395" s="1"/>
  <c r="R18" i="262"/>
  <c r="G261" i="395" s="1"/>
  <c r="M18" i="262"/>
  <c r="B261" i="395" s="1"/>
  <c r="AB17" i="262"/>
  <c r="Y17" i="262"/>
  <c r="X17" i="262"/>
  <c r="W17" i="262"/>
  <c r="V17" i="262"/>
  <c r="U17" i="262"/>
  <c r="T17" i="262"/>
  <c r="S17" i="262"/>
  <c r="R17" i="262"/>
  <c r="Q17" i="262"/>
  <c r="P17" i="262"/>
  <c r="O17" i="262"/>
  <c r="N17" i="262"/>
  <c r="M17" i="262"/>
  <c r="AB18" i="263"/>
  <c r="Q262" i="395" s="1"/>
  <c r="AA18" i="263"/>
  <c r="P262" i="395" s="1"/>
  <c r="Z18" i="263"/>
  <c r="O262" i="395" s="1"/>
  <c r="Y18" i="263"/>
  <c r="N262" i="395" s="1"/>
  <c r="X18" i="263"/>
  <c r="M262" i="395" s="1"/>
  <c r="T18" i="263"/>
  <c r="I262" i="395" s="1"/>
  <c r="S18" i="263"/>
  <c r="H262" i="395" s="1"/>
  <c r="R18" i="263"/>
  <c r="G262" i="395" s="1"/>
  <c r="M18" i="263"/>
  <c r="B262" i="395" s="1"/>
  <c r="AB17" i="263"/>
  <c r="Y17" i="263"/>
  <c r="X17" i="263"/>
  <c r="W17" i="263"/>
  <c r="V17" i="263"/>
  <c r="U17" i="263"/>
  <c r="T17" i="263"/>
  <c r="S17" i="263"/>
  <c r="R17" i="263"/>
  <c r="Q17" i="263"/>
  <c r="P17" i="263"/>
  <c r="O17" i="263"/>
  <c r="N17" i="263"/>
  <c r="M17" i="263"/>
  <c r="AB18" i="264"/>
  <c r="Q263" i="395" s="1"/>
  <c r="AA18" i="264"/>
  <c r="P263" i="395" s="1"/>
  <c r="Z18" i="264"/>
  <c r="O263" i="395" s="1"/>
  <c r="Y18" i="264"/>
  <c r="N263" i="395" s="1"/>
  <c r="X18" i="264"/>
  <c r="M263" i="395" s="1"/>
  <c r="T18" i="264"/>
  <c r="I263" i="395" s="1"/>
  <c r="S18" i="264"/>
  <c r="H263" i="395" s="1"/>
  <c r="R18" i="264"/>
  <c r="G263" i="395" s="1"/>
  <c r="M18" i="264"/>
  <c r="B263" i="395" s="1"/>
  <c r="AB17" i="264"/>
  <c r="Y17" i="264"/>
  <c r="X17" i="264"/>
  <c r="W17" i="264"/>
  <c r="V17" i="264"/>
  <c r="U17" i="264"/>
  <c r="T17" i="264"/>
  <c r="S17" i="264"/>
  <c r="R17" i="264"/>
  <c r="Q17" i="264"/>
  <c r="P17" i="264"/>
  <c r="O17" i="264"/>
  <c r="N17" i="264"/>
  <c r="M17" i="264"/>
  <c r="AB18" i="265"/>
  <c r="Q264" i="395" s="1"/>
  <c r="AA18" i="265"/>
  <c r="P264" i="395" s="1"/>
  <c r="Z18" i="265"/>
  <c r="O264" i="395" s="1"/>
  <c r="Y18" i="265"/>
  <c r="N264" i="395" s="1"/>
  <c r="X18" i="265"/>
  <c r="M264" i="395" s="1"/>
  <c r="T18" i="265"/>
  <c r="I264" i="395" s="1"/>
  <c r="S18" i="265"/>
  <c r="H264" i="395" s="1"/>
  <c r="R18" i="265"/>
  <c r="G264" i="395" s="1"/>
  <c r="M18" i="265"/>
  <c r="B264" i="395" s="1"/>
  <c r="AB17" i="265"/>
  <c r="Y17" i="265"/>
  <c r="X17" i="265"/>
  <c r="W17" i="265"/>
  <c r="V17" i="265"/>
  <c r="U17" i="265"/>
  <c r="T17" i="265"/>
  <c r="S17" i="265"/>
  <c r="R17" i="265"/>
  <c r="Q17" i="265"/>
  <c r="P17" i="265"/>
  <c r="O17" i="265"/>
  <c r="N17" i="265"/>
  <c r="M17" i="265"/>
  <c r="AB18" i="266"/>
  <c r="Q265" i="395" s="1"/>
  <c r="AA18" i="266"/>
  <c r="P265" i="395" s="1"/>
  <c r="Z18" i="266"/>
  <c r="O265" i="395" s="1"/>
  <c r="Y18" i="266"/>
  <c r="N265" i="395" s="1"/>
  <c r="X18" i="266"/>
  <c r="M265" i="395" s="1"/>
  <c r="T18" i="266"/>
  <c r="I265" i="395" s="1"/>
  <c r="S18" i="266"/>
  <c r="H265" i="395" s="1"/>
  <c r="R18" i="266"/>
  <c r="G265" i="395" s="1"/>
  <c r="M18" i="266"/>
  <c r="B265" i="395" s="1"/>
  <c r="AB17" i="266"/>
  <c r="Y17" i="266"/>
  <c r="X17" i="266"/>
  <c r="W17" i="266"/>
  <c r="V17" i="266"/>
  <c r="U17" i="266"/>
  <c r="T17" i="266"/>
  <c r="S17" i="266"/>
  <c r="R17" i="266"/>
  <c r="Q17" i="266"/>
  <c r="P17" i="266"/>
  <c r="O17" i="266"/>
  <c r="N17" i="266"/>
  <c r="M17" i="266"/>
  <c r="AB18" i="267"/>
  <c r="Q266" i="395" s="1"/>
  <c r="AA18" i="267"/>
  <c r="P266" i="395" s="1"/>
  <c r="Z18" i="267"/>
  <c r="O266" i="395" s="1"/>
  <c r="Y18" i="267"/>
  <c r="N266" i="395" s="1"/>
  <c r="X18" i="267"/>
  <c r="M266" i="395" s="1"/>
  <c r="T18" i="267"/>
  <c r="I266" i="395" s="1"/>
  <c r="S18" i="267"/>
  <c r="H266" i="395" s="1"/>
  <c r="R18" i="267"/>
  <c r="G266" i="395" s="1"/>
  <c r="M18" i="267"/>
  <c r="B266" i="395" s="1"/>
  <c r="AB17" i="267"/>
  <c r="Y17" i="267"/>
  <c r="X17" i="267"/>
  <c r="W17" i="267"/>
  <c r="V17" i="267"/>
  <c r="U17" i="267"/>
  <c r="T17" i="267"/>
  <c r="S17" i="267"/>
  <c r="R17" i="267"/>
  <c r="Q17" i="267"/>
  <c r="P17" i="267"/>
  <c r="O17" i="267"/>
  <c r="N17" i="267"/>
  <c r="M17" i="267"/>
  <c r="AB18" i="268"/>
  <c r="Q267" i="395" s="1"/>
  <c r="AA18" i="268"/>
  <c r="P267" i="395" s="1"/>
  <c r="Z18" i="268"/>
  <c r="O267" i="395" s="1"/>
  <c r="Y18" i="268"/>
  <c r="N267" i="395" s="1"/>
  <c r="X18" i="268"/>
  <c r="M267" i="395" s="1"/>
  <c r="T18" i="268"/>
  <c r="I267" i="395" s="1"/>
  <c r="S18" i="268"/>
  <c r="H267" i="395" s="1"/>
  <c r="R18" i="268"/>
  <c r="G267" i="395" s="1"/>
  <c r="M18" i="268"/>
  <c r="B267" i="395" s="1"/>
  <c r="AB17" i="268"/>
  <c r="Y17" i="268"/>
  <c r="X17" i="268"/>
  <c r="W17" i="268"/>
  <c r="V17" i="268"/>
  <c r="U17" i="268"/>
  <c r="T17" i="268"/>
  <c r="S17" i="268"/>
  <c r="R17" i="268"/>
  <c r="Q17" i="268"/>
  <c r="P17" i="268"/>
  <c r="O17" i="268"/>
  <c r="N17" i="268"/>
  <c r="M17" i="268"/>
  <c r="AB18" i="269"/>
  <c r="Q268" i="395" s="1"/>
  <c r="AA18" i="269"/>
  <c r="P268" i="395" s="1"/>
  <c r="Z18" i="269"/>
  <c r="O268" i="395" s="1"/>
  <c r="Y18" i="269"/>
  <c r="N268" i="395" s="1"/>
  <c r="X18" i="269"/>
  <c r="M268" i="395" s="1"/>
  <c r="T18" i="269"/>
  <c r="I268" i="395" s="1"/>
  <c r="S18" i="269"/>
  <c r="H268" i="395" s="1"/>
  <c r="R18" i="269"/>
  <c r="G268" i="395" s="1"/>
  <c r="M18" i="269"/>
  <c r="B268" i="395" s="1"/>
  <c r="AB17" i="269"/>
  <c r="Y17" i="269"/>
  <c r="X17" i="269"/>
  <c r="W17" i="269"/>
  <c r="V17" i="269"/>
  <c r="U17" i="269"/>
  <c r="T17" i="269"/>
  <c r="S17" i="269"/>
  <c r="R17" i="269"/>
  <c r="Q17" i="269"/>
  <c r="P17" i="269"/>
  <c r="O17" i="269"/>
  <c r="N17" i="269"/>
  <c r="M17" i="269"/>
  <c r="AB18" i="270"/>
  <c r="Q269" i="395" s="1"/>
  <c r="AA18" i="270"/>
  <c r="P269" i="395" s="1"/>
  <c r="Z18" i="270"/>
  <c r="O269" i="395" s="1"/>
  <c r="Y18" i="270"/>
  <c r="N269" i="395" s="1"/>
  <c r="X18" i="270"/>
  <c r="M269" i="395" s="1"/>
  <c r="T18" i="270"/>
  <c r="I269" i="395" s="1"/>
  <c r="S18" i="270"/>
  <c r="H269" i="395" s="1"/>
  <c r="R18" i="270"/>
  <c r="G269" i="395" s="1"/>
  <c r="M18" i="270"/>
  <c r="B269" i="395" s="1"/>
  <c r="AB17" i="270"/>
  <c r="Y17" i="270"/>
  <c r="X17" i="270"/>
  <c r="W17" i="270"/>
  <c r="V17" i="270"/>
  <c r="U17" i="270"/>
  <c r="T17" i="270"/>
  <c r="S17" i="270"/>
  <c r="R17" i="270"/>
  <c r="Q17" i="270"/>
  <c r="P17" i="270"/>
  <c r="O17" i="270"/>
  <c r="N17" i="270"/>
  <c r="M17" i="270"/>
  <c r="AB18" i="271"/>
  <c r="Q270" i="395" s="1"/>
  <c r="AA18" i="271"/>
  <c r="P270" i="395" s="1"/>
  <c r="Z18" i="271"/>
  <c r="O270" i="395" s="1"/>
  <c r="Y18" i="271"/>
  <c r="N270" i="395" s="1"/>
  <c r="X18" i="271"/>
  <c r="M270" i="395" s="1"/>
  <c r="T18" i="271"/>
  <c r="I270" i="395" s="1"/>
  <c r="S18" i="271"/>
  <c r="H270" i="395" s="1"/>
  <c r="R18" i="271"/>
  <c r="G270" i="395" s="1"/>
  <c r="M18" i="271"/>
  <c r="B270" i="395" s="1"/>
  <c r="AB17" i="271"/>
  <c r="Y17" i="271"/>
  <c r="X17" i="271"/>
  <c r="W17" i="271"/>
  <c r="V17" i="271"/>
  <c r="U17" i="271"/>
  <c r="T17" i="271"/>
  <c r="S17" i="271"/>
  <c r="R17" i="271"/>
  <c r="Q17" i="271"/>
  <c r="P17" i="271"/>
  <c r="O17" i="271"/>
  <c r="N17" i="271"/>
  <c r="M17" i="271"/>
  <c r="AB18" i="272"/>
  <c r="Q271" i="395" s="1"/>
  <c r="AA18" i="272"/>
  <c r="P271" i="395" s="1"/>
  <c r="Z18" i="272"/>
  <c r="O271" i="395" s="1"/>
  <c r="Y18" i="272"/>
  <c r="N271" i="395" s="1"/>
  <c r="X18" i="272"/>
  <c r="M271" i="395" s="1"/>
  <c r="T18" i="272"/>
  <c r="I271" i="395" s="1"/>
  <c r="S18" i="272"/>
  <c r="H271" i="395" s="1"/>
  <c r="R18" i="272"/>
  <c r="G271" i="395" s="1"/>
  <c r="M18" i="272"/>
  <c r="B271" i="395" s="1"/>
  <c r="AB17" i="272"/>
  <c r="Y17" i="272"/>
  <c r="X17" i="272"/>
  <c r="W17" i="272"/>
  <c r="V17" i="272"/>
  <c r="U17" i="272"/>
  <c r="T17" i="272"/>
  <c r="S17" i="272"/>
  <c r="R17" i="272"/>
  <c r="Q17" i="272"/>
  <c r="P17" i="272"/>
  <c r="O17" i="272"/>
  <c r="N17" i="272"/>
  <c r="M17" i="272"/>
  <c r="AB18" i="273"/>
  <c r="Q272" i="395" s="1"/>
  <c r="AA18" i="273"/>
  <c r="P272" i="395" s="1"/>
  <c r="Z18" i="273"/>
  <c r="O272" i="395" s="1"/>
  <c r="Y18" i="273"/>
  <c r="N272" i="395" s="1"/>
  <c r="X18" i="273"/>
  <c r="M272" i="395" s="1"/>
  <c r="T18" i="273"/>
  <c r="I272" i="395" s="1"/>
  <c r="S18" i="273"/>
  <c r="H272" i="395" s="1"/>
  <c r="R18" i="273"/>
  <c r="G272" i="395" s="1"/>
  <c r="M18" i="273"/>
  <c r="B272" i="395" s="1"/>
  <c r="AB17" i="273"/>
  <c r="Y17" i="273"/>
  <c r="X17" i="273"/>
  <c r="W17" i="273"/>
  <c r="V17" i="273"/>
  <c r="U17" i="273"/>
  <c r="T17" i="273"/>
  <c r="S17" i="273"/>
  <c r="R17" i="273"/>
  <c r="Q17" i="273"/>
  <c r="P17" i="273"/>
  <c r="O17" i="273"/>
  <c r="N17" i="273"/>
  <c r="M17" i="273"/>
  <c r="AB18" i="274"/>
  <c r="Q273" i="395" s="1"/>
  <c r="AA18" i="274"/>
  <c r="P273" i="395" s="1"/>
  <c r="Z18" i="274"/>
  <c r="O273" i="395" s="1"/>
  <c r="Y18" i="274"/>
  <c r="N273" i="395" s="1"/>
  <c r="X18" i="274"/>
  <c r="M273" i="395" s="1"/>
  <c r="T18" i="274"/>
  <c r="I273" i="395" s="1"/>
  <c r="S18" i="274"/>
  <c r="H273" i="395" s="1"/>
  <c r="R18" i="274"/>
  <c r="G273" i="395" s="1"/>
  <c r="M18" i="274"/>
  <c r="B273" i="395" s="1"/>
  <c r="AB17" i="274"/>
  <c r="Y17" i="274"/>
  <c r="X17" i="274"/>
  <c r="W17" i="274"/>
  <c r="V17" i="274"/>
  <c r="U17" i="274"/>
  <c r="T17" i="274"/>
  <c r="S17" i="274"/>
  <c r="R17" i="274"/>
  <c r="Q17" i="274"/>
  <c r="P17" i="274"/>
  <c r="O17" i="274"/>
  <c r="N17" i="274"/>
  <c r="M17" i="274"/>
  <c r="AB18" i="275"/>
  <c r="Q274" i="395" s="1"/>
  <c r="AA18" i="275"/>
  <c r="P274" i="395" s="1"/>
  <c r="Z18" i="275"/>
  <c r="O274" i="395" s="1"/>
  <c r="Y18" i="275"/>
  <c r="N274" i="395" s="1"/>
  <c r="X18" i="275"/>
  <c r="M274" i="395" s="1"/>
  <c r="T18" i="275"/>
  <c r="I274" i="395" s="1"/>
  <c r="S18" i="275"/>
  <c r="H274" i="395" s="1"/>
  <c r="R18" i="275"/>
  <c r="G274" i="395" s="1"/>
  <c r="M18" i="275"/>
  <c r="B274" i="395" s="1"/>
  <c r="AB17" i="275"/>
  <c r="Y17" i="275"/>
  <c r="X17" i="275"/>
  <c r="W17" i="275"/>
  <c r="V17" i="275"/>
  <c r="U17" i="275"/>
  <c r="T17" i="275"/>
  <c r="S17" i="275"/>
  <c r="R17" i="275"/>
  <c r="Q17" i="275"/>
  <c r="P17" i="275"/>
  <c r="O17" i="275"/>
  <c r="N17" i="275"/>
  <c r="M17" i="275"/>
  <c r="AB18" i="276"/>
  <c r="Q275" i="395" s="1"/>
  <c r="AA18" i="276"/>
  <c r="P275" i="395" s="1"/>
  <c r="Z18" i="276"/>
  <c r="O275" i="395" s="1"/>
  <c r="Y18" i="276"/>
  <c r="N275" i="395" s="1"/>
  <c r="X18" i="276"/>
  <c r="M275" i="395" s="1"/>
  <c r="T18" i="276"/>
  <c r="I275" i="395" s="1"/>
  <c r="S18" i="276"/>
  <c r="H275" i="395" s="1"/>
  <c r="R18" i="276"/>
  <c r="G275" i="395" s="1"/>
  <c r="M18" i="276"/>
  <c r="B275" i="395" s="1"/>
  <c r="AB17" i="276"/>
  <c r="Y17" i="276"/>
  <c r="X17" i="276"/>
  <c r="W17" i="276"/>
  <c r="V17" i="276"/>
  <c r="U17" i="276"/>
  <c r="T17" i="276"/>
  <c r="S17" i="276"/>
  <c r="R17" i="276"/>
  <c r="Q17" i="276"/>
  <c r="P17" i="276"/>
  <c r="O17" i="276"/>
  <c r="N17" i="276"/>
  <c r="M17" i="276"/>
  <c r="AB18" i="277"/>
  <c r="Q276" i="395" s="1"/>
  <c r="AA18" i="277"/>
  <c r="P276" i="395" s="1"/>
  <c r="Z18" i="277"/>
  <c r="O276" i="395" s="1"/>
  <c r="Y18" i="277"/>
  <c r="N276" i="395" s="1"/>
  <c r="X18" i="277"/>
  <c r="M276" i="395" s="1"/>
  <c r="T18" i="277"/>
  <c r="I276" i="395" s="1"/>
  <c r="S18" i="277"/>
  <c r="H276" i="395" s="1"/>
  <c r="R18" i="277"/>
  <c r="G276" i="395" s="1"/>
  <c r="M18" i="277"/>
  <c r="B276" i="395" s="1"/>
  <c r="AB17" i="277"/>
  <c r="Y17" i="277"/>
  <c r="X17" i="277"/>
  <c r="W17" i="277"/>
  <c r="V17" i="277"/>
  <c r="U17" i="277"/>
  <c r="T17" i="277"/>
  <c r="S17" i="277"/>
  <c r="R17" i="277"/>
  <c r="Q17" i="277"/>
  <c r="P17" i="277"/>
  <c r="O17" i="277"/>
  <c r="N17" i="277"/>
  <c r="M17" i="277"/>
  <c r="AB18" i="278"/>
  <c r="Q277" i="395" s="1"/>
  <c r="AA18" i="278"/>
  <c r="P277" i="395" s="1"/>
  <c r="Z18" i="278"/>
  <c r="O277" i="395" s="1"/>
  <c r="Y18" i="278"/>
  <c r="N277" i="395" s="1"/>
  <c r="X18" i="278"/>
  <c r="M277" i="395" s="1"/>
  <c r="T18" i="278"/>
  <c r="I277" i="395" s="1"/>
  <c r="S18" i="278"/>
  <c r="H277" i="395" s="1"/>
  <c r="R18" i="278"/>
  <c r="G277" i="395" s="1"/>
  <c r="M18" i="278"/>
  <c r="B277" i="395" s="1"/>
  <c r="AB17" i="278"/>
  <c r="Y17" i="278"/>
  <c r="X17" i="278"/>
  <c r="W17" i="278"/>
  <c r="V17" i="278"/>
  <c r="U17" i="278"/>
  <c r="T17" i="278"/>
  <c r="S17" i="278"/>
  <c r="R17" i="278"/>
  <c r="Q17" i="278"/>
  <c r="P17" i="278"/>
  <c r="O17" i="278"/>
  <c r="N17" i="278"/>
  <c r="M17" i="278"/>
  <c r="AB18" i="279"/>
  <c r="Q278" i="395" s="1"/>
  <c r="AA18" i="279"/>
  <c r="P278" i="395" s="1"/>
  <c r="Z18" i="279"/>
  <c r="O278" i="395" s="1"/>
  <c r="Y18" i="279"/>
  <c r="N278" i="395" s="1"/>
  <c r="X18" i="279"/>
  <c r="M278" i="395" s="1"/>
  <c r="T18" i="279"/>
  <c r="I278" i="395" s="1"/>
  <c r="S18" i="279"/>
  <c r="H278" i="395" s="1"/>
  <c r="R18" i="279"/>
  <c r="G278" i="395" s="1"/>
  <c r="M18" i="279"/>
  <c r="B278" i="395" s="1"/>
  <c r="AB17" i="279"/>
  <c r="Y17" i="279"/>
  <c r="X17" i="279"/>
  <c r="W17" i="279"/>
  <c r="V17" i="279"/>
  <c r="U17" i="279"/>
  <c r="T17" i="279"/>
  <c r="S17" i="279"/>
  <c r="R17" i="279"/>
  <c r="Q17" i="279"/>
  <c r="P17" i="279"/>
  <c r="O17" i="279"/>
  <c r="N17" i="279"/>
  <c r="M17" i="279"/>
  <c r="AB18" i="280"/>
  <c r="Q279" i="395" s="1"/>
  <c r="AA18" i="280"/>
  <c r="P279" i="395" s="1"/>
  <c r="Z18" i="280"/>
  <c r="O279" i="395" s="1"/>
  <c r="Y18" i="280"/>
  <c r="N279" i="395" s="1"/>
  <c r="X18" i="280"/>
  <c r="M279" i="395" s="1"/>
  <c r="T18" i="280"/>
  <c r="I279" i="395" s="1"/>
  <c r="S18" i="280"/>
  <c r="H279" i="395" s="1"/>
  <c r="R18" i="280"/>
  <c r="G279" i="395" s="1"/>
  <c r="M18" i="280"/>
  <c r="B279" i="395" s="1"/>
  <c r="AB17" i="280"/>
  <c r="Y17" i="280"/>
  <c r="X17" i="280"/>
  <c r="W17" i="280"/>
  <c r="V17" i="280"/>
  <c r="U17" i="280"/>
  <c r="T17" i="280"/>
  <c r="S17" i="280"/>
  <c r="R17" i="280"/>
  <c r="Q17" i="280"/>
  <c r="P17" i="280"/>
  <c r="O17" i="280"/>
  <c r="N17" i="280"/>
  <c r="M17" i="280"/>
  <c r="AB18" i="281"/>
  <c r="Q280" i="395" s="1"/>
  <c r="AA18" i="281"/>
  <c r="P280" i="395" s="1"/>
  <c r="Z18" i="281"/>
  <c r="O280" i="395" s="1"/>
  <c r="Y18" i="281"/>
  <c r="N280" i="395" s="1"/>
  <c r="X18" i="281"/>
  <c r="M280" i="395" s="1"/>
  <c r="T18" i="281"/>
  <c r="I280" i="395" s="1"/>
  <c r="S18" i="281"/>
  <c r="H280" i="395" s="1"/>
  <c r="R18" i="281"/>
  <c r="G280" i="395" s="1"/>
  <c r="M18" i="281"/>
  <c r="B280" i="395" s="1"/>
  <c r="AB17" i="281"/>
  <c r="Y17" i="281"/>
  <c r="X17" i="281"/>
  <c r="W17" i="281"/>
  <c r="V17" i="281"/>
  <c r="U17" i="281"/>
  <c r="T17" i="281"/>
  <c r="S17" i="281"/>
  <c r="R17" i="281"/>
  <c r="Q17" i="281"/>
  <c r="P17" i="281"/>
  <c r="O17" i="281"/>
  <c r="N17" i="281"/>
  <c r="M17" i="281"/>
  <c r="AB18" i="282"/>
  <c r="Q281" i="395" s="1"/>
  <c r="AA18" i="282"/>
  <c r="P281" i="395" s="1"/>
  <c r="Z18" i="282"/>
  <c r="O281" i="395" s="1"/>
  <c r="Y18" i="282"/>
  <c r="N281" i="395" s="1"/>
  <c r="X18" i="282"/>
  <c r="M281" i="395" s="1"/>
  <c r="T18" i="282"/>
  <c r="I281" i="395" s="1"/>
  <c r="S18" i="282"/>
  <c r="H281" i="395" s="1"/>
  <c r="R18" i="282"/>
  <c r="G281" i="395" s="1"/>
  <c r="M18" i="282"/>
  <c r="B281" i="395" s="1"/>
  <c r="AB17" i="282"/>
  <c r="Y17" i="282"/>
  <c r="X17" i="282"/>
  <c r="W17" i="282"/>
  <c r="V17" i="282"/>
  <c r="U17" i="282"/>
  <c r="T17" i="282"/>
  <c r="S17" i="282"/>
  <c r="R17" i="282"/>
  <c r="Q17" i="282"/>
  <c r="P17" i="282"/>
  <c r="O17" i="282"/>
  <c r="N17" i="282"/>
  <c r="M17" i="282"/>
  <c r="AB18" i="283"/>
  <c r="Q282" i="395" s="1"/>
  <c r="AA18" i="283"/>
  <c r="P282" i="395" s="1"/>
  <c r="Z18" i="283"/>
  <c r="O282" i="395" s="1"/>
  <c r="Y18" i="283"/>
  <c r="N282" i="395" s="1"/>
  <c r="X18" i="283"/>
  <c r="M282" i="395" s="1"/>
  <c r="T18" i="283"/>
  <c r="I282" i="395" s="1"/>
  <c r="S18" i="283"/>
  <c r="H282" i="395" s="1"/>
  <c r="R18" i="283"/>
  <c r="G282" i="395" s="1"/>
  <c r="M18" i="283"/>
  <c r="B282" i="395" s="1"/>
  <c r="AB17" i="283"/>
  <c r="Y17" i="283"/>
  <c r="X17" i="283"/>
  <c r="W17" i="283"/>
  <c r="V17" i="283"/>
  <c r="U17" i="283"/>
  <c r="T17" i="283"/>
  <c r="S17" i="283"/>
  <c r="R17" i="283"/>
  <c r="Q17" i="283"/>
  <c r="P17" i="283"/>
  <c r="O17" i="283"/>
  <c r="N17" i="283"/>
  <c r="M17" i="283"/>
  <c r="AB18" i="284"/>
  <c r="Q283" i="395" s="1"/>
  <c r="AA18" i="284"/>
  <c r="P283" i="395" s="1"/>
  <c r="Z18" i="284"/>
  <c r="O283" i="395" s="1"/>
  <c r="Y18" i="284"/>
  <c r="N283" i="395" s="1"/>
  <c r="X18" i="284"/>
  <c r="M283" i="395" s="1"/>
  <c r="T18" i="284"/>
  <c r="I283" i="395" s="1"/>
  <c r="S18" i="284"/>
  <c r="H283" i="395" s="1"/>
  <c r="R18" i="284"/>
  <c r="G283" i="395" s="1"/>
  <c r="M18" i="284"/>
  <c r="B283" i="395" s="1"/>
  <c r="AB17" i="284"/>
  <c r="Y17" i="284"/>
  <c r="X17" i="284"/>
  <c r="W17" i="284"/>
  <c r="V17" i="284"/>
  <c r="U17" i="284"/>
  <c r="T17" i="284"/>
  <c r="S17" i="284"/>
  <c r="R17" i="284"/>
  <c r="Q17" i="284"/>
  <c r="P17" i="284"/>
  <c r="O17" i="284"/>
  <c r="N17" i="284"/>
  <c r="M17" i="284"/>
  <c r="AB18" i="285"/>
  <c r="Q284" i="395" s="1"/>
  <c r="AA18" i="285"/>
  <c r="P284" i="395" s="1"/>
  <c r="Z18" i="285"/>
  <c r="O284" i="395" s="1"/>
  <c r="Y18" i="285"/>
  <c r="N284" i="395" s="1"/>
  <c r="X18" i="285"/>
  <c r="M284" i="395" s="1"/>
  <c r="T18" i="285"/>
  <c r="I284" i="395" s="1"/>
  <c r="S18" i="285"/>
  <c r="H284" i="395" s="1"/>
  <c r="R18" i="285"/>
  <c r="G284" i="395" s="1"/>
  <c r="M18" i="285"/>
  <c r="B284" i="395" s="1"/>
  <c r="AB17" i="285"/>
  <c r="Y17" i="285"/>
  <c r="X17" i="285"/>
  <c r="W17" i="285"/>
  <c r="V17" i="285"/>
  <c r="U17" i="285"/>
  <c r="T17" i="285"/>
  <c r="S17" i="285"/>
  <c r="R17" i="285"/>
  <c r="Q17" i="285"/>
  <c r="P17" i="285"/>
  <c r="O17" i="285"/>
  <c r="N17" i="285"/>
  <c r="M17" i="285"/>
  <c r="AB18" i="286"/>
  <c r="Q285" i="395" s="1"/>
  <c r="AA18" i="286"/>
  <c r="P285" i="395" s="1"/>
  <c r="Z18" i="286"/>
  <c r="O285" i="395" s="1"/>
  <c r="Y18" i="286"/>
  <c r="N285" i="395" s="1"/>
  <c r="X18" i="286"/>
  <c r="M285" i="395" s="1"/>
  <c r="T18" i="286"/>
  <c r="I285" i="395" s="1"/>
  <c r="S18" i="286"/>
  <c r="H285" i="395" s="1"/>
  <c r="R18" i="286"/>
  <c r="G285" i="395" s="1"/>
  <c r="M18" i="286"/>
  <c r="B285" i="395" s="1"/>
  <c r="AB17" i="286"/>
  <c r="Y17" i="286"/>
  <c r="X17" i="286"/>
  <c r="W17" i="286"/>
  <c r="V17" i="286"/>
  <c r="U17" i="286"/>
  <c r="T17" i="286"/>
  <c r="S17" i="286"/>
  <c r="R17" i="286"/>
  <c r="Q17" i="286"/>
  <c r="P17" i="286"/>
  <c r="O17" i="286"/>
  <c r="N17" i="286"/>
  <c r="M17" i="286"/>
  <c r="AB18" i="287"/>
  <c r="Q286" i="395" s="1"/>
  <c r="AA18" i="287"/>
  <c r="P286" i="395" s="1"/>
  <c r="Z18" i="287"/>
  <c r="O286" i="395" s="1"/>
  <c r="Y18" i="287"/>
  <c r="N286" i="395" s="1"/>
  <c r="X18" i="287"/>
  <c r="M286" i="395" s="1"/>
  <c r="T18" i="287"/>
  <c r="I286" i="395" s="1"/>
  <c r="S18" i="287"/>
  <c r="H286" i="395" s="1"/>
  <c r="R18" i="287"/>
  <c r="G286" i="395" s="1"/>
  <c r="M18" i="287"/>
  <c r="B286" i="395" s="1"/>
  <c r="AB17" i="287"/>
  <c r="Y17" i="287"/>
  <c r="X17" i="287"/>
  <c r="W17" i="287"/>
  <c r="V17" i="287"/>
  <c r="U17" i="287"/>
  <c r="T17" i="287"/>
  <c r="S17" i="287"/>
  <c r="R17" i="287"/>
  <c r="Q17" i="287"/>
  <c r="P17" i="287"/>
  <c r="O17" i="287"/>
  <c r="N17" i="287"/>
  <c r="M17" i="287"/>
  <c r="AB18" i="288"/>
  <c r="Q287" i="395" s="1"/>
  <c r="AA18" i="288"/>
  <c r="P287" i="395" s="1"/>
  <c r="Z18" i="288"/>
  <c r="O287" i="395" s="1"/>
  <c r="Y18" i="288"/>
  <c r="N287" i="395" s="1"/>
  <c r="X18" i="288"/>
  <c r="M287" i="395" s="1"/>
  <c r="T18" i="288"/>
  <c r="I287" i="395" s="1"/>
  <c r="S18" i="288"/>
  <c r="H287" i="395" s="1"/>
  <c r="R18" i="288"/>
  <c r="G287" i="395" s="1"/>
  <c r="M18" i="288"/>
  <c r="B287" i="395" s="1"/>
  <c r="AB17" i="288"/>
  <c r="Y17" i="288"/>
  <c r="X17" i="288"/>
  <c r="W17" i="288"/>
  <c r="V17" i="288"/>
  <c r="U17" i="288"/>
  <c r="T17" i="288"/>
  <c r="S17" i="288"/>
  <c r="R17" i="288"/>
  <c r="Q17" i="288"/>
  <c r="P17" i="288"/>
  <c r="O17" i="288"/>
  <c r="N17" i="288"/>
  <c r="M17" i="288"/>
  <c r="AB18" i="289"/>
  <c r="Q288" i="395" s="1"/>
  <c r="AA18" i="289"/>
  <c r="P288" i="395" s="1"/>
  <c r="Z18" i="289"/>
  <c r="O288" i="395" s="1"/>
  <c r="Y18" i="289"/>
  <c r="N288" i="395" s="1"/>
  <c r="X18" i="289"/>
  <c r="M288" i="395" s="1"/>
  <c r="T18" i="289"/>
  <c r="I288" i="395" s="1"/>
  <c r="S18" i="289"/>
  <c r="H288" i="395" s="1"/>
  <c r="R18" i="289"/>
  <c r="G288" i="395" s="1"/>
  <c r="M18" i="289"/>
  <c r="B288" i="395" s="1"/>
  <c r="AB17" i="289"/>
  <c r="Y17" i="289"/>
  <c r="X17" i="289"/>
  <c r="W17" i="289"/>
  <c r="V17" i="289"/>
  <c r="U17" i="289"/>
  <c r="T17" i="289"/>
  <c r="S17" i="289"/>
  <c r="R17" i="289"/>
  <c r="Q17" i="289"/>
  <c r="P17" i="289"/>
  <c r="O17" i="289"/>
  <c r="N17" i="289"/>
  <c r="M17" i="289"/>
  <c r="AB18" i="290"/>
  <c r="Q289" i="395" s="1"/>
  <c r="AA18" i="290"/>
  <c r="P289" i="395" s="1"/>
  <c r="Z18" i="290"/>
  <c r="O289" i="395" s="1"/>
  <c r="Y18" i="290"/>
  <c r="N289" i="395" s="1"/>
  <c r="X18" i="290"/>
  <c r="M289" i="395" s="1"/>
  <c r="T18" i="290"/>
  <c r="I289" i="395" s="1"/>
  <c r="S18" i="290"/>
  <c r="H289" i="395" s="1"/>
  <c r="R18" i="290"/>
  <c r="G289" i="395" s="1"/>
  <c r="M18" i="290"/>
  <c r="B289" i="395" s="1"/>
  <c r="AB17" i="290"/>
  <c r="Y17" i="290"/>
  <c r="X17" i="290"/>
  <c r="W17" i="290"/>
  <c r="V17" i="290"/>
  <c r="U17" i="290"/>
  <c r="T17" i="290"/>
  <c r="S17" i="290"/>
  <c r="R17" i="290"/>
  <c r="Q17" i="290"/>
  <c r="P17" i="290"/>
  <c r="O17" i="290"/>
  <c r="N17" i="290"/>
  <c r="M17" i="290"/>
  <c r="AB18" i="291"/>
  <c r="Q290" i="395" s="1"/>
  <c r="AA18" i="291"/>
  <c r="P290" i="395" s="1"/>
  <c r="Z18" i="291"/>
  <c r="O290" i="395" s="1"/>
  <c r="Y18" i="291"/>
  <c r="N290" i="395" s="1"/>
  <c r="X18" i="291"/>
  <c r="M290" i="395" s="1"/>
  <c r="T18" i="291"/>
  <c r="I290" i="395" s="1"/>
  <c r="S18" i="291"/>
  <c r="H290" i="395" s="1"/>
  <c r="R18" i="291"/>
  <c r="G290" i="395" s="1"/>
  <c r="M18" i="291"/>
  <c r="B290" i="395" s="1"/>
  <c r="AB17" i="291"/>
  <c r="Y17" i="291"/>
  <c r="X17" i="291"/>
  <c r="W17" i="291"/>
  <c r="V17" i="291"/>
  <c r="U17" i="291"/>
  <c r="T17" i="291"/>
  <c r="S17" i="291"/>
  <c r="R17" i="291"/>
  <c r="Q17" i="291"/>
  <c r="P17" i="291"/>
  <c r="O17" i="291"/>
  <c r="N17" i="291"/>
  <c r="M17" i="291"/>
  <c r="AB18" i="292"/>
  <c r="Q291" i="395" s="1"/>
  <c r="AA18" i="292"/>
  <c r="P291" i="395" s="1"/>
  <c r="Z18" i="292"/>
  <c r="O291" i="395" s="1"/>
  <c r="Y18" i="292"/>
  <c r="N291" i="395" s="1"/>
  <c r="X18" i="292"/>
  <c r="M291" i="395" s="1"/>
  <c r="T18" i="292"/>
  <c r="I291" i="395" s="1"/>
  <c r="S18" i="292"/>
  <c r="H291" i="395" s="1"/>
  <c r="R18" i="292"/>
  <c r="G291" i="395" s="1"/>
  <c r="M18" i="292"/>
  <c r="B291" i="395" s="1"/>
  <c r="AB17" i="292"/>
  <c r="Y17" i="292"/>
  <c r="X17" i="292"/>
  <c r="W17" i="292"/>
  <c r="V17" i="292"/>
  <c r="U17" i="292"/>
  <c r="T17" i="292"/>
  <c r="S17" i="292"/>
  <c r="R17" i="292"/>
  <c r="Q17" i="292"/>
  <c r="P17" i="292"/>
  <c r="O17" i="292"/>
  <c r="N17" i="292"/>
  <c r="M17" i="292"/>
  <c r="AB18" i="293"/>
  <c r="Q292" i="395" s="1"/>
  <c r="AA18" i="293"/>
  <c r="P292" i="395" s="1"/>
  <c r="Z18" i="293"/>
  <c r="O292" i="395" s="1"/>
  <c r="Y18" i="293"/>
  <c r="N292" i="395" s="1"/>
  <c r="X18" i="293"/>
  <c r="M292" i="395" s="1"/>
  <c r="T18" i="293"/>
  <c r="I292" i="395" s="1"/>
  <c r="S18" i="293"/>
  <c r="H292" i="395" s="1"/>
  <c r="R18" i="293"/>
  <c r="G292" i="395" s="1"/>
  <c r="M18" i="293"/>
  <c r="B292" i="395" s="1"/>
  <c r="AB17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AB18" i="294"/>
  <c r="Q293" i="395" s="1"/>
  <c r="AA18" i="294"/>
  <c r="P293" i="395" s="1"/>
  <c r="Z18" i="294"/>
  <c r="O293" i="395" s="1"/>
  <c r="Y18" i="294"/>
  <c r="N293" i="395" s="1"/>
  <c r="X18" i="294"/>
  <c r="M293" i="395" s="1"/>
  <c r="T18" i="294"/>
  <c r="I293" i="395" s="1"/>
  <c r="S18" i="294"/>
  <c r="H293" i="395" s="1"/>
  <c r="R18" i="294"/>
  <c r="G293" i="395" s="1"/>
  <c r="M18" i="294"/>
  <c r="B293" i="395" s="1"/>
  <c r="AB17" i="294"/>
  <c r="Y17" i="294"/>
  <c r="X17" i="294"/>
  <c r="W17" i="294"/>
  <c r="V17" i="294"/>
  <c r="U17" i="294"/>
  <c r="T17" i="294"/>
  <c r="S17" i="294"/>
  <c r="R17" i="294"/>
  <c r="Q17" i="294"/>
  <c r="P17" i="294"/>
  <c r="O17" i="294"/>
  <c r="N17" i="294"/>
  <c r="M17" i="294"/>
  <c r="AB18" i="295"/>
  <c r="Q294" i="395" s="1"/>
  <c r="AA18" i="295"/>
  <c r="P294" i="395" s="1"/>
  <c r="Z18" i="295"/>
  <c r="O294" i="395" s="1"/>
  <c r="Y18" i="295"/>
  <c r="N294" i="395" s="1"/>
  <c r="X18" i="295"/>
  <c r="M294" i="395" s="1"/>
  <c r="T18" i="295"/>
  <c r="I294" i="395" s="1"/>
  <c r="S18" i="295"/>
  <c r="H294" i="395" s="1"/>
  <c r="R18" i="295"/>
  <c r="G294" i="395" s="1"/>
  <c r="M18" i="295"/>
  <c r="B294" i="395" s="1"/>
  <c r="AB17" i="295"/>
  <c r="Y17" i="295"/>
  <c r="X17" i="295"/>
  <c r="W17" i="295"/>
  <c r="V17" i="295"/>
  <c r="U17" i="295"/>
  <c r="T17" i="295"/>
  <c r="S17" i="295"/>
  <c r="R17" i="295"/>
  <c r="Q17" i="295"/>
  <c r="P17" i="295"/>
  <c r="O17" i="295"/>
  <c r="N17" i="295"/>
  <c r="M17" i="295"/>
  <c r="AB18" i="296"/>
  <c r="Q295" i="395" s="1"/>
  <c r="AA18" i="296"/>
  <c r="P295" i="395" s="1"/>
  <c r="Z18" i="296"/>
  <c r="O295" i="395" s="1"/>
  <c r="Y18" i="296"/>
  <c r="N295" i="395" s="1"/>
  <c r="X18" i="296"/>
  <c r="M295" i="395" s="1"/>
  <c r="T18" i="296"/>
  <c r="I295" i="395" s="1"/>
  <c r="S18" i="296"/>
  <c r="H295" i="395" s="1"/>
  <c r="R18" i="296"/>
  <c r="G295" i="395" s="1"/>
  <c r="M18" i="296"/>
  <c r="B295" i="395" s="1"/>
  <c r="AB17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AB18" i="297"/>
  <c r="Q296" i="395" s="1"/>
  <c r="AA18" i="297"/>
  <c r="P296" i="395" s="1"/>
  <c r="Z18" i="297"/>
  <c r="O296" i="395" s="1"/>
  <c r="Y18" i="297"/>
  <c r="N296" i="395" s="1"/>
  <c r="X18" i="297"/>
  <c r="M296" i="395" s="1"/>
  <c r="T18" i="297"/>
  <c r="I296" i="395" s="1"/>
  <c r="S18" i="297"/>
  <c r="H296" i="395" s="1"/>
  <c r="R18" i="297"/>
  <c r="G296" i="395" s="1"/>
  <c r="M18" i="297"/>
  <c r="B296" i="395" s="1"/>
  <c r="AB17" i="297"/>
  <c r="Y17" i="297"/>
  <c r="X17" i="297"/>
  <c r="W17" i="297"/>
  <c r="V17" i="297"/>
  <c r="U17" i="297"/>
  <c r="T17" i="297"/>
  <c r="S17" i="297"/>
  <c r="R17" i="297"/>
  <c r="Q17" i="297"/>
  <c r="P17" i="297"/>
  <c r="O17" i="297"/>
  <c r="N17" i="297"/>
  <c r="M17" i="297"/>
  <c r="AB18" i="298"/>
  <c r="Q297" i="395" s="1"/>
  <c r="AA18" i="298"/>
  <c r="P297" i="395" s="1"/>
  <c r="Z18" i="298"/>
  <c r="O297" i="395" s="1"/>
  <c r="Y18" i="298"/>
  <c r="N297" i="395" s="1"/>
  <c r="X18" i="298"/>
  <c r="M297" i="395" s="1"/>
  <c r="T18" i="298"/>
  <c r="I297" i="395" s="1"/>
  <c r="S18" i="298"/>
  <c r="H297" i="395" s="1"/>
  <c r="R18" i="298"/>
  <c r="G297" i="395" s="1"/>
  <c r="M18" i="298"/>
  <c r="B297" i="395" s="1"/>
  <c r="AB17" i="298"/>
  <c r="Y17" i="298"/>
  <c r="X17" i="298"/>
  <c r="W17" i="298"/>
  <c r="V17" i="298"/>
  <c r="U17" i="298"/>
  <c r="T17" i="298"/>
  <c r="S17" i="298"/>
  <c r="R17" i="298"/>
  <c r="Q17" i="298"/>
  <c r="P17" i="298"/>
  <c r="O17" i="298"/>
  <c r="N17" i="298"/>
  <c r="M17" i="298"/>
  <c r="AB18" i="299"/>
  <c r="Q298" i="395" s="1"/>
  <c r="AA18" i="299"/>
  <c r="P298" i="395" s="1"/>
  <c r="Z18" i="299"/>
  <c r="O298" i="395" s="1"/>
  <c r="Y18" i="299"/>
  <c r="N298" i="395" s="1"/>
  <c r="X18" i="299"/>
  <c r="M298" i="395" s="1"/>
  <c r="T18" i="299"/>
  <c r="I298" i="395" s="1"/>
  <c r="S18" i="299"/>
  <c r="H298" i="395" s="1"/>
  <c r="R18" i="299"/>
  <c r="G298" i="395" s="1"/>
  <c r="M18" i="299"/>
  <c r="B298" i="395" s="1"/>
  <c r="AB17" i="299"/>
  <c r="Y17" i="299"/>
  <c r="X17" i="299"/>
  <c r="W17" i="299"/>
  <c r="V17" i="299"/>
  <c r="U17" i="299"/>
  <c r="T17" i="299"/>
  <c r="S17" i="299"/>
  <c r="R17" i="299"/>
  <c r="Q17" i="299"/>
  <c r="P17" i="299"/>
  <c r="O17" i="299"/>
  <c r="N17" i="299"/>
  <c r="M17" i="299"/>
  <c r="AB18" i="300"/>
  <c r="Q299" i="395" s="1"/>
  <c r="AA18" i="300"/>
  <c r="P299" i="395" s="1"/>
  <c r="Z18" i="300"/>
  <c r="O299" i="395" s="1"/>
  <c r="Y18" i="300"/>
  <c r="N299" i="395" s="1"/>
  <c r="X18" i="300"/>
  <c r="M299" i="395" s="1"/>
  <c r="T18" i="300"/>
  <c r="I299" i="395" s="1"/>
  <c r="S18" i="300"/>
  <c r="H299" i="395" s="1"/>
  <c r="R18" i="300"/>
  <c r="G299" i="395" s="1"/>
  <c r="M18" i="300"/>
  <c r="B299" i="395" s="1"/>
  <c r="AB17" i="300"/>
  <c r="Y17" i="300"/>
  <c r="X17" i="300"/>
  <c r="W17" i="300"/>
  <c r="V17" i="300"/>
  <c r="U17" i="300"/>
  <c r="T17" i="300"/>
  <c r="S17" i="300"/>
  <c r="R17" i="300"/>
  <c r="Q17" i="300"/>
  <c r="P17" i="300"/>
  <c r="O17" i="300"/>
  <c r="N17" i="300"/>
  <c r="M17" i="300"/>
  <c r="AB18" i="301"/>
  <c r="Q300" i="395" s="1"/>
  <c r="AA18" i="301"/>
  <c r="P300" i="395" s="1"/>
  <c r="Z18" i="301"/>
  <c r="O300" i="395" s="1"/>
  <c r="Y18" i="301"/>
  <c r="N300" i="395" s="1"/>
  <c r="X18" i="301"/>
  <c r="M300" i="395" s="1"/>
  <c r="T18" i="301"/>
  <c r="I300" i="395" s="1"/>
  <c r="S18" i="301"/>
  <c r="H300" i="395" s="1"/>
  <c r="R18" i="301"/>
  <c r="G300" i="395" s="1"/>
  <c r="M18" i="301"/>
  <c r="B300" i="395" s="1"/>
  <c r="AB17" i="301"/>
  <c r="Y17" i="301"/>
  <c r="X17" i="301"/>
  <c r="W17" i="301"/>
  <c r="V17" i="301"/>
  <c r="U17" i="301"/>
  <c r="T17" i="301"/>
  <c r="S17" i="301"/>
  <c r="R17" i="301"/>
  <c r="Q17" i="301"/>
  <c r="P17" i="301"/>
  <c r="O17" i="301"/>
  <c r="N17" i="301"/>
  <c r="M17" i="301"/>
  <c r="AB18" i="302"/>
  <c r="Q301" i="395" s="1"/>
  <c r="AA18" i="302"/>
  <c r="P301" i="395" s="1"/>
  <c r="Z18" i="302"/>
  <c r="O301" i="395" s="1"/>
  <c r="Y18" i="302"/>
  <c r="N301" i="395" s="1"/>
  <c r="X18" i="302"/>
  <c r="M301" i="395" s="1"/>
  <c r="T18" i="302"/>
  <c r="I301" i="395" s="1"/>
  <c r="S18" i="302"/>
  <c r="H301" i="395" s="1"/>
  <c r="R18" i="302"/>
  <c r="G301" i="395" s="1"/>
  <c r="M18" i="302"/>
  <c r="B301" i="395" s="1"/>
  <c r="AB17" i="302"/>
  <c r="Y17" i="302"/>
  <c r="X17" i="302"/>
  <c r="W17" i="302"/>
  <c r="V17" i="302"/>
  <c r="U17" i="302"/>
  <c r="T17" i="302"/>
  <c r="S17" i="302"/>
  <c r="R17" i="302"/>
  <c r="Q17" i="302"/>
  <c r="P17" i="302"/>
  <c r="O17" i="302"/>
  <c r="N17" i="302"/>
  <c r="M17" i="302"/>
  <c r="AB18" i="303"/>
  <c r="Q302" i="395" s="1"/>
  <c r="AA18" i="303"/>
  <c r="P302" i="395" s="1"/>
  <c r="Z18" i="303"/>
  <c r="O302" i="395" s="1"/>
  <c r="Y18" i="303"/>
  <c r="N302" i="395" s="1"/>
  <c r="X18" i="303"/>
  <c r="M302" i="395" s="1"/>
  <c r="T18" i="303"/>
  <c r="I302" i="395" s="1"/>
  <c r="S18" i="303"/>
  <c r="H302" i="395" s="1"/>
  <c r="R18" i="303"/>
  <c r="G302" i="395" s="1"/>
  <c r="M18" i="303"/>
  <c r="B302" i="395" s="1"/>
  <c r="AB17" i="303"/>
  <c r="Y17" i="303"/>
  <c r="X17" i="303"/>
  <c r="W17" i="303"/>
  <c r="V17" i="303"/>
  <c r="U17" i="303"/>
  <c r="T17" i="303"/>
  <c r="S17" i="303"/>
  <c r="R17" i="303"/>
  <c r="Q17" i="303"/>
  <c r="P17" i="303"/>
  <c r="O17" i="303"/>
  <c r="N17" i="303"/>
  <c r="M17" i="303"/>
  <c r="AB18" i="304"/>
  <c r="Q303" i="395" s="1"/>
  <c r="AA18" i="304"/>
  <c r="P303" i="395" s="1"/>
  <c r="Z18" i="304"/>
  <c r="O303" i="395" s="1"/>
  <c r="Y18" i="304"/>
  <c r="N303" i="395" s="1"/>
  <c r="X18" i="304"/>
  <c r="M303" i="395" s="1"/>
  <c r="T18" i="304"/>
  <c r="I303" i="395" s="1"/>
  <c r="S18" i="304"/>
  <c r="H303" i="395" s="1"/>
  <c r="R18" i="304"/>
  <c r="G303" i="395" s="1"/>
  <c r="M18" i="304"/>
  <c r="B303" i="395" s="1"/>
  <c r="AB17" i="304"/>
  <c r="Y17" i="304"/>
  <c r="X17" i="304"/>
  <c r="W17" i="304"/>
  <c r="V17" i="304"/>
  <c r="U17" i="304"/>
  <c r="T17" i="304"/>
  <c r="S17" i="304"/>
  <c r="R17" i="304"/>
  <c r="Q17" i="304"/>
  <c r="P17" i="304"/>
  <c r="O17" i="304"/>
  <c r="N17" i="304"/>
  <c r="M17" i="304"/>
  <c r="AB18" i="305"/>
  <c r="Q304" i="395" s="1"/>
  <c r="AA18" i="305"/>
  <c r="P304" i="395" s="1"/>
  <c r="Z18" i="305"/>
  <c r="O304" i="395" s="1"/>
  <c r="Y18" i="305"/>
  <c r="N304" i="395" s="1"/>
  <c r="X18" i="305"/>
  <c r="M304" i="395" s="1"/>
  <c r="T18" i="305"/>
  <c r="I304" i="395" s="1"/>
  <c r="S18" i="305"/>
  <c r="H304" i="395" s="1"/>
  <c r="R18" i="305"/>
  <c r="G304" i="395" s="1"/>
  <c r="M18" i="305"/>
  <c r="B304" i="395" s="1"/>
  <c r="AB17" i="305"/>
  <c r="Y17" i="305"/>
  <c r="X17" i="305"/>
  <c r="W17" i="305"/>
  <c r="V17" i="305"/>
  <c r="U17" i="305"/>
  <c r="T17" i="305"/>
  <c r="S17" i="305"/>
  <c r="R17" i="305"/>
  <c r="Q17" i="305"/>
  <c r="P17" i="305"/>
  <c r="O17" i="305"/>
  <c r="N17" i="305"/>
  <c r="M17" i="305"/>
  <c r="AB18" i="306"/>
  <c r="Q305" i="395" s="1"/>
  <c r="AA18" i="306"/>
  <c r="P305" i="395" s="1"/>
  <c r="Z18" i="306"/>
  <c r="O305" i="395" s="1"/>
  <c r="Y18" i="306"/>
  <c r="N305" i="395" s="1"/>
  <c r="X18" i="306"/>
  <c r="M305" i="395" s="1"/>
  <c r="T18" i="306"/>
  <c r="I305" i="395" s="1"/>
  <c r="S18" i="306"/>
  <c r="H305" i="395" s="1"/>
  <c r="R18" i="306"/>
  <c r="G305" i="395" s="1"/>
  <c r="M18" i="306"/>
  <c r="B305" i="395" s="1"/>
  <c r="AB17" i="306"/>
  <c r="Y17" i="306"/>
  <c r="X17" i="306"/>
  <c r="W17" i="306"/>
  <c r="V17" i="306"/>
  <c r="U17" i="306"/>
  <c r="T17" i="306"/>
  <c r="S17" i="306"/>
  <c r="R17" i="306"/>
  <c r="Q17" i="306"/>
  <c r="P17" i="306"/>
  <c r="O17" i="306"/>
  <c r="N17" i="306"/>
  <c r="M17" i="306"/>
  <c r="AB18" i="307"/>
  <c r="Q306" i="395" s="1"/>
  <c r="AA18" i="307"/>
  <c r="P306" i="395" s="1"/>
  <c r="Z18" i="307"/>
  <c r="O306" i="395" s="1"/>
  <c r="Y18" i="307"/>
  <c r="N306" i="395" s="1"/>
  <c r="X18" i="307"/>
  <c r="M306" i="395" s="1"/>
  <c r="T18" i="307"/>
  <c r="I306" i="395" s="1"/>
  <c r="S18" i="307"/>
  <c r="H306" i="395" s="1"/>
  <c r="R18" i="307"/>
  <c r="G306" i="395" s="1"/>
  <c r="M18" i="307"/>
  <c r="B306" i="395" s="1"/>
  <c r="AB17" i="307"/>
  <c r="Y17" i="307"/>
  <c r="X17" i="307"/>
  <c r="W17" i="307"/>
  <c r="V17" i="307"/>
  <c r="U17" i="307"/>
  <c r="T17" i="307"/>
  <c r="S17" i="307"/>
  <c r="R17" i="307"/>
  <c r="Q17" i="307"/>
  <c r="P17" i="307"/>
  <c r="O17" i="307"/>
  <c r="N17" i="307"/>
  <c r="M17" i="307"/>
  <c r="AB18" i="308"/>
  <c r="Q307" i="395" s="1"/>
  <c r="AA18" i="308"/>
  <c r="P307" i="395" s="1"/>
  <c r="Z18" i="308"/>
  <c r="O307" i="395" s="1"/>
  <c r="Y18" i="308"/>
  <c r="N307" i="395" s="1"/>
  <c r="X18" i="308"/>
  <c r="M307" i="395" s="1"/>
  <c r="T18" i="308"/>
  <c r="I307" i="395" s="1"/>
  <c r="S18" i="308"/>
  <c r="H307" i="395" s="1"/>
  <c r="R18" i="308"/>
  <c r="G307" i="395" s="1"/>
  <c r="M18" i="308"/>
  <c r="B307" i="395" s="1"/>
  <c r="AB17" i="308"/>
  <c r="Y17" i="308"/>
  <c r="X17" i="308"/>
  <c r="W17" i="308"/>
  <c r="V17" i="308"/>
  <c r="U17" i="308"/>
  <c r="T17" i="308"/>
  <c r="S17" i="308"/>
  <c r="R17" i="308"/>
  <c r="Q17" i="308"/>
  <c r="P17" i="308"/>
  <c r="O17" i="308"/>
  <c r="N17" i="308"/>
  <c r="M17" i="308"/>
  <c r="AB18" i="309"/>
  <c r="Q308" i="395" s="1"/>
  <c r="AA18" i="309"/>
  <c r="P308" i="395" s="1"/>
  <c r="Z18" i="309"/>
  <c r="O308" i="395" s="1"/>
  <c r="Y18" i="309"/>
  <c r="N308" i="395" s="1"/>
  <c r="X18" i="309"/>
  <c r="M308" i="395" s="1"/>
  <c r="T18" i="309"/>
  <c r="I308" i="395" s="1"/>
  <c r="S18" i="309"/>
  <c r="H308" i="395" s="1"/>
  <c r="R18" i="309"/>
  <c r="G308" i="395" s="1"/>
  <c r="M18" i="309"/>
  <c r="B308" i="395" s="1"/>
  <c r="AB17" i="309"/>
  <c r="Y17" i="309"/>
  <c r="X17" i="309"/>
  <c r="W17" i="309"/>
  <c r="V17" i="309"/>
  <c r="U17" i="309"/>
  <c r="T17" i="309"/>
  <c r="S17" i="309"/>
  <c r="R17" i="309"/>
  <c r="Q17" i="309"/>
  <c r="P17" i="309"/>
  <c r="O17" i="309"/>
  <c r="N17" i="309"/>
  <c r="M17" i="309"/>
  <c r="AB18" i="310"/>
  <c r="Q309" i="395" s="1"/>
  <c r="AA18" i="310"/>
  <c r="P309" i="395" s="1"/>
  <c r="Z18" i="310"/>
  <c r="O309" i="395" s="1"/>
  <c r="Y18" i="310"/>
  <c r="N309" i="395" s="1"/>
  <c r="X18" i="310"/>
  <c r="M309" i="395" s="1"/>
  <c r="T18" i="310"/>
  <c r="I309" i="395" s="1"/>
  <c r="S18" i="310"/>
  <c r="H309" i="395" s="1"/>
  <c r="R18" i="310"/>
  <c r="G309" i="395" s="1"/>
  <c r="M18" i="310"/>
  <c r="B309" i="395" s="1"/>
  <c r="AB17" i="310"/>
  <c r="Y17" i="310"/>
  <c r="X17" i="310"/>
  <c r="W17" i="310"/>
  <c r="V17" i="310"/>
  <c r="U17" i="310"/>
  <c r="T17" i="310"/>
  <c r="S17" i="310"/>
  <c r="R17" i="310"/>
  <c r="Q17" i="310"/>
  <c r="P17" i="310"/>
  <c r="O17" i="310"/>
  <c r="N17" i="310"/>
  <c r="M17" i="310"/>
  <c r="AB18" i="311"/>
  <c r="Q310" i="395" s="1"/>
  <c r="AA18" i="311"/>
  <c r="P310" i="395" s="1"/>
  <c r="Z18" i="311"/>
  <c r="O310" i="395" s="1"/>
  <c r="Y18" i="311"/>
  <c r="N310" i="395" s="1"/>
  <c r="X18" i="311"/>
  <c r="M310" i="395" s="1"/>
  <c r="T18" i="311"/>
  <c r="I310" i="395" s="1"/>
  <c r="S18" i="311"/>
  <c r="H310" i="395" s="1"/>
  <c r="R18" i="311"/>
  <c r="G310" i="395" s="1"/>
  <c r="M18" i="311"/>
  <c r="B310" i="395" s="1"/>
  <c r="AB17" i="311"/>
  <c r="Y17" i="311"/>
  <c r="X17" i="311"/>
  <c r="W17" i="311"/>
  <c r="V17" i="311"/>
  <c r="U17" i="311"/>
  <c r="T17" i="311"/>
  <c r="S17" i="311"/>
  <c r="R17" i="311"/>
  <c r="Q17" i="311"/>
  <c r="P17" i="311"/>
  <c r="O17" i="311"/>
  <c r="N17" i="311"/>
  <c r="M17" i="311"/>
  <c r="AB18" i="312"/>
  <c r="Q311" i="395" s="1"/>
  <c r="AA18" i="312"/>
  <c r="P311" i="395" s="1"/>
  <c r="Z18" i="312"/>
  <c r="O311" i="395" s="1"/>
  <c r="Y18" i="312"/>
  <c r="N311" i="395" s="1"/>
  <c r="X18" i="312"/>
  <c r="M311" i="395" s="1"/>
  <c r="T18" i="312"/>
  <c r="I311" i="395" s="1"/>
  <c r="S18" i="312"/>
  <c r="H311" i="395" s="1"/>
  <c r="R18" i="312"/>
  <c r="G311" i="395" s="1"/>
  <c r="M18" i="312"/>
  <c r="B311" i="395" s="1"/>
  <c r="AB17" i="312"/>
  <c r="Y17" i="312"/>
  <c r="X17" i="312"/>
  <c r="W17" i="312"/>
  <c r="V17" i="312"/>
  <c r="U17" i="312"/>
  <c r="T17" i="312"/>
  <c r="S17" i="312"/>
  <c r="R17" i="312"/>
  <c r="Q17" i="312"/>
  <c r="P17" i="312"/>
  <c r="O17" i="312"/>
  <c r="N17" i="312"/>
  <c r="M17" i="312"/>
  <c r="AB18" i="313"/>
  <c r="Q312" i="395" s="1"/>
  <c r="AA18" i="313"/>
  <c r="P312" i="395" s="1"/>
  <c r="Z18" i="313"/>
  <c r="O312" i="395" s="1"/>
  <c r="Y18" i="313"/>
  <c r="N312" i="395" s="1"/>
  <c r="X18" i="313"/>
  <c r="M312" i="395" s="1"/>
  <c r="T18" i="313"/>
  <c r="I312" i="395" s="1"/>
  <c r="S18" i="313"/>
  <c r="H312" i="395" s="1"/>
  <c r="R18" i="313"/>
  <c r="G312" i="395" s="1"/>
  <c r="M18" i="313"/>
  <c r="B312" i="395" s="1"/>
  <c r="AB17" i="313"/>
  <c r="Y17" i="313"/>
  <c r="X17" i="313"/>
  <c r="W17" i="313"/>
  <c r="V17" i="313"/>
  <c r="U17" i="313"/>
  <c r="T17" i="313"/>
  <c r="S17" i="313"/>
  <c r="R17" i="313"/>
  <c r="Q17" i="313"/>
  <c r="P17" i="313"/>
  <c r="O17" i="313"/>
  <c r="N17" i="313"/>
  <c r="M17" i="313"/>
  <c r="AB18" i="314"/>
  <c r="Q313" i="395" s="1"/>
  <c r="AA18" i="314"/>
  <c r="P313" i="395" s="1"/>
  <c r="Z18" i="314"/>
  <c r="O313" i="395" s="1"/>
  <c r="Y18" i="314"/>
  <c r="N313" i="395" s="1"/>
  <c r="X18" i="314"/>
  <c r="M313" i="395" s="1"/>
  <c r="T18" i="314"/>
  <c r="I313" i="395" s="1"/>
  <c r="S18" i="314"/>
  <c r="H313" i="395" s="1"/>
  <c r="R18" i="314"/>
  <c r="G313" i="395" s="1"/>
  <c r="M18" i="314"/>
  <c r="B313" i="395" s="1"/>
  <c r="AB17" i="314"/>
  <c r="Y17" i="314"/>
  <c r="X17" i="314"/>
  <c r="W17" i="314"/>
  <c r="V17" i="314"/>
  <c r="U17" i="314"/>
  <c r="T17" i="314"/>
  <c r="S17" i="314"/>
  <c r="R17" i="314"/>
  <c r="Q17" i="314"/>
  <c r="P17" i="314"/>
  <c r="O17" i="314"/>
  <c r="N17" i="314"/>
  <c r="M17" i="314"/>
  <c r="AB18" i="315"/>
  <c r="Q314" i="395" s="1"/>
  <c r="AA18" i="315"/>
  <c r="P314" i="395" s="1"/>
  <c r="Z18" i="315"/>
  <c r="O314" i="395" s="1"/>
  <c r="Y18" i="315"/>
  <c r="N314" i="395" s="1"/>
  <c r="X18" i="315"/>
  <c r="M314" i="395" s="1"/>
  <c r="T18" i="315"/>
  <c r="I314" i="395" s="1"/>
  <c r="S18" i="315"/>
  <c r="H314" i="395" s="1"/>
  <c r="R18" i="315"/>
  <c r="G314" i="395" s="1"/>
  <c r="M18" i="315"/>
  <c r="B314" i="395" s="1"/>
  <c r="AB17" i="315"/>
  <c r="Y17" i="315"/>
  <c r="X17" i="315"/>
  <c r="W17" i="315"/>
  <c r="V17" i="315"/>
  <c r="U17" i="315"/>
  <c r="T17" i="315"/>
  <c r="S17" i="315"/>
  <c r="R17" i="315"/>
  <c r="Q17" i="315"/>
  <c r="P17" i="315"/>
  <c r="O17" i="315"/>
  <c r="N17" i="315"/>
  <c r="M17" i="315"/>
  <c r="AB18" i="316"/>
  <c r="Q315" i="395" s="1"/>
  <c r="AA18" i="316"/>
  <c r="P315" i="395" s="1"/>
  <c r="Z18" i="316"/>
  <c r="O315" i="395" s="1"/>
  <c r="Y18" i="316"/>
  <c r="N315" i="395" s="1"/>
  <c r="X18" i="316"/>
  <c r="M315" i="395" s="1"/>
  <c r="T18" i="316"/>
  <c r="I315" i="395" s="1"/>
  <c r="S18" i="316"/>
  <c r="H315" i="395" s="1"/>
  <c r="R18" i="316"/>
  <c r="G315" i="395" s="1"/>
  <c r="M18" i="316"/>
  <c r="B315" i="395" s="1"/>
  <c r="AB17" i="316"/>
  <c r="Y17" i="316"/>
  <c r="X17" i="316"/>
  <c r="W17" i="316"/>
  <c r="V17" i="316"/>
  <c r="U17" i="316"/>
  <c r="T17" i="316"/>
  <c r="S17" i="316"/>
  <c r="R17" i="316"/>
  <c r="Q17" i="316"/>
  <c r="P17" i="316"/>
  <c r="O17" i="316"/>
  <c r="N17" i="316"/>
  <c r="M17" i="316"/>
  <c r="AB18" i="172"/>
  <c r="Q171" i="395" s="1"/>
  <c r="AA18" i="172"/>
  <c r="P171" i="395" s="1"/>
  <c r="Z18" i="172"/>
  <c r="O171" i="395" s="1"/>
  <c r="Y18" i="172"/>
  <c r="N171" i="395" s="1"/>
  <c r="X18" i="172"/>
  <c r="M171" i="395" s="1"/>
  <c r="T18" i="172"/>
  <c r="I171" i="395" s="1"/>
  <c r="S18" i="172"/>
  <c r="H171" i="395" s="1"/>
  <c r="R18" i="172"/>
  <c r="G171" i="395" s="1"/>
  <c r="M18" i="172"/>
  <c r="B171" i="395" s="1"/>
  <c r="AB17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AA15" i="171"/>
  <c r="Q170" i="395" s="1"/>
  <c r="Z15" i="171"/>
  <c r="P170" i="395" s="1"/>
  <c r="Y15" i="171"/>
  <c r="O170" i="395" s="1"/>
  <c r="X15" i="171"/>
  <c r="N170" i="395" s="1"/>
  <c r="W15" i="171"/>
  <c r="M170" i="395" s="1"/>
  <c r="S15" i="171"/>
  <c r="I170" i="395" s="1"/>
  <c r="R15" i="171"/>
  <c r="H170" i="395" s="1"/>
  <c r="Q15" i="171"/>
  <c r="G170" i="395" s="1"/>
  <c r="L15" i="171"/>
  <c r="B170" i="395" s="1"/>
  <c r="AA14" i="171"/>
  <c r="X14" i="171"/>
  <c r="W14" i="171"/>
  <c r="V14" i="171"/>
  <c r="U14" i="171"/>
  <c r="T14" i="171"/>
  <c r="S14" i="171"/>
  <c r="R14" i="171"/>
  <c r="Q14" i="171"/>
  <c r="P14" i="171"/>
  <c r="O14" i="171"/>
  <c r="N14" i="171"/>
  <c r="M14" i="171"/>
  <c r="L14" i="171"/>
  <c r="AA15" i="170"/>
  <c r="Q169" i="395" s="1"/>
  <c r="Z15" i="170"/>
  <c r="P169" i="395" s="1"/>
  <c r="Y15" i="170"/>
  <c r="O169" i="395" s="1"/>
  <c r="X15" i="170"/>
  <c r="N169" i="395" s="1"/>
  <c r="W15" i="170"/>
  <c r="M169" i="395" s="1"/>
  <c r="S15" i="170"/>
  <c r="I169" i="395" s="1"/>
  <c r="R15" i="170"/>
  <c r="H169" i="395" s="1"/>
  <c r="Q15" i="170"/>
  <c r="G169" i="395" s="1"/>
  <c r="L15" i="170"/>
  <c r="B169" i="395" s="1"/>
  <c r="AA14" i="170"/>
  <c r="X14" i="170"/>
  <c r="W14" i="170"/>
  <c r="V14" i="170"/>
  <c r="U14" i="170"/>
  <c r="T14" i="170"/>
  <c r="S14" i="170"/>
  <c r="R14" i="170"/>
  <c r="Q14" i="170"/>
  <c r="P14" i="170"/>
  <c r="O14" i="170"/>
  <c r="N14" i="170"/>
  <c r="M14" i="170"/>
  <c r="L14" i="170"/>
  <c r="AB21" i="169"/>
  <c r="Q168" i="395" s="1"/>
  <c r="AA21" i="169"/>
  <c r="P168" i="395" s="1"/>
  <c r="Z21" i="169"/>
  <c r="O168" i="395" s="1"/>
  <c r="Y21" i="169"/>
  <c r="N168" i="395" s="1"/>
  <c r="X21" i="169"/>
  <c r="M168" i="395" s="1"/>
  <c r="T21" i="169"/>
  <c r="I168" i="395" s="1"/>
  <c r="S21" i="169"/>
  <c r="H168" i="395" s="1"/>
  <c r="R21" i="169"/>
  <c r="G168" i="395" s="1"/>
  <c r="M21" i="169"/>
  <c r="B168" i="395" s="1"/>
  <c r="AB20" i="169"/>
  <c r="Y20" i="169"/>
  <c r="X20" i="169"/>
  <c r="W20" i="169"/>
  <c r="V20" i="169"/>
  <c r="U20" i="169"/>
  <c r="T20" i="169"/>
  <c r="S20" i="169"/>
  <c r="R20" i="169"/>
  <c r="Q20" i="169"/>
  <c r="P20" i="169"/>
  <c r="O20" i="169"/>
  <c r="N20" i="169"/>
  <c r="M20" i="169"/>
  <c r="AB19" i="168"/>
  <c r="Q167" i="395" s="1"/>
  <c r="AA19" i="168"/>
  <c r="P167" i="395" s="1"/>
  <c r="Z19" i="168"/>
  <c r="O167" i="395" s="1"/>
  <c r="Y19" i="168"/>
  <c r="N167" i="395" s="1"/>
  <c r="X19" i="168"/>
  <c r="M167" i="395" s="1"/>
  <c r="T19" i="168"/>
  <c r="I167" i="395" s="1"/>
  <c r="S19" i="168"/>
  <c r="H167" i="395" s="1"/>
  <c r="R19" i="168"/>
  <c r="G167" i="395" s="1"/>
  <c r="M19" i="168"/>
  <c r="B167" i="395" s="1"/>
  <c r="AB18" i="168"/>
  <c r="Y18" i="168"/>
  <c r="X18" i="168"/>
  <c r="W18" i="168"/>
  <c r="V18" i="168"/>
  <c r="U18" i="168"/>
  <c r="T18" i="168"/>
  <c r="S18" i="168"/>
  <c r="R18" i="168"/>
  <c r="Q18" i="168"/>
  <c r="P18" i="168"/>
  <c r="O18" i="168"/>
  <c r="N18" i="168"/>
  <c r="M18" i="168"/>
  <c r="AA17" i="167"/>
  <c r="Q166" i="395" s="1"/>
  <c r="Z17" i="167"/>
  <c r="P166" i="395" s="1"/>
  <c r="Y17" i="167"/>
  <c r="O166" i="395" s="1"/>
  <c r="X17" i="167"/>
  <c r="N166" i="395" s="1"/>
  <c r="W17" i="167"/>
  <c r="M166" i="395" s="1"/>
  <c r="S17" i="167"/>
  <c r="I166" i="395" s="1"/>
  <c r="R17" i="167"/>
  <c r="H166" i="395" s="1"/>
  <c r="Q17" i="167"/>
  <c r="G166" i="395" s="1"/>
  <c r="L17" i="167"/>
  <c r="B166" i="395" s="1"/>
  <c r="AA16" i="167"/>
  <c r="X16" i="167"/>
  <c r="W16" i="167"/>
  <c r="V16" i="167"/>
  <c r="U16" i="167"/>
  <c r="T16" i="167"/>
  <c r="S16" i="167"/>
  <c r="R16" i="167"/>
  <c r="Q16" i="167"/>
  <c r="P16" i="167"/>
  <c r="O16" i="167"/>
  <c r="N16" i="167"/>
  <c r="M16" i="167"/>
  <c r="L16" i="167"/>
  <c r="AA26" i="92"/>
  <c r="Q91" i="395" s="1"/>
  <c r="Z26" i="92"/>
  <c r="P91" i="395" s="1"/>
  <c r="Y26" i="92"/>
  <c r="O91" i="395" s="1"/>
  <c r="X26" i="92"/>
  <c r="N91" i="395" s="1"/>
  <c r="W26" i="92"/>
  <c r="M91" i="395" s="1"/>
  <c r="S26" i="92"/>
  <c r="I91" i="395" s="1"/>
  <c r="R26" i="92"/>
  <c r="H91" i="395" s="1"/>
  <c r="Q26" i="92"/>
  <c r="G91" i="395" s="1"/>
  <c r="L26" i="92"/>
  <c r="B91" i="395" s="1"/>
  <c r="AA25" i="92"/>
  <c r="X25" i="92"/>
  <c r="W25" i="92"/>
  <c r="V25" i="92"/>
  <c r="U25" i="92"/>
  <c r="T25" i="92"/>
  <c r="S25" i="92"/>
  <c r="R25" i="92"/>
  <c r="Q25" i="92"/>
  <c r="P25" i="92"/>
  <c r="O25" i="92"/>
  <c r="N25" i="92"/>
  <c r="M25" i="92"/>
  <c r="L25" i="92"/>
  <c r="AA26" i="93"/>
  <c r="Q92" i="395" s="1"/>
  <c r="Z26" i="93"/>
  <c r="P92" i="395" s="1"/>
  <c r="Y26" i="93"/>
  <c r="O92" i="395" s="1"/>
  <c r="X26" i="93"/>
  <c r="N92" i="395" s="1"/>
  <c r="W26" i="93"/>
  <c r="M92" i="395" s="1"/>
  <c r="S26" i="93"/>
  <c r="I92" i="395" s="1"/>
  <c r="R26" i="93"/>
  <c r="H92" i="395" s="1"/>
  <c r="Q26" i="93"/>
  <c r="G92" i="395" s="1"/>
  <c r="L26" i="93"/>
  <c r="B92" i="395" s="1"/>
  <c r="AA25" i="93"/>
  <c r="X25" i="93"/>
  <c r="W25" i="93"/>
  <c r="V25" i="93"/>
  <c r="U25" i="93"/>
  <c r="T25" i="93"/>
  <c r="S25" i="93"/>
  <c r="R25" i="93"/>
  <c r="Q25" i="93"/>
  <c r="P25" i="93"/>
  <c r="O25" i="93"/>
  <c r="N25" i="93"/>
  <c r="M25" i="93"/>
  <c r="L25" i="93"/>
  <c r="AA26" i="94"/>
  <c r="Q93" i="395" s="1"/>
  <c r="Z26" i="94"/>
  <c r="P93" i="395" s="1"/>
  <c r="Y26" i="94"/>
  <c r="O93" i="395" s="1"/>
  <c r="X26" i="94"/>
  <c r="N93" i="395" s="1"/>
  <c r="W26" i="94"/>
  <c r="M93" i="395" s="1"/>
  <c r="S26" i="94"/>
  <c r="I93" i="395" s="1"/>
  <c r="R26" i="94"/>
  <c r="H93" i="395" s="1"/>
  <c r="Q26" i="94"/>
  <c r="G93" i="395" s="1"/>
  <c r="L26" i="94"/>
  <c r="B93" i="395" s="1"/>
  <c r="AA25" i="94"/>
  <c r="X25" i="94"/>
  <c r="W25" i="94"/>
  <c r="V25" i="94"/>
  <c r="U25" i="94"/>
  <c r="T25" i="94"/>
  <c r="S25" i="94"/>
  <c r="R25" i="94"/>
  <c r="Q25" i="94"/>
  <c r="P25" i="94"/>
  <c r="O25" i="94"/>
  <c r="N25" i="94"/>
  <c r="M25" i="94"/>
  <c r="L25" i="94"/>
  <c r="AA26" i="95"/>
  <c r="Q94" i="395" s="1"/>
  <c r="Z26" i="95"/>
  <c r="P94" i="395" s="1"/>
  <c r="Y26" i="95"/>
  <c r="O94" i="395" s="1"/>
  <c r="X26" i="95"/>
  <c r="N94" i="395" s="1"/>
  <c r="W26" i="95"/>
  <c r="M94" i="395" s="1"/>
  <c r="S26" i="95"/>
  <c r="I94" i="395" s="1"/>
  <c r="R26" i="95"/>
  <c r="H94" i="395" s="1"/>
  <c r="Q26" i="95"/>
  <c r="G94" i="395" s="1"/>
  <c r="L26" i="95"/>
  <c r="B94" i="395" s="1"/>
  <c r="AA25" i="95"/>
  <c r="X25" i="95"/>
  <c r="W25" i="95"/>
  <c r="V25" i="95"/>
  <c r="U25" i="95"/>
  <c r="T25" i="95"/>
  <c r="S25" i="95"/>
  <c r="R25" i="95"/>
  <c r="Q25" i="95"/>
  <c r="P25" i="95"/>
  <c r="O25" i="95"/>
  <c r="N25" i="95"/>
  <c r="M25" i="95"/>
  <c r="L25" i="95"/>
  <c r="AA26" i="96"/>
  <c r="Q95" i="395" s="1"/>
  <c r="Z26" i="96"/>
  <c r="P95" i="395" s="1"/>
  <c r="Y26" i="96"/>
  <c r="O95" i="395" s="1"/>
  <c r="X26" i="96"/>
  <c r="N95" i="395" s="1"/>
  <c r="W26" i="96"/>
  <c r="M95" i="395" s="1"/>
  <c r="S26" i="96"/>
  <c r="I95" i="395" s="1"/>
  <c r="R26" i="96"/>
  <c r="H95" i="395" s="1"/>
  <c r="Q26" i="96"/>
  <c r="G95" i="395" s="1"/>
  <c r="L26" i="96"/>
  <c r="B95" i="395" s="1"/>
  <c r="AA25" i="96"/>
  <c r="X25" i="96"/>
  <c r="W25" i="96"/>
  <c r="V25" i="96"/>
  <c r="U25" i="96"/>
  <c r="T25" i="96"/>
  <c r="S25" i="96"/>
  <c r="R25" i="96"/>
  <c r="Q25" i="96"/>
  <c r="P25" i="96"/>
  <c r="O25" i="96"/>
  <c r="N25" i="96"/>
  <c r="M25" i="96"/>
  <c r="L25" i="96"/>
  <c r="AA26" i="97"/>
  <c r="Q96" i="395" s="1"/>
  <c r="Z26" i="97"/>
  <c r="P96" i="395" s="1"/>
  <c r="Y26" i="97"/>
  <c r="O96" i="395" s="1"/>
  <c r="X26" i="97"/>
  <c r="N96" i="395" s="1"/>
  <c r="W26" i="97"/>
  <c r="M96" i="395" s="1"/>
  <c r="S26" i="97"/>
  <c r="I96" i="395" s="1"/>
  <c r="R26" i="97"/>
  <c r="H96" i="395" s="1"/>
  <c r="Q26" i="97"/>
  <c r="G96" i="395" s="1"/>
  <c r="L26" i="97"/>
  <c r="B96" i="395" s="1"/>
  <c r="AA25" i="97"/>
  <c r="X25" i="97"/>
  <c r="W25" i="97"/>
  <c r="V25" i="97"/>
  <c r="U25" i="97"/>
  <c r="T25" i="97"/>
  <c r="S25" i="97"/>
  <c r="R25" i="97"/>
  <c r="Q25" i="97"/>
  <c r="P25" i="97"/>
  <c r="O25" i="97"/>
  <c r="N25" i="97"/>
  <c r="M25" i="97"/>
  <c r="L25" i="97"/>
  <c r="AA26" i="98"/>
  <c r="Q97" i="395" s="1"/>
  <c r="Z26" i="98"/>
  <c r="P97" i="395" s="1"/>
  <c r="Y26" i="98"/>
  <c r="O97" i="395" s="1"/>
  <c r="X26" i="98"/>
  <c r="N97" i="395" s="1"/>
  <c r="W26" i="98"/>
  <c r="M97" i="395" s="1"/>
  <c r="S26" i="98"/>
  <c r="I97" i="395" s="1"/>
  <c r="R26" i="98"/>
  <c r="H97" i="395" s="1"/>
  <c r="Q26" i="98"/>
  <c r="G97" i="395" s="1"/>
  <c r="L26" i="98"/>
  <c r="B97" i="395" s="1"/>
  <c r="AA25" i="98"/>
  <c r="X25" i="98"/>
  <c r="W25" i="98"/>
  <c r="V25" i="98"/>
  <c r="U25" i="98"/>
  <c r="T25" i="98"/>
  <c r="S25" i="98"/>
  <c r="R25" i="98"/>
  <c r="Q25" i="98"/>
  <c r="P25" i="98"/>
  <c r="O25" i="98"/>
  <c r="N25" i="98"/>
  <c r="M25" i="98"/>
  <c r="L25" i="98"/>
  <c r="AA26" i="99"/>
  <c r="Q98" i="395" s="1"/>
  <c r="Z26" i="99"/>
  <c r="P98" i="395" s="1"/>
  <c r="Y26" i="99"/>
  <c r="O98" i="395" s="1"/>
  <c r="X26" i="99"/>
  <c r="N98" i="395" s="1"/>
  <c r="W26" i="99"/>
  <c r="M98" i="395" s="1"/>
  <c r="S26" i="99"/>
  <c r="I98" i="395" s="1"/>
  <c r="R26" i="99"/>
  <c r="H98" i="395" s="1"/>
  <c r="Q26" i="99"/>
  <c r="G98" i="395" s="1"/>
  <c r="L26" i="99"/>
  <c r="B98" i="395" s="1"/>
  <c r="AA25" i="99"/>
  <c r="X25" i="99"/>
  <c r="W25" i="99"/>
  <c r="V25" i="99"/>
  <c r="U25" i="99"/>
  <c r="T25" i="99"/>
  <c r="S25" i="99"/>
  <c r="R25" i="99"/>
  <c r="Q25" i="99"/>
  <c r="P25" i="99"/>
  <c r="O25" i="99"/>
  <c r="N25" i="99"/>
  <c r="M25" i="99"/>
  <c r="L25" i="99"/>
  <c r="AA26" i="100"/>
  <c r="Q99" i="395" s="1"/>
  <c r="Z26" i="100"/>
  <c r="P99" i="395" s="1"/>
  <c r="Y26" i="100"/>
  <c r="O99" i="395" s="1"/>
  <c r="X26" i="100"/>
  <c r="N99" i="395" s="1"/>
  <c r="W26" i="100"/>
  <c r="M99" i="395" s="1"/>
  <c r="S26" i="100"/>
  <c r="I99" i="395" s="1"/>
  <c r="R26" i="100"/>
  <c r="H99" i="395" s="1"/>
  <c r="Q26" i="100"/>
  <c r="G99" i="395" s="1"/>
  <c r="L26" i="100"/>
  <c r="B99" i="395" s="1"/>
  <c r="AA25" i="100"/>
  <c r="X25" i="100"/>
  <c r="W25" i="100"/>
  <c r="V25" i="100"/>
  <c r="U25" i="100"/>
  <c r="T25" i="100"/>
  <c r="S25" i="100"/>
  <c r="R25" i="100"/>
  <c r="Q25" i="100"/>
  <c r="P25" i="100"/>
  <c r="O25" i="100"/>
  <c r="N25" i="100"/>
  <c r="M25" i="100"/>
  <c r="L25" i="100"/>
  <c r="AA26" i="101"/>
  <c r="Q100" i="395" s="1"/>
  <c r="Z26" i="101"/>
  <c r="P100" i="395" s="1"/>
  <c r="Y26" i="101"/>
  <c r="O100" i="395" s="1"/>
  <c r="X26" i="101"/>
  <c r="N100" i="395" s="1"/>
  <c r="W26" i="101"/>
  <c r="M100" i="395" s="1"/>
  <c r="S26" i="101"/>
  <c r="I100" i="395" s="1"/>
  <c r="R26" i="101"/>
  <c r="H100" i="395" s="1"/>
  <c r="Q26" i="101"/>
  <c r="G100" i="395" s="1"/>
  <c r="L26" i="101"/>
  <c r="B100" i="395" s="1"/>
  <c r="AA25" i="101"/>
  <c r="X25" i="101"/>
  <c r="W25" i="101"/>
  <c r="V25" i="101"/>
  <c r="U25" i="101"/>
  <c r="T25" i="101"/>
  <c r="S25" i="101"/>
  <c r="R25" i="101"/>
  <c r="Q25" i="101"/>
  <c r="P25" i="101"/>
  <c r="O25" i="101"/>
  <c r="N25" i="101"/>
  <c r="M25" i="101"/>
  <c r="L25" i="101"/>
  <c r="AA26" i="102"/>
  <c r="Q101" i="395" s="1"/>
  <c r="Z26" i="102"/>
  <c r="P101" i="395" s="1"/>
  <c r="Y26" i="102"/>
  <c r="O101" i="395" s="1"/>
  <c r="X26" i="102"/>
  <c r="N101" i="395" s="1"/>
  <c r="W26" i="102"/>
  <c r="M101" i="395" s="1"/>
  <c r="S26" i="102"/>
  <c r="I101" i="395" s="1"/>
  <c r="R26" i="102"/>
  <c r="H101" i="395" s="1"/>
  <c r="Q26" i="102"/>
  <c r="G101" i="395" s="1"/>
  <c r="L26" i="102"/>
  <c r="B101" i="395" s="1"/>
  <c r="AA25" i="102"/>
  <c r="X25" i="102"/>
  <c r="W25" i="102"/>
  <c r="V25" i="102"/>
  <c r="U25" i="102"/>
  <c r="T25" i="102"/>
  <c r="S25" i="102"/>
  <c r="R25" i="102"/>
  <c r="Q25" i="102"/>
  <c r="P25" i="102"/>
  <c r="O25" i="102"/>
  <c r="N25" i="102"/>
  <c r="M25" i="102"/>
  <c r="L25" i="102"/>
  <c r="AA26" i="103"/>
  <c r="Q102" i="395" s="1"/>
  <c r="Z26" i="103"/>
  <c r="P102" i="395" s="1"/>
  <c r="Y26" i="103"/>
  <c r="O102" i="395" s="1"/>
  <c r="X26" i="103"/>
  <c r="N102" i="395" s="1"/>
  <c r="W26" i="103"/>
  <c r="M102" i="395" s="1"/>
  <c r="S26" i="103"/>
  <c r="I102" i="395" s="1"/>
  <c r="R26" i="103"/>
  <c r="H102" i="395" s="1"/>
  <c r="Q26" i="103"/>
  <c r="G102" i="395" s="1"/>
  <c r="L26" i="103"/>
  <c r="B102" i="395" s="1"/>
  <c r="AA25" i="103"/>
  <c r="X25" i="103"/>
  <c r="W25" i="103"/>
  <c r="V25" i="103"/>
  <c r="U25" i="103"/>
  <c r="T25" i="103"/>
  <c r="S25" i="103"/>
  <c r="R25" i="103"/>
  <c r="Q25" i="103"/>
  <c r="P25" i="103"/>
  <c r="O25" i="103"/>
  <c r="N25" i="103"/>
  <c r="M25" i="103"/>
  <c r="L25" i="103"/>
  <c r="AA26" i="104"/>
  <c r="Q103" i="395" s="1"/>
  <c r="Z26" i="104"/>
  <c r="P103" i="395" s="1"/>
  <c r="Y26" i="104"/>
  <c r="O103" i="395" s="1"/>
  <c r="X26" i="104"/>
  <c r="N103" i="395" s="1"/>
  <c r="W26" i="104"/>
  <c r="M103" i="395" s="1"/>
  <c r="S26" i="104"/>
  <c r="I103" i="395" s="1"/>
  <c r="R26" i="104"/>
  <c r="H103" i="395" s="1"/>
  <c r="Q26" i="104"/>
  <c r="G103" i="395" s="1"/>
  <c r="L26" i="104"/>
  <c r="B103" i="395" s="1"/>
  <c r="AA25" i="104"/>
  <c r="X25" i="104"/>
  <c r="W25" i="104"/>
  <c r="V25" i="104"/>
  <c r="U25" i="104"/>
  <c r="T25" i="104"/>
  <c r="S25" i="104"/>
  <c r="R25" i="104"/>
  <c r="Q25" i="104"/>
  <c r="P25" i="104"/>
  <c r="O25" i="104"/>
  <c r="N25" i="104"/>
  <c r="M25" i="104"/>
  <c r="L25" i="104"/>
  <c r="AA26" i="105"/>
  <c r="Q104" i="395" s="1"/>
  <c r="Z26" i="105"/>
  <c r="P104" i="395" s="1"/>
  <c r="Y26" i="105"/>
  <c r="O104" i="395" s="1"/>
  <c r="X26" i="105"/>
  <c r="N104" i="395" s="1"/>
  <c r="W26" i="105"/>
  <c r="M104" i="395" s="1"/>
  <c r="S26" i="105"/>
  <c r="I104" i="395" s="1"/>
  <c r="R26" i="105"/>
  <c r="H104" i="395" s="1"/>
  <c r="Q26" i="105"/>
  <c r="G104" i="395" s="1"/>
  <c r="L26" i="105"/>
  <c r="B104" i="395" s="1"/>
  <c r="AA25" i="105"/>
  <c r="X25" i="105"/>
  <c r="W25" i="105"/>
  <c r="V25" i="105"/>
  <c r="U25" i="105"/>
  <c r="T25" i="105"/>
  <c r="S25" i="105"/>
  <c r="R25" i="105"/>
  <c r="Q25" i="105"/>
  <c r="P25" i="105"/>
  <c r="O25" i="105"/>
  <c r="N25" i="105"/>
  <c r="M25" i="105"/>
  <c r="L25" i="105"/>
  <c r="AA26" i="106"/>
  <c r="Q105" i="395" s="1"/>
  <c r="Z26" i="106"/>
  <c r="P105" i="395" s="1"/>
  <c r="Y26" i="106"/>
  <c r="O105" i="395" s="1"/>
  <c r="X26" i="106"/>
  <c r="N105" i="395" s="1"/>
  <c r="W26" i="106"/>
  <c r="M105" i="395" s="1"/>
  <c r="S26" i="106"/>
  <c r="I105" i="395" s="1"/>
  <c r="R26" i="106"/>
  <c r="H105" i="395" s="1"/>
  <c r="Q26" i="106"/>
  <c r="G105" i="395" s="1"/>
  <c r="L26" i="106"/>
  <c r="B105" i="395" s="1"/>
  <c r="AA25" i="106"/>
  <c r="X25" i="106"/>
  <c r="W25" i="106"/>
  <c r="V25" i="106"/>
  <c r="U25" i="106"/>
  <c r="T25" i="106"/>
  <c r="S25" i="106"/>
  <c r="R25" i="106"/>
  <c r="Q25" i="106"/>
  <c r="P25" i="106"/>
  <c r="O25" i="106"/>
  <c r="N25" i="106"/>
  <c r="M25" i="106"/>
  <c r="L25" i="106"/>
  <c r="AA26" i="107"/>
  <c r="Q106" i="395" s="1"/>
  <c r="Z26" i="107"/>
  <c r="P106" i="395" s="1"/>
  <c r="Y26" i="107"/>
  <c r="O106" i="395" s="1"/>
  <c r="X26" i="107"/>
  <c r="N106" i="395" s="1"/>
  <c r="W26" i="107"/>
  <c r="M106" i="395" s="1"/>
  <c r="S26" i="107"/>
  <c r="I106" i="395" s="1"/>
  <c r="R26" i="107"/>
  <c r="H106" i="395" s="1"/>
  <c r="Q26" i="107"/>
  <c r="G106" i="395" s="1"/>
  <c r="L26" i="107"/>
  <c r="B106" i="395" s="1"/>
  <c r="AA25" i="107"/>
  <c r="X25" i="107"/>
  <c r="W25" i="107"/>
  <c r="V25" i="107"/>
  <c r="U25" i="107"/>
  <c r="T25" i="107"/>
  <c r="S25" i="107"/>
  <c r="R25" i="107"/>
  <c r="Q25" i="107"/>
  <c r="P25" i="107"/>
  <c r="O25" i="107"/>
  <c r="N25" i="107"/>
  <c r="M25" i="107"/>
  <c r="L25" i="107"/>
  <c r="AA26" i="108"/>
  <c r="Q107" i="395" s="1"/>
  <c r="Z26" i="108"/>
  <c r="P107" i="395" s="1"/>
  <c r="Y26" i="108"/>
  <c r="O107" i="395" s="1"/>
  <c r="X26" i="108"/>
  <c r="N107" i="395" s="1"/>
  <c r="W26" i="108"/>
  <c r="M107" i="395" s="1"/>
  <c r="S26" i="108"/>
  <c r="I107" i="395" s="1"/>
  <c r="R26" i="108"/>
  <c r="H107" i="395" s="1"/>
  <c r="Q26" i="108"/>
  <c r="G107" i="395" s="1"/>
  <c r="L26" i="108"/>
  <c r="B107" i="395" s="1"/>
  <c r="AA25" i="108"/>
  <c r="X25" i="108"/>
  <c r="W25" i="108"/>
  <c r="V25" i="108"/>
  <c r="U25" i="108"/>
  <c r="T25" i="108"/>
  <c r="S25" i="108"/>
  <c r="R25" i="108"/>
  <c r="Q25" i="108"/>
  <c r="P25" i="108"/>
  <c r="O25" i="108"/>
  <c r="N25" i="108"/>
  <c r="M25" i="108"/>
  <c r="L25" i="108"/>
  <c r="AA26" i="109"/>
  <c r="Q108" i="395" s="1"/>
  <c r="Z26" i="109"/>
  <c r="P108" i="395" s="1"/>
  <c r="Y26" i="109"/>
  <c r="O108" i="395" s="1"/>
  <c r="X26" i="109"/>
  <c r="N108" i="395" s="1"/>
  <c r="W26" i="109"/>
  <c r="M108" i="395" s="1"/>
  <c r="S26" i="109"/>
  <c r="I108" i="395" s="1"/>
  <c r="R26" i="109"/>
  <c r="H108" i="395" s="1"/>
  <c r="Q26" i="109"/>
  <c r="G108" i="395" s="1"/>
  <c r="L26" i="109"/>
  <c r="B108" i="395" s="1"/>
  <c r="AA25" i="109"/>
  <c r="X25" i="109"/>
  <c r="W25" i="109"/>
  <c r="V25" i="109"/>
  <c r="U25" i="109"/>
  <c r="T25" i="109"/>
  <c r="S25" i="109"/>
  <c r="R25" i="109"/>
  <c r="Q25" i="109"/>
  <c r="P25" i="109"/>
  <c r="O25" i="109"/>
  <c r="N25" i="109"/>
  <c r="M25" i="109"/>
  <c r="L25" i="109"/>
  <c r="AA26" i="110"/>
  <c r="Q109" i="395" s="1"/>
  <c r="Z26" i="110"/>
  <c r="P109" i="395" s="1"/>
  <c r="Y26" i="110"/>
  <c r="O109" i="395" s="1"/>
  <c r="X26" i="110"/>
  <c r="N109" i="395" s="1"/>
  <c r="W26" i="110"/>
  <c r="M109" i="395" s="1"/>
  <c r="S26" i="110"/>
  <c r="I109" i="395" s="1"/>
  <c r="R26" i="110"/>
  <c r="H109" i="395" s="1"/>
  <c r="Q26" i="110"/>
  <c r="G109" i="395" s="1"/>
  <c r="L26" i="110"/>
  <c r="B109" i="395" s="1"/>
  <c r="AA25" i="110"/>
  <c r="X25" i="110"/>
  <c r="W25" i="110"/>
  <c r="V25" i="110"/>
  <c r="U25" i="110"/>
  <c r="T25" i="110"/>
  <c r="S25" i="110"/>
  <c r="R25" i="110"/>
  <c r="Q25" i="110"/>
  <c r="P25" i="110"/>
  <c r="O25" i="110"/>
  <c r="N25" i="110"/>
  <c r="M25" i="110"/>
  <c r="L25" i="110"/>
  <c r="AA26" i="111"/>
  <c r="Q110" i="395" s="1"/>
  <c r="Z26" i="111"/>
  <c r="P110" i="395" s="1"/>
  <c r="Y26" i="111"/>
  <c r="O110" i="395" s="1"/>
  <c r="X26" i="111"/>
  <c r="N110" i="395" s="1"/>
  <c r="W26" i="111"/>
  <c r="M110" i="395" s="1"/>
  <c r="S26" i="111"/>
  <c r="I110" i="395" s="1"/>
  <c r="R26" i="111"/>
  <c r="H110" i="395" s="1"/>
  <c r="Q26" i="111"/>
  <c r="G110" i="395" s="1"/>
  <c r="L26" i="111"/>
  <c r="B110" i="395" s="1"/>
  <c r="AA25" i="111"/>
  <c r="X25" i="111"/>
  <c r="W25" i="111"/>
  <c r="V25" i="111"/>
  <c r="U25" i="111"/>
  <c r="T25" i="111"/>
  <c r="S25" i="111"/>
  <c r="R25" i="111"/>
  <c r="Q25" i="111"/>
  <c r="P25" i="111"/>
  <c r="O25" i="111"/>
  <c r="N25" i="111"/>
  <c r="M25" i="111"/>
  <c r="L25" i="111"/>
  <c r="AA26" i="112"/>
  <c r="Q111" i="395" s="1"/>
  <c r="Z26" i="112"/>
  <c r="P111" i="395" s="1"/>
  <c r="Y26" i="112"/>
  <c r="O111" i="395" s="1"/>
  <c r="X26" i="112"/>
  <c r="N111" i="395" s="1"/>
  <c r="W26" i="112"/>
  <c r="M111" i="395" s="1"/>
  <c r="S26" i="112"/>
  <c r="I111" i="395" s="1"/>
  <c r="R26" i="112"/>
  <c r="H111" i="395" s="1"/>
  <c r="Q26" i="112"/>
  <c r="G111" i="395" s="1"/>
  <c r="L26" i="112"/>
  <c r="B111" i="395" s="1"/>
  <c r="AA25" i="112"/>
  <c r="X25" i="112"/>
  <c r="W25" i="112"/>
  <c r="V25" i="112"/>
  <c r="U25" i="112"/>
  <c r="T25" i="112"/>
  <c r="S25" i="112"/>
  <c r="R25" i="112"/>
  <c r="Q25" i="112"/>
  <c r="P25" i="112"/>
  <c r="O25" i="112"/>
  <c r="N25" i="112"/>
  <c r="M25" i="112"/>
  <c r="L25" i="112"/>
  <c r="AA26" i="113"/>
  <c r="Q112" i="395" s="1"/>
  <c r="Z26" i="113"/>
  <c r="P112" i="395" s="1"/>
  <c r="Y26" i="113"/>
  <c r="O112" i="395" s="1"/>
  <c r="X26" i="113"/>
  <c r="N112" i="395" s="1"/>
  <c r="W26" i="113"/>
  <c r="M112" i="395" s="1"/>
  <c r="S26" i="113"/>
  <c r="I112" i="395" s="1"/>
  <c r="R26" i="113"/>
  <c r="H112" i="395" s="1"/>
  <c r="Q26" i="113"/>
  <c r="G112" i="395" s="1"/>
  <c r="L26" i="113"/>
  <c r="B112" i="395" s="1"/>
  <c r="AA25" i="113"/>
  <c r="X25" i="113"/>
  <c r="W25" i="113"/>
  <c r="V25" i="113"/>
  <c r="U25" i="113"/>
  <c r="T25" i="113"/>
  <c r="S25" i="113"/>
  <c r="R25" i="113"/>
  <c r="Q25" i="113"/>
  <c r="P25" i="113"/>
  <c r="O25" i="113"/>
  <c r="N25" i="113"/>
  <c r="M25" i="113"/>
  <c r="L25" i="113"/>
  <c r="AA26" i="114"/>
  <c r="Q113" i="395" s="1"/>
  <c r="Z26" i="114"/>
  <c r="P113" i="395" s="1"/>
  <c r="Y26" i="114"/>
  <c r="O113" i="395" s="1"/>
  <c r="X26" i="114"/>
  <c r="N113" i="395" s="1"/>
  <c r="W26" i="114"/>
  <c r="M113" i="395" s="1"/>
  <c r="S26" i="114"/>
  <c r="I113" i="395" s="1"/>
  <c r="R26" i="114"/>
  <c r="H113" i="395" s="1"/>
  <c r="Q26" i="114"/>
  <c r="G113" i="395" s="1"/>
  <c r="L26" i="114"/>
  <c r="B113" i="395" s="1"/>
  <c r="AA25" i="114"/>
  <c r="X25" i="114"/>
  <c r="W25" i="114"/>
  <c r="V25" i="114"/>
  <c r="U25" i="114"/>
  <c r="T25" i="114"/>
  <c r="S25" i="114"/>
  <c r="R25" i="114"/>
  <c r="Q25" i="114"/>
  <c r="P25" i="114"/>
  <c r="O25" i="114"/>
  <c r="N25" i="114"/>
  <c r="M25" i="114"/>
  <c r="L25" i="114"/>
  <c r="AA26" i="115"/>
  <c r="Q114" i="395" s="1"/>
  <c r="Z26" i="115"/>
  <c r="P114" i="395" s="1"/>
  <c r="Y26" i="115"/>
  <c r="O114" i="395" s="1"/>
  <c r="X26" i="115"/>
  <c r="N114" i="395" s="1"/>
  <c r="W26" i="115"/>
  <c r="M114" i="395" s="1"/>
  <c r="S26" i="115"/>
  <c r="I114" i="395" s="1"/>
  <c r="R26" i="115"/>
  <c r="H114" i="395" s="1"/>
  <c r="Q26" i="115"/>
  <c r="G114" i="395" s="1"/>
  <c r="L26" i="115"/>
  <c r="B114" i="395" s="1"/>
  <c r="AA25" i="115"/>
  <c r="X25" i="115"/>
  <c r="W25" i="115"/>
  <c r="V25" i="115"/>
  <c r="U25" i="115"/>
  <c r="T25" i="115"/>
  <c r="S25" i="115"/>
  <c r="R25" i="115"/>
  <c r="Q25" i="115"/>
  <c r="P25" i="115"/>
  <c r="O25" i="115"/>
  <c r="N25" i="115"/>
  <c r="M25" i="115"/>
  <c r="L25" i="115"/>
  <c r="AA26" i="116"/>
  <c r="Q115" i="395" s="1"/>
  <c r="Z26" i="116"/>
  <c r="P115" i="395" s="1"/>
  <c r="Y26" i="116"/>
  <c r="O115" i="395" s="1"/>
  <c r="X26" i="116"/>
  <c r="N115" i="395" s="1"/>
  <c r="W26" i="116"/>
  <c r="M115" i="395" s="1"/>
  <c r="S26" i="116"/>
  <c r="I115" i="395" s="1"/>
  <c r="R26" i="116"/>
  <c r="H115" i="395" s="1"/>
  <c r="Q26" i="116"/>
  <c r="G115" i="395" s="1"/>
  <c r="L26" i="116"/>
  <c r="B115" i="395" s="1"/>
  <c r="AA25" i="116"/>
  <c r="X25" i="116"/>
  <c r="W25" i="116"/>
  <c r="V25" i="116"/>
  <c r="U25" i="116"/>
  <c r="T25" i="116"/>
  <c r="S25" i="116"/>
  <c r="R25" i="116"/>
  <c r="Q25" i="116"/>
  <c r="P25" i="116"/>
  <c r="O25" i="116"/>
  <c r="N25" i="116"/>
  <c r="M25" i="116"/>
  <c r="L25" i="116"/>
  <c r="AA26" i="117"/>
  <c r="Q116" i="395" s="1"/>
  <c r="Z26" i="117"/>
  <c r="P116" i="395" s="1"/>
  <c r="Y26" i="117"/>
  <c r="O116" i="395" s="1"/>
  <c r="X26" i="117"/>
  <c r="N116" i="395" s="1"/>
  <c r="W26" i="117"/>
  <c r="M116" i="395" s="1"/>
  <c r="S26" i="117"/>
  <c r="I116" i="395" s="1"/>
  <c r="R26" i="117"/>
  <c r="H116" i="395" s="1"/>
  <c r="Q26" i="117"/>
  <c r="G116" i="395" s="1"/>
  <c r="L26" i="117"/>
  <c r="B116" i="395" s="1"/>
  <c r="AA25" i="117"/>
  <c r="X25" i="117"/>
  <c r="W25" i="117"/>
  <c r="V25" i="117"/>
  <c r="U25" i="117"/>
  <c r="T25" i="117"/>
  <c r="S25" i="117"/>
  <c r="R25" i="117"/>
  <c r="Q25" i="117"/>
  <c r="P25" i="117"/>
  <c r="O25" i="117"/>
  <c r="N25" i="117"/>
  <c r="M25" i="117"/>
  <c r="L25" i="117"/>
  <c r="AA26" i="118"/>
  <c r="Q117" i="395" s="1"/>
  <c r="Z26" i="118"/>
  <c r="P117" i="395" s="1"/>
  <c r="Y26" i="118"/>
  <c r="O117" i="395" s="1"/>
  <c r="X26" i="118"/>
  <c r="N117" i="395" s="1"/>
  <c r="W26" i="118"/>
  <c r="M117" i="395" s="1"/>
  <c r="S26" i="118"/>
  <c r="I117" i="395" s="1"/>
  <c r="R26" i="118"/>
  <c r="H117" i="395" s="1"/>
  <c r="Q26" i="118"/>
  <c r="G117" i="395" s="1"/>
  <c r="L26" i="118"/>
  <c r="B117" i="395" s="1"/>
  <c r="AA25" i="118"/>
  <c r="X25" i="118"/>
  <c r="W25" i="118"/>
  <c r="V25" i="118"/>
  <c r="U25" i="118"/>
  <c r="T25" i="118"/>
  <c r="S25" i="118"/>
  <c r="R25" i="118"/>
  <c r="Q25" i="118"/>
  <c r="P25" i="118"/>
  <c r="O25" i="118"/>
  <c r="N25" i="118"/>
  <c r="M25" i="118"/>
  <c r="L25" i="118"/>
  <c r="AA26" i="119"/>
  <c r="Q118" i="395" s="1"/>
  <c r="Z26" i="119"/>
  <c r="P118" i="395" s="1"/>
  <c r="Y26" i="119"/>
  <c r="O118" i="395" s="1"/>
  <c r="X26" i="119"/>
  <c r="N118" i="395" s="1"/>
  <c r="W26" i="119"/>
  <c r="M118" i="395" s="1"/>
  <c r="S26" i="119"/>
  <c r="I118" i="395" s="1"/>
  <c r="R26" i="119"/>
  <c r="H118" i="395" s="1"/>
  <c r="Q26" i="119"/>
  <c r="G118" i="395" s="1"/>
  <c r="L26" i="119"/>
  <c r="B118" i="395" s="1"/>
  <c r="AA25" i="119"/>
  <c r="X25" i="119"/>
  <c r="W25" i="119"/>
  <c r="V25" i="119"/>
  <c r="U25" i="119"/>
  <c r="T25" i="119"/>
  <c r="S25" i="119"/>
  <c r="R25" i="119"/>
  <c r="Q25" i="119"/>
  <c r="P25" i="119"/>
  <c r="O25" i="119"/>
  <c r="N25" i="119"/>
  <c r="M25" i="119"/>
  <c r="L25" i="119"/>
  <c r="AA26" i="120"/>
  <c r="Q119" i="395" s="1"/>
  <c r="Z26" i="120"/>
  <c r="P119" i="395" s="1"/>
  <c r="Y26" i="120"/>
  <c r="O119" i="395" s="1"/>
  <c r="X26" i="120"/>
  <c r="N119" i="395" s="1"/>
  <c r="W26" i="120"/>
  <c r="M119" i="395" s="1"/>
  <c r="S26" i="120"/>
  <c r="I119" i="395" s="1"/>
  <c r="R26" i="120"/>
  <c r="H119" i="395" s="1"/>
  <c r="Q26" i="120"/>
  <c r="G119" i="395" s="1"/>
  <c r="L26" i="120"/>
  <c r="B119" i="395" s="1"/>
  <c r="AA25" i="120"/>
  <c r="X25" i="120"/>
  <c r="W25" i="120"/>
  <c r="V25" i="120"/>
  <c r="U25" i="120"/>
  <c r="T25" i="120"/>
  <c r="S25" i="120"/>
  <c r="R25" i="120"/>
  <c r="Q25" i="120"/>
  <c r="P25" i="120"/>
  <c r="O25" i="120"/>
  <c r="N25" i="120"/>
  <c r="M25" i="120"/>
  <c r="L25" i="120"/>
  <c r="AA26" i="121"/>
  <c r="Q120" i="395" s="1"/>
  <c r="Z26" i="121"/>
  <c r="P120" i="395" s="1"/>
  <c r="Y26" i="121"/>
  <c r="O120" i="395" s="1"/>
  <c r="X26" i="121"/>
  <c r="N120" i="395" s="1"/>
  <c r="W26" i="121"/>
  <c r="M120" i="395" s="1"/>
  <c r="S26" i="121"/>
  <c r="I120" i="395" s="1"/>
  <c r="R26" i="121"/>
  <c r="H120" i="395" s="1"/>
  <c r="Q26" i="121"/>
  <c r="G120" i="395" s="1"/>
  <c r="L26" i="121"/>
  <c r="B120" i="395" s="1"/>
  <c r="AA25" i="121"/>
  <c r="X25" i="121"/>
  <c r="W25" i="121"/>
  <c r="V25" i="121"/>
  <c r="U25" i="121"/>
  <c r="T25" i="121"/>
  <c r="S25" i="121"/>
  <c r="R25" i="121"/>
  <c r="Q25" i="121"/>
  <c r="P25" i="121"/>
  <c r="O25" i="121"/>
  <c r="N25" i="121"/>
  <c r="M25" i="121"/>
  <c r="L25" i="121"/>
  <c r="AA26" i="122"/>
  <c r="Q121" i="395" s="1"/>
  <c r="Z26" i="122"/>
  <c r="P121" i="395" s="1"/>
  <c r="Y26" i="122"/>
  <c r="O121" i="395" s="1"/>
  <c r="X26" i="122"/>
  <c r="N121" i="395" s="1"/>
  <c r="W26" i="122"/>
  <c r="M121" i="395" s="1"/>
  <c r="S26" i="122"/>
  <c r="I121" i="395" s="1"/>
  <c r="R26" i="122"/>
  <c r="H121" i="395" s="1"/>
  <c r="Q26" i="122"/>
  <c r="G121" i="395" s="1"/>
  <c r="L26" i="122"/>
  <c r="B121" i="395" s="1"/>
  <c r="AA25" i="122"/>
  <c r="X25" i="122"/>
  <c r="W25" i="122"/>
  <c r="V25" i="122"/>
  <c r="U25" i="122"/>
  <c r="T25" i="122"/>
  <c r="S25" i="122"/>
  <c r="R25" i="122"/>
  <c r="Q25" i="122"/>
  <c r="P25" i="122"/>
  <c r="O25" i="122"/>
  <c r="N25" i="122"/>
  <c r="M25" i="122"/>
  <c r="L25" i="122"/>
  <c r="AA26" i="123"/>
  <c r="Q122" i="395" s="1"/>
  <c r="Z26" i="123"/>
  <c r="P122" i="395" s="1"/>
  <c r="Y26" i="123"/>
  <c r="O122" i="395" s="1"/>
  <c r="X26" i="123"/>
  <c r="N122" i="395" s="1"/>
  <c r="W26" i="123"/>
  <c r="M122" i="395" s="1"/>
  <c r="S26" i="123"/>
  <c r="I122" i="395" s="1"/>
  <c r="R26" i="123"/>
  <c r="H122" i="395" s="1"/>
  <c r="Q26" i="123"/>
  <c r="G122" i="395" s="1"/>
  <c r="L26" i="123"/>
  <c r="B122" i="395" s="1"/>
  <c r="AA25" i="123"/>
  <c r="X25" i="123"/>
  <c r="W25" i="123"/>
  <c r="V25" i="123"/>
  <c r="U25" i="123"/>
  <c r="T25" i="123"/>
  <c r="S25" i="123"/>
  <c r="R25" i="123"/>
  <c r="Q25" i="123"/>
  <c r="P25" i="123"/>
  <c r="O25" i="123"/>
  <c r="N25" i="123"/>
  <c r="M25" i="123"/>
  <c r="L25" i="123"/>
  <c r="AA26" i="124"/>
  <c r="Q123" i="395" s="1"/>
  <c r="Z26" i="124"/>
  <c r="P123" i="395" s="1"/>
  <c r="Y26" i="124"/>
  <c r="O123" i="395" s="1"/>
  <c r="X26" i="124"/>
  <c r="N123" i="395" s="1"/>
  <c r="W26" i="124"/>
  <c r="M123" i="395" s="1"/>
  <c r="S26" i="124"/>
  <c r="I123" i="395" s="1"/>
  <c r="R26" i="124"/>
  <c r="H123" i="395" s="1"/>
  <c r="Q26" i="124"/>
  <c r="G123" i="395" s="1"/>
  <c r="L26" i="124"/>
  <c r="B123" i="395" s="1"/>
  <c r="AA25" i="124"/>
  <c r="X25" i="124"/>
  <c r="W25" i="124"/>
  <c r="V25" i="124"/>
  <c r="U25" i="124"/>
  <c r="T25" i="124"/>
  <c r="S25" i="124"/>
  <c r="R25" i="124"/>
  <c r="Q25" i="124"/>
  <c r="P25" i="124"/>
  <c r="O25" i="124"/>
  <c r="N25" i="124"/>
  <c r="M25" i="124"/>
  <c r="L25" i="124"/>
  <c r="AA26" i="125"/>
  <c r="Q124" i="395" s="1"/>
  <c r="Z26" i="125"/>
  <c r="P124" i="395" s="1"/>
  <c r="Y26" i="125"/>
  <c r="O124" i="395" s="1"/>
  <c r="X26" i="125"/>
  <c r="N124" i="395" s="1"/>
  <c r="W26" i="125"/>
  <c r="M124" i="395" s="1"/>
  <c r="S26" i="125"/>
  <c r="I124" i="395" s="1"/>
  <c r="R26" i="125"/>
  <c r="H124" i="395" s="1"/>
  <c r="Q26" i="125"/>
  <c r="G124" i="395" s="1"/>
  <c r="L26" i="125"/>
  <c r="B124" i="395" s="1"/>
  <c r="AA25" i="125"/>
  <c r="X25" i="125"/>
  <c r="W25" i="125"/>
  <c r="V25" i="125"/>
  <c r="U25" i="125"/>
  <c r="T25" i="125"/>
  <c r="S25" i="125"/>
  <c r="R25" i="125"/>
  <c r="Q25" i="125"/>
  <c r="P25" i="125"/>
  <c r="O25" i="125"/>
  <c r="N25" i="125"/>
  <c r="M25" i="125"/>
  <c r="L25" i="125"/>
  <c r="AA26" i="126"/>
  <c r="Q125" i="395" s="1"/>
  <c r="Z26" i="126"/>
  <c r="P125" i="395" s="1"/>
  <c r="Y26" i="126"/>
  <c r="O125" i="395" s="1"/>
  <c r="X26" i="126"/>
  <c r="N125" i="395" s="1"/>
  <c r="W26" i="126"/>
  <c r="M125" i="395" s="1"/>
  <c r="S26" i="126"/>
  <c r="I125" i="395" s="1"/>
  <c r="R26" i="126"/>
  <c r="H125" i="395" s="1"/>
  <c r="Q26" i="126"/>
  <c r="G125" i="395" s="1"/>
  <c r="AA25" i="126"/>
  <c r="X25" i="126"/>
  <c r="W25" i="126"/>
  <c r="V25" i="126"/>
  <c r="U25" i="126"/>
  <c r="T25" i="126"/>
  <c r="S25" i="126"/>
  <c r="R25" i="126"/>
  <c r="Q25" i="126"/>
  <c r="P25" i="126"/>
  <c r="O25" i="126"/>
  <c r="N25" i="126"/>
  <c r="M25" i="126"/>
  <c r="L25" i="126"/>
  <c r="AA26" i="127"/>
  <c r="Q126" i="395" s="1"/>
  <c r="Z26" i="127"/>
  <c r="P126" i="395" s="1"/>
  <c r="Y26" i="127"/>
  <c r="O126" i="395" s="1"/>
  <c r="X26" i="127"/>
  <c r="N126" i="395" s="1"/>
  <c r="W26" i="127"/>
  <c r="M126" i="395" s="1"/>
  <c r="S26" i="127"/>
  <c r="I126" i="395" s="1"/>
  <c r="R26" i="127"/>
  <c r="H126" i="395" s="1"/>
  <c r="Q26" i="127"/>
  <c r="G126" i="395" s="1"/>
  <c r="L26" i="127"/>
  <c r="B126" i="395" s="1"/>
  <c r="AA25" i="127"/>
  <c r="X25" i="127"/>
  <c r="W25" i="127"/>
  <c r="V25" i="127"/>
  <c r="U25" i="127"/>
  <c r="T25" i="127"/>
  <c r="S25" i="127"/>
  <c r="R25" i="127"/>
  <c r="Q25" i="127"/>
  <c r="P25" i="127"/>
  <c r="O25" i="127"/>
  <c r="N25" i="127"/>
  <c r="M25" i="127"/>
  <c r="L25" i="127"/>
  <c r="AA26" i="128"/>
  <c r="Q127" i="395" s="1"/>
  <c r="Z26" i="128"/>
  <c r="P127" i="395" s="1"/>
  <c r="Y26" i="128"/>
  <c r="O127" i="395" s="1"/>
  <c r="X26" i="128"/>
  <c r="N127" i="395" s="1"/>
  <c r="W26" i="128"/>
  <c r="M127" i="395" s="1"/>
  <c r="S26" i="128"/>
  <c r="I127" i="395" s="1"/>
  <c r="R26" i="128"/>
  <c r="H127" i="395" s="1"/>
  <c r="Q26" i="128"/>
  <c r="G127" i="395" s="1"/>
  <c r="L26" i="128"/>
  <c r="B127" i="395" s="1"/>
  <c r="AA25" i="128"/>
  <c r="X25" i="128"/>
  <c r="W25" i="128"/>
  <c r="V25" i="128"/>
  <c r="U25" i="128"/>
  <c r="T25" i="128"/>
  <c r="S25" i="128"/>
  <c r="R25" i="128"/>
  <c r="Q25" i="128"/>
  <c r="P25" i="128"/>
  <c r="O25" i="128"/>
  <c r="N25" i="128"/>
  <c r="M25" i="128"/>
  <c r="L25" i="128"/>
  <c r="AA26" i="129"/>
  <c r="Q128" i="395" s="1"/>
  <c r="Z26" i="129"/>
  <c r="P128" i="395" s="1"/>
  <c r="Y26" i="129"/>
  <c r="O128" i="395" s="1"/>
  <c r="X26" i="129"/>
  <c r="N128" i="395" s="1"/>
  <c r="W26" i="129"/>
  <c r="M128" i="395" s="1"/>
  <c r="S26" i="129"/>
  <c r="I128" i="395" s="1"/>
  <c r="R26" i="129"/>
  <c r="H128" i="395" s="1"/>
  <c r="Q26" i="129"/>
  <c r="G128" i="395" s="1"/>
  <c r="L26" i="129"/>
  <c r="B128" i="395" s="1"/>
  <c r="AA25" i="129"/>
  <c r="X25" i="129"/>
  <c r="W25" i="129"/>
  <c r="V25" i="129"/>
  <c r="U25" i="129"/>
  <c r="T25" i="129"/>
  <c r="S25" i="129"/>
  <c r="R25" i="129"/>
  <c r="Q25" i="129"/>
  <c r="P25" i="129"/>
  <c r="O25" i="129"/>
  <c r="N25" i="129"/>
  <c r="M25" i="129"/>
  <c r="L25" i="129"/>
  <c r="AA26" i="130"/>
  <c r="Q129" i="395" s="1"/>
  <c r="Z26" i="130"/>
  <c r="P129" i="395" s="1"/>
  <c r="Y26" i="130"/>
  <c r="O129" i="395" s="1"/>
  <c r="X26" i="130"/>
  <c r="N129" i="395" s="1"/>
  <c r="W26" i="130"/>
  <c r="M129" i="395" s="1"/>
  <c r="S26" i="130"/>
  <c r="I129" i="395" s="1"/>
  <c r="R26" i="130"/>
  <c r="H129" i="395" s="1"/>
  <c r="Q26" i="130"/>
  <c r="G129" i="395" s="1"/>
  <c r="L26" i="130"/>
  <c r="B129" i="395" s="1"/>
  <c r="AA25" i="130"/>
  <c r="X25" i="130"/>
  <c r="W25" i="130"/>
  <c r="V25" i="130"/>
  <c r="U25" i="130"/>
  <c r="T25" i="130"/>
  <c r="S25" i="130"/>
  <c r="R25" i="130"/>
  <c r="Q25" i="130"/>
  <c r="P25" i="130"/>
  <c r="O25" i="130"/>
  <c r="N25" i="130"/>
  <c r="M25" i="130"/>
  <c r="L25" i="130"/>
  <c r="AA26" i="131"/>
  <c r="Q130" i="395" s="1"/>
  <c r="Z26" i="131"/>
  <c r="P130" i="395" s="1"/>
  <c r="Y26" i="131"/>
  <c r="O130" i="395" s="1"/>
  <c r="X26" i="131"/>
  <c r="N130" i="395" s="1"/>
  <c r="W26" i="131"/>
  <c r="M130" i="395" s="1"/>
  <c r="S26" i="131"/>
  <c r="I130" i="395" s="1"/>
  <c r="R26" i="131"/>
  <c r="H130" i="395" s="1"/>
  <c r="Q26" i="131"/>
  <c r="G130" i="395" s="1"/>
  <c r="L26" i="131"/>
  <c r="B130" i="395" s="1"/>
  <c r="AA25" i="131"/>
  <c r="X25" i="131"/>
  <c r="W25" i="131"/>
  <c r="V25" i="131"/>
  <c r="U25" i="131"/>
  <c r="T25" i="131"/>
  <c r="S25" i="131"/>
  <c r="R25" i="131"/>
  <c r="Q25" i="131"/>
  <c r="P25" i="131"/>
  <c r="O25" i="131"/>
  <c r="N25" i="131"/>
  <c r="M25" i="131"/>
  <c r="L25" i="131"/>
  <c r="AA26" i="132"/>
  <c r="Q131" i="395" s="1"/>
  <c r="Z26" i="132"/>
  <c r="P131" i="395" s="1"/>
  <c r="Y26" i="132"/>
  <c r="O131" i="395" s="1"/>
  <c r="X26" i="132"/>
  <c r="N131" i="395" s="1"/>
  <c r="W26" i="132"/>
  <c r="M131" i="395" s="1"/>
  <c r="S26" i="132"/>
  <c r="I131" i="395" s="1"/>
  <c r="R26" i="132"/>
  <c r="H131" i="395" s="1"/>
  <c r="Q26" i="132"/>
  <c r="G131" i="395" s="1"/>
  <c r="L26" i="132"/>
  <c r="B131" i="395" s="1"/>
  <c r="AA25" i="132"/>
  <c r="X25" i="132"/>
  <c r="W25" i="132"/>
  <c r="V25" i="132"/>
  <c r="U25" i="132"/>
  <c r="T25" i="132"/>
  <c r="S25" i="132"/>
  <c r="R25" i="132"/>
  <c r="Q25" i="132"/>
  <c r="P25" i="132"/>
  <c r="O25" i="132"/>
  <c r="N25" i="132"/>
  <c r="M25" i="132"/>
  <c r="L25" i="132"/>
  <c r="AA26" i="133"/>
  <c r="Q132" i="395" s="1"/>
  <c r="Z26" i="133"/>
  <c r="P132" i="395" s="1"/>
  <c r="Y26" i="133"/>
  <c r="O132" i="395" s="1"/>
  <c r="X26" i="133"/>
  <c r="N132" i="395" s="1"/>
  <c r="W26" i="133"/>
  <c r="M132" i="395" s="1"/>
  <c r="S26" i="133"/>
  <c r="I132" i="395" s="1"/>
  <c r="R26" i="133"/>
  <c r="H132" i="395" s="1"/>
  <c r="Q26" i="133"/>
  <c r="G132" i="395" s="1"/>
  <c r="L26" i="133"/>
  <c r="B132" i="395" s="1"/>
  <c r="AA25" i="133"/>
  <c r="X25" i="133"/>
  <c r="W25" i="133"/>
  <c r="V25" i="133"/>
  <c r="U25" i="133"/>
  <c r="T25" i="133"/>
  <c r="S25" i="133"/>
  <c r="R25" i="133"/>
  <c r="Q25" i="133"/>
  <c r="P25" i="133"/>
  <c r="O25" i="133"/>
  <c r="N25" i="133"/>
  <c r="M25" i="133"/>
  <c r="L25" i="133"/>
  <c r="AA26" i="134"/>
  <c r="Q133" i="395" s="1"/>
  <c r="Z26" i="134"/>
  <c r="P133" i="395" s="1"/>
  <c r="Y26" i="134"/>
  <c r="O133" i="395" s="1"/>
  <c r="X26" i="134"/>
  <c r="N133" i="395" s="1"/>
  <c r="W26" i="134"/>
  <c r="M133" i="395" s="1"/>
  <c r="S26" i="134"/>
  <c r="I133" i="395" s="1"/>
  <c r="R26" i="134"/>
  <c r="H133" i="395" s="1"/>
  <c r="Q26" i="134"/>
  <c r="G133" i="395" s="1"/>
  <c r="L26" i="134"/>
  <c r="B133" i="395" s="1"/>
  <c r="AA25" i="134"/>
  <c r="X25" i="134"/>
  <c r="W25" i="134"/>
  <c r="V25" i="134"/>
  <c r="U25" i="134"/>
  <c r="T25" i="134"/>
  <c r="S25" i="134"/>
  <c r="R25" i="134"/>
  <c r="Q25" i="134"/>
  <c r="P25" i="134"/>
  <c r="O25" i="134"/>
  <c r="N25" i="134"/>
  <c r="M25" i="134"/>
  <c r="L25" i="134"/>
  <c r="AA26" i="135"/>
  <c r="Q134" i="395" s="1"/>
  <c r="Z26" i="135"/>
  <c r="P134" i="395" s="1"/>
  <c r="Y26" i="135"/>
  <c r="O134" i="395" s="1"/>
  <c r="X26" i="135"/>
  <c r="N134" i="395" s="1"/>
  <c r="W26" i="135"/>
  <c r="M134" i="395" s="1"/>
  <c r="S26" i="135"/>
  <c r="I134" i="395" s="1"/>
  <c r="R26" i="135"/>
  <c r="H134" i="395" s="1"/>
  <c r="Q26" i="135"/>
  <c r="G134" i="395" s="1"/>
  <c r="L26" i="135"/>
  <c r="B134" i="395" s="1"/>
  <c r="AA25" i="135"/>
  <c r="X25" i="135"/>
  <c r="W25" i="135"/>
  <c r="V25" i="135"/>
  <c r="U25" i="135"/>
  <c r="T25" i="135"/>
  <c r="S25" i="135"/>
  <c r="R25" i="135"/>
  <c r="Q25" i="135"/>
  <c r="P25" i="135"/>
  <c r="O25" i="135"/>
  <c r="N25" i="135"/>
  <c r="M25" i="135"/>
  <c r="L25" i="135"/>
  <c r="AA26" i="136"/>
  <c r="Q135" i="395" s="1"/>
  <c r="Z26" i="136"/>
  <c r="P135" i="395" s="1"/>
  <c r="Y26" i="136"/>
  <c r="O135" i="395" s="1"/>
  <c r="X26" i="136"/>
  <c r="N135" i="395" s="1"/>
  <c r="W26" i="136"/>
  <c r="M135" i="395" s="1"/>
  <c r="S26" i="136"/>
  <c r="I135" i="395" s="1"/>
  <c r="R26" i="136"/>
  <c r="H135" i="395" s="1"/>
  <c r="Q26" i="136"/>
  <c r="G135" i="395" s="1"/>
  <c r="L26" i="136"/>
  <c r="B135" i="395" s="1"/>
  <c r="AA25" i="136"/>
  <c r="X25" i="136"/>
  <c r="W25" i="136"/>
  <c r="V25" i="136"/>
  <c r="U25" i="136"/>
  <c r="T25" i="136"/>
  <c r="S25" i="136"/>
  <c r="R25" i="136"/>
  <c r="Q25" i="136"/>
  <c r="P25" i="136"/>
  <c r="O25" i="136"/>
  <c r="N25" i="136"/>
  <c r="M25" i="136"/>
  <c r="L25" i="136"/>
  <c r="AA26" i="137"/>
  <c r="Q136" i="395" s="1"/>
  <c r="Z26" i="137"/>
  <c r="P136" i="395" s="1"/>
  <c r="Y26" i="137"/>
  <c r="O136" i="395" s="1"/>
  <c r="X26" i="137"/>
  <c r="N136" i="395" s="1"/>
  <c r="W26" i="137"/>
  <c r="M136" i="395" s="1"/>
  <c r="S26" i="137"/>
  <c r="I136" i="395" s="1"/>
  <c r="R26" i="137"/>
  <c r="H136" i="395" s="1"/>
  <c r="Q26" i="137"/>
  <c r="G136" i="395" s="1"/>
  <c r="L26" i="137"/>
  <c r="B136" i="395" s="1"/>
  <c r="AA25" i="137"/>
  <c r="X25" i="137"/>
  <c r="W25" i="137"/>
  <c r="V25" i="137"/>
  <c r="U25" i="137"/>
  <c r="T25" i="137"/>
  <c r="S25" i="137"/>
  <c r="R25" i="137"/>
  <c r="Q25" i="137"/>
  <c r="P25" i="137"/>
  <c r="O25" i="137"/>
  <c r="N25" i="137"/>
  <c r="M25" i="137"/>
  <c r="L25" i="137"/>
  <c r="AA26" i="138"/>
  <c r="Q137" i="395" s="1"/>
  <c r="Z26" i="138"/>
  <c r="P137" i="395" s="1"/>
  <c r="Y26" i="138"/>
  <c r="O137" i="395" s="1"/>
  <c r="X26" i="138"/>
  <c r="N137" i="395" s="1"/>
  <c r="W26" i="138"/>
  <c r="M137" i="395" s="1"/>
  <c r="S26" i="138"/>
  <c r="I137" i="395" s="1"/>
  <c r="R26" i="138"/>
  <c r="H137" i="395" s="1"/>
  <c r="Q26" i="138"/>
  <c r="G137" i="395" s="1"/>
  <c r="L26" i="138"/>
  <c r="B137" i="395" s="1"/>
  <c r="AA25" i="138"/>
  <c r="X25" i="138"/>
  <c r="W25" i="138"/>
  <c r="V25" i="138"/>
  <c r="U25" i="138"/>
  <c r="T25" i="138"/>
  <c r="S25" i="138"/>
  <c r="R25" i="138"/>
  <c r="Q25" i="138"/>
  <c r="P25" i="138"/>
  <c r="O25" i="138"/>
  <c r="N25" i="138"/>
  <c r="M25" i="138"/>
  <c r="L25" i="138"/>
  <c r="AA26" i="139"/>
  <c r="Q138" i="395" s="1"/>
  <c r="Z26" i="139"/>
  <c r="P138" i="395" s="1"/>
  <c r="Y26" i="139"/>
  <c r="O138" i="395" s="1"/>
  <c r="X26" i="139"/>
  <c r="N138" i="395" s="1"/>
  <c r="W26" i="139"/>
  <c r="M138" i="395" s="1"/>
  <c r="S26" i="139"/>
  <c r="I138" i="395" s="1"/>
  <c r="R26" i="139"/>
  <c r="H138" i="395" s="1"/>
  <c r="Q26" i="139"/>
  <c r="G138" i="395" s="1"/>
  <c r="L26" i="139"/>
  <c r="B138" i="395" s="1"/>
  <c r="AA25" i="139"/>
  <c r="X25" i="139"/>
  <c r="W25" i="139"/>
  <c r="V25" i="139"/>
  <c r="U25" i="139"/>
  <c r="T25" i="139"/>
  <c r="S25" i="139"/>
  <c r="R25" i="139"/>
  <c r="Q25" i="139"/>
  <c r="P25" i="139"/>
  <c r="O25" i="139"/>
  <c r="N25" i="139"/>
  <c r="M25" i="139"/>
  <c r="L25" i="139"/>
  <c r="AA26" i="140"/>
  <c r="Q139" i="395" s="1"/>
  <c r="Z26" i="140"/>
  <c r="P139" i="395" s="1"/>
  <c r="Y26" i="140"/>
  <c r="O139" i="395" s="1"/>
  <c r="X26" i="140"/>
  <c r="N139" i="395" s="1"/>
  <c r="W26" i="140"/>
  <c r="M139" i="395" s="1"/>
  <c r="S26" i="140"/>
  <c r="I139" i="395" s="1"/>
  <c r="R26" i="140"/>
  <c r="H139" i="395" s="1"/>
  <c r="Q26" i="140"/>
  <c r="G139" i="395" s="1"/>
  <c r="L26" i="140"/>
  <c r="B139" i="395" s="1"/>
  <c r="AA25" i="140"/>
  <c r="X25" i="140"/>
  <c r="W25" i="140"/>
  <c r="V25" i="140"/>
  <c r="U25" i="140"/>
  <c r="T25" i="140"/>
  <c r="S25" i="140"/>
  <c r="R25" i="140"/>
  <c r="Q25" i="140"/>
  <c r="P25" i="140"/>
  <c r="O25" i="140"/>
  <c r="N25" i="140"/>
  <c r="M25" i="140"/>
  <c r="L25" i="140"/>
  <c r="AA26" i="141"/>
  <c r="Q140" i="395" s="1"/>
  <c r="Z26" i="141"/>
  <c r="P140" i="395" s="1"/>
  <c r="Y26" i="141"/>
  <c r="O140" i="395" s="1"/>
  <c r="X26" i="141"/>
  <c r="N140" i="395" s="1"/>
  <c r="W26" i="141"/>
  <c r="M140" i="395" s="1"/>
  <c r="S26" i="141"/>
  <c r="I140" i="395" s="1"/>
  <c r="R26" i="141"/>
  <c r="H140" i="395" s="1"/>
  <c r="Q26" i="141"/>
  <c r="G140" i="395" s="1"/>
  <c r="L26" i="141"/>
  <c r="B140" i="395" s="1"/>
  <c r="AA25" i="141"/>
  <c r="X25" i="141"/>
  <c r="W25" i="141"/>
  <c r="V25" i="141"/>
  <c r="U25" i="141"/>
  <c r="T25" i="141"/>
  <c r="S25" i="141"/>
  <c r="R25" i="141"/>
  <c r="Q25" i="141"/>
  <c r="P25" i="141"/>
  <c r="O25" i="141"/>
  <c r="N25" i="141"/>
  <c r="M25" i="141"/>
  <c r="L25" i="141"/>
  <c r="AA26" i="142"/>
  <c r="Q141" i="395" s="1"/>
  <c r="Z26" i="142"/>
  <c r="P141" i="395" s="1"/>
  <c r="Y26" i="142"/>
  <c r="O141" i="395" s="1"/>
  <c r="X26" i="142"/>
  <c r="N141" i="395" s="1"/>
  <c r="W26" i="142"/>
  <c r="M141" i="395" s="1"/>
  <c r="S26" i="142"/>
  <c r="I141" i="395" s="1"/>
  <c r="R26" i="142"/>
  <c r="H141" i="395" s="1"/>
  <c r="Q26" i="142"/>
  <c r="G141" i="395" s="1"/>
  <c r="L26" i="142"/>
  <c r="B141" i="395" s="1"/>
  <c r="AA25" i="142"/>
  <c r="X25" i="142"/>
  <c r="W25" i="142"/>
  <c r="V25" i="142"/>
  <c r="U25" i="142"/>
  <c r="T25" i="142"/>
  <c r="S25" i="142"/>
  <c r="R25" i="142"/>
  <c r="Q25" i="142"/>
  <c r="P25" i="142"/>
  <c r="O25" i="142"/>
  <c r="N25" i="142"/>
  <c r="M25" i="142"/>
  <c r="L25" i="142"/>
  <c r="AA26" i="143"/>
  <c r="Q142" i="395" s="1"/>
  <c r="Z26" i="143"/>
  <c r="P142" i="395" s="1"/>
  <c r="Y26" i="143"/>
  <c r="O142" i="395" s="1"/>
  <c r="X26" i="143"/>
  <c r="N142" i="395" s="1"/>
  <c r="W26" i="143"/>
  <c r="M142" i="395" s="1"/>
  <c r="S26" i="143"/>
  <c r="I142" i="395" s="1"/>
  <c r="R26" i="143"/>
  <c r="H142" i="395" s="1"/>
  <c r="Q26" i="143"/>
  <c r="G142" i="395" s="1"/>
  <c r="L26" i="143"/>
  <c r="B142" i="395" s="1"/>
  <c r="AA25" i="143"/>
  <c r="X25" i="143"/>
  <c r="W25" i="143"/>
  <c r="V25" i="143"/>
  <c r="U25" i="143"/>
  <c r="T25" i="143"/>
  <c r="S25" i="143"/>
  <c r="R25" i="143"/>
  <c r="Q25" i="143"/>
  <c r="P25" i="143"/>
  <c r="O25" i="143"/>
  <c r="N25" i="143"/>
  <c r="M25" i="143"/>
  <c r="L25" i="143"/>
  <c r="AA26" i="144"/>
  <c r="Q143" i="395" s="1"/>
  <c r="Z26" i="144"/>
  <c r="P143" i="395" s="1"/>
  <c r="Y26" i="144"/>
  <c r="O143" i="395" s="1"/>
  <c r="X26" i="144"/>
  <c r="N143" i="395" s="1"/>
  <c r="W26" i="144"/>
  <c r="M143" i="395" s="1"/>
  <c r="S26" i="144"/>
  <c r="I143" i="395" s="1"/>
  <c r="R26" i="144"/>
  <c r="H143" i="395" s="1"/>
  <c r="Q26" i="144"/>
  <c r="G143" i="395" s="1"/>
  <c r="L26" i="144"/>
  <c r="B143" i="395" s="1"/>
  <c r="AA25" i="144"/>
  <c r="X25" i="144"/>
  <c r="W25" i="144"/>
  <c r="V25" i="144"/>
  <c r="U25" i="144"/>
  <c r="T25" i="144"/>
  <c r="S25" i="144"/>
  <c r="R25" i="144"/>
  <c r="Q25" i="144"/>
  <c r="P25" i="144"/>
  <c r="O25" i="144"/>
  <c r="N25" i="144"/>
  <c r="M25" i="144"/>
  <c r="L25" i="144"/>
  <c r="AA26" i="145"/>
  <c r="Q144" i="395" s="1"/>
  <c r="Z26" i="145"/>
  <c r="P144" i="395" s="1"/>
  <c r="Y26" i="145"/>
  <c r="O144" i="395" s="1"/>
  <c r="X26" i="145"/>
  <c r="N144" i="395" s="1"/>
  <c r="W26" i="145"/>
  <c r="M144" i="395" s="1"/>
  <c r="S26" i="145"/>
  <c r="I144" i="395" s="1"/>
  <c r="R26" i="145"/>
  <c r="H144" i="395" s="1"/>
  <c r="Q26" i="145"/>
  <c r="G144" i="395" s="1"/>
  <c r="L26" i="145"/>
  <c r="B144" i="395" s="1"/>
  <c r="AA25" i="145"/>
  <c r="X25" i="145"/>
  <c r="W25" i="145"/>
  <c r="V25" i="145"/>
  <c r="U25" i="145"/>
  <c r="T25" i="145"/>
  <c r="S25" i="145"/>
  <c r="R25" i="145"/>
  <c r="Q25" i="145"/>
  <c r="P25" i="145"/>
  <c r="O25" i="145"/>
  <c r="N25" i="145"/>
  <c r="M25" i="145"/>
  <c r="L25" i="145"/>
  <c r="AA26" i="146"/>
  <c r="Q145" i="395" s="1"/>
  <c r="Z26" i="146"/>
  <c r="P145" i="395" s="1"/>
  <c r="Y26" i="146"/>
  <c r="O145" i="395" s="1"/>
  <c r="X26" i="146"/>
  <c r="N145" i="395" s="1"/>
  <c r="W26" i="146"/>
  <c r="M145" i="395" s="1"/>
  <c r="S26" i="146"/>
  <c r="I145" i="395" s="1"/>
  <c r="R26" i="146"/>
  <c r="H145" i="395" s="1"/>
  <c r="Q26" i="146"/>
  <c r="G145" i="395" s="1"/>
  <c r="L26" i="146"/>
  <c r="B145" i="395" s="1"/>
  <c r="AA25" i="146"/>
  <c r="X25" i="146"/>
  <c r="W25" i="146"/>
  <c r="V25" i="146"/>
  <c r="U25" i="146"/>
  <c r="T25" i="146"/>
  <c r="S25" i="146"/>
  <c r="R25" i="146"/>
  <c r="Q25" i="146"/>
  <c r="P25" i="146"/>
  <c r="O25" i="146"/>
  <c r="N25" i="146"/>
  <c r="M25" i="146"/>
  <c r="L25" i="146"/>
  <c r="AA26" i="147"/>
  <c r="Q146" i="395" s="1"/>
  <c r="Z26" i="147"/>
  <c r="P146" i="395" s="1"/>
  <c r="Y26" i="147"/>
  <c r="O146" i="395" s="1"/>
  <c r="X26" i="147"/>
  <c r="N146" i="395" s="1"/>
  <c r="W26" i="147"/>
  <c r="M146" i="395" s="1"/>
  <c r="S26" i="147"/>
  <c r="I146" i="395" s="1"/>
  <c r="R26" i="147"/>
  <c r="H146" i="395" s="1"/>
  <c r="Q26" i="147"/>
  <c r="G146" i="395" s="1"/>
  <c r="L26" i="147"/>
  <c r="B146" i="395" s="1"/>
  <c r="AA25" i="147"/>
  <c r="X25" i="147"/>
  <c r="W25" i="147"/>
  <c r="V25" i="147"/>
  <c r="U25" i="147"/>
  <c r="T25" i="147"/>
  <c r="S25" i="147"/>
  <c r="R25" i="147"/>
  <c r="Q25" i="147"/>
  <c r="P25" i="147"/>
  <c r="O25" i="147"/>
  <c r="N25" i="147"/>
  <c r="M25" i="147"/>
  <c r="L25" i="147"/>
  <c r="AA26" i="148"/>
  <c r="Q147" i="395" s="1"/>
  <c r="Z26" i="148"/>
  <c r="P147" i="395" s="1"/>
  <c r="Y26" i="148"/>
  <c r="O147" i="395" s="1"/>
  <c r="X26" i="148"/>
  <c r="N147" i="395" s="1"/>
  <c r="W26" i="148"/>
  <c r="M147" i="395" s="1"/>
  <c r="S26" i="148"/>
  <c r="I147" i="395" s="1"/>
  <c r="R26" i="148"/>
  <c r="H147" i="395" s="1"/>
  <c r="Q26" i="148"/>
  <c r="G147" i="395" s="1"/>
  <c r="L26" i="148"/>
  <c r="B147" i="395" s="1"/>
  <c r="AA25" i="148"/>
  <c r="X25" i="148"/>
  <c r="W25" i="148"/>
  <c r="V25" i="148"/>
  <c r="U25" i="148"/>
  <c r="T25" i="148"/>
  <c r="S25" i="148"/>
  <c r="R25" i="148"/>
  <c r="Q25" i="148"/>
  <c r="P25" i="148"/>
  <c r="O25" i="148"/>
  <c r="N25" i="148"/>
  <c r="M25" i="148"/>
  <c r="L25" i="148"/>
  <c r="AA26" i="149"/>
  <c r="Q148" i="395" s="1"/>
  <c r="Z26" i="149"/>
  <c r="P148" i="395" s="1"/>
  <c r="Y26" i="149"/>
  <c r="O148" i="395" s="1"/>
  <c r="X26" i="149"/>
  <c r="N148" i="395" s="1"/>
  <c r="W26" i="149"/>
  <c r="M148" i="395" s="1"/>
  <c r="S26" i="149"/>
  <c r="I148" i="395" s="1"/>
  <c r="R26" i="149"/>
  <c r="H148" i="395" s="1"/>
  <c r="Q26" i="149"/>
  <c r="G148" i="395" s="1"/>
  <c r="L26" i="149"/>
  <c r="B148" i="395" s="1"/>
  <c r="AA25" i="149"/>
  <c r="X25" i="149"/>
  <c r="W25" i="149"/>
  <c r="V25" i="149"/>
  <c r="U25" i="149"/>
  <c r="T25" i="149"/>
  <c r="S25" i="149"/>
  <c r="R25" i="149"/>
  <c r="Q25" i="149"/>
  <c r="P25" i="149"/>
  <c r="O25" i="149"/>
  <c r="N25" i="149"/>
  <c r="M25" i="149"/>
  <c r="L25" i="149"/>
  <c r="AA26" i="150"/>
  <c r="Q149" i="395" s="1"/>
  <c r="Z26" i="150"/>
  <c r="P149" i="395" s="1"/>
  <c r="Y26" i="150"/>
  <c r="O149" i="395" s="1"/>
  <c r="X26" i="150"/>
  <c r="N149" i="395" s="1"/>
  <c r="W26" i="150"/>
  <c r="M149" i="395" s="1"/>
  <c r="S26" i="150"/>
  <c r="I149" i="395" s="1"/>
  <c r="R26" i="150"/>
  <c r="H149" i="395" s="1"/>
  <c r="Q26" i="150"/>
  <c r="G149" i="395" s="1"/>
  <c r="L26" i="150"/>
  <c r="B149" i="395" s="1"/>
  <c r="AA25" i="150"/>
  <c r="X25" i="150"/>
  <c r="W25" i="150"/>
  <c r="V25" i="150"/>
  <c r="U25" i="150"/>
  <c r="T25" i="150"/>
  <c r="S25" i="150"/>
  <c r="R25" i="150"/>
  <c r="Q25" i="150"/>
  <c r="P25" i="150"/>
  <c r="O25" i="150"/>
  <c r="N25" i="150"/>
  <c r="M25" i="150"/>
  <c r="L25" i="150"/>
  <c r="AA26" i="151"/>
  <c r="Q150" i="395" s="1"/>
  <c r="Z26" i="151"/>
  <c r="P150" i="395" s="1"/>
  <c r="Y26" i="151"/>
  <c r="O150" i="395" s="1"/>
  <c r="X26" i="151"/>
  <c r="N150" i="395" s="1"/>
  <c r="W26" i="151"/>
  <c r="M150" i="395" s="1"/>
  <c r="S26" i="151"/>
  <c r="I150" i="395" s="1"/>
  <c r="R26" i="151"/>
  <c r="H150" i="395" s="1"/>
  <c r="Q26" i="151"/>
  <c r="G150" i="395" s="1"/>
  <c r="L26" i="151"/>
  <c r="B150" i="395" s="1"/>
  <c r="AA25" i="151"/>
  <c r="X25" i="151"/>
  <c r="W25" i="151"/>
  <c r="V25" i="151"/>
  <c r="U25" i="151"/>
  <c r="T25" i="151"/>
  <c r="S25" i="151"/>
  <c r="R25" i="151"/>
  <c r="Q25" i="151"/>
  <c r="P25" i="151"/>
  <c r="O25" i="151"/>
  <c r="N25" i="151"/>
  <c r="M25" i="151"/>
  <c r="L25" i="151"/>
  <c r="AA26" i="152"/>
  <c r="Q151" i="395" s="1"/>
  <c r="Z26" i="152"/>
  <c r="P151" i="395" s="1"/>
  <c r="Y26" i="152"/>
  <c r="O151" i="395" s="1"/>
  <c r="X26" i="152"/>
  <c r="N151" i="395" s="1"/>
  <c r="W26" i="152"/>
  <c r="M151" i="395" s="1"/>
  <c r="S26" i="152"/>
  <c r="I151" i="395" s="1"/>
  <c r="R26" i="152"/>
  <c r="H151" i="395" s="1"/>
  <c r="Q26" i="152"/>
  <c r="G151" i="395" s="1"/>
  <c r="L26" i="152"/>
  <c r="B151" i="395" s="1"/>
  <c r="AA25" i="152"/>
  <c r="X25" i="152"/>
  <c r="W25" i="152"/>
  <c r="V25" i="152"/>
  <c r="U25" i="152"/>
  <c r="T25" i="152"/>
  <c r="S25" i="152"/>
  <c r="R25" i="152"/>
  <c r="Q25" i="152"/>
  <c r="P25" i="152"/>
  <c r="O25" i="152"/>
  <c r="N25" i="152"/>
  <c r="M25" i="152"/>
  <c r="L25" i="152"/>
  <c r="AA26" i="153"/>
  <c r="Q152" i="395" s="1"/>
  <c r="Z26" i="153"/>
  <c r="P152" i="395" s="1"/>
  <c r="Y26" i="153"/>
  <c r="O152" i="395" s="1"/>
  <c r="X26" i="153"/>
  <c r="N152" i="395" s="1"/>
  <c r="W26" i="153"/>
  <c r="M152" i="395" s="1"/>
  <c r="S26" i="153"/>
  <c r="I152" i="395" s="1"/>
  <c r="R26" i="153"/>
  <c r="H152" i="395" s="1"/>
  <c r="Q26" i="153"/>
  <c r="G152" i="395" s="1"/>
  <c r="L26" i="153"/>
  <c r="B152" i="395" s="1"/>
  <c r="AA25" i="153"/>
  <c r="X25" i="153"/>
  <c r="W25" i="153"/>
  <c r="V25" i="153"/>
  <c r="U25" i="153"/>
  <c r="T25" i="153"/>
  <c r="S25" i="153"/>
  <c r="R25" i="153"/>
  <c r="Q25" i="153"/>
  <c r="P25" i="153"/>
  <c r="O25" i="153"/>
  <c r="N25" i="153"/>
  <c r="M25" i="153"/>
  <c r="L25" i="153"/>
  <c r="AA26" i="154"/>
  <c r="Q153" i="395" s="1"/>
  <c r="Z26" i="154"/>
  <c r="P153" i="395" s="1"/>
  <c r="Y26" i="154"/>
  <c r="O153" i="395" s="1"/>
  <c r="X26" i="154"/>
  <c r="N153" i="395" s="1"/>
  <c r="W26" i="154"/>
  <c r="M153" i="395" s="1"/>
  <c r="S26" i="154"/>
  <c r="I153" i="395" s="1"/>
  <c r="R26" i="154"/>
  <c r="H153" i="395" s="1"/>
  <c r="Q26" i="154"/>
  <c r="G153" i="395" s="1"/>
  <c r="L26" i="154"/>
  <c r="B153" i="395" s="1"/>
  <c r="AA25" i="154"/>
  <c r="X25" i="154"/>
  <c r="W25" i="154"/>
  <c r="V25" i="154"/>
  <c r="U25" i="154"/>
  <c r="T25" i="154"/>
  <c r="S25" i="154"/>
  <c r="R25" i="154"/>
  <c r="Q25" i="154"/>
  <c r="P25" i="154"/>
  <c r="O25" i="154"/>
  <c r="N25" i="154"/>
  <c r="M25" i="154"/>
  <c r="L25" i="154"/>
  <c r="AA26" i="155"/>
  <c r="Q154" i="395" s="1"/>
  <c r="Z26" i="155"/>
  <c r="P154" i="395" s="1"/>
  <c r="Y26" i="155"/>
  <c r="O154" i="395" s="1"/>
  <c r="X26" i="155"/>
  <c r="N154" i="395" s="1"/>
  <c r="W26" i="155"/>
  <c r="M154" i="395" s="1"/>
  <c r="S26" i="155"/>
  <c r="I154" i="395" s="1"/>
  <c r="R26" i="155"/>
  <c r="H154" i="395" s="1"/>
  <c r="Q26" i="155"/>
  <c r="G154" i="395" s="1"/>
  <c r="L26" i="155"/>
  <c r="B154" i="395" s="1"/>
  <c r="AA25" i="155"/>
  <c r="X25" i="155"/>
  <c r="W25" i="155"/>
  <c r="V25" i="155"/>
  <c r="U25" i="155"/>
  <c r="T25" i="155"/>
  <c r="S25" i="155"/>
  <c r="R25" i="155"/>
  <c r="Q25" i="155"/>
  <c r="P25" i="155"/>
  <c r="O25" i="155"/>
  <c r="N25" i="155"/>
  <c r="M25" i="155"/>
  <c r="L25" i="155"/>
  <c r="AA26" i="156"/>
  <c r="Q155" i="395" s="1"/>
  <c r="Z26" i="156"/>
  <c r="P155" i="395" s="1"/>
  <c r="Y26" i="156"/>
  <c r="O155" i="395" s="1"/>
  <c r="X26" i="156"/>
  <c r="N155" i="395" s="1"/>
  <c r="W26" i="156"/>
  <c r="M155" i="395" s="1"/>
  <c r="S26" i="156"/>
  <c r="I155" i="395" s="1"/>
  <c r="R26" i="156"/>
  <c r="H155" i="395" s="1"/>
  <c r="Q26" i="156"/>
  <c r="G155" i="395" s="1"/>
  <c r="L26" i="156"/>
  <c r="B155" i="395" s="1"/>
  <c r="AA25" i="156"/>
  <c r="X25" i="156"/>
  <c r="W25" i="156"/>
  <c r="V25" i="156"/>
  <c r="U25" i="156"/>
  <c r="T25" i="156"/>
  <c r="S25" i="156"/>
  <c r="R25" i="156"/>
  <c r="Q25" i="156"/>
  <c r="P25" i="156"/>
  <c r="O25" i="156"/>
  <c r="N25" i="156"/>
  <c r="M25" i="156"/>
  <c r="L25" i="156"/>
  <c r="AA26" i="157"/>
  <c r="Q156" i="395" s="1"/>
  <c r="Z26" i="157"/>
  <c r="P156" i="395" s="1"/>
  <c r="Y26" i="157"/>
  <c r="O156" i="395" s="1"/>
  <c r="X26" i="157"/>
  <c r="N156" i="395" s="1"/>
  <c r="W26" i="157"/>
  <c r="M156" i="395" s="1"/>
  <c r="S26" i="157"/>
  <c r="I156" i="395" s="1"/>
  <c r="R26" i="157"/>
  <c r="H156" i="395" s="1"/>
  <c r="Q26" i="157"/>
  <c r="G156" i="395" s="1"/>
  <c r="L26" i="157"/>
  <c r="B156" i="395" s="1"/>
  <c r="AA25" i="157"/>
  <c r="X25" i="157"/>
  <c r="W25" i="157"/>
  <c r="V25" i="157"/>
  <c r="U25" i="157"/>
  <c r="T25" i="157"/>
  <c r="S25" i="157"/>
  <c r="R25" i="157"/>
  <c r="Q25" i="157"/>
  <c r="P25" i="157"/>
  <c r="O25" i="157"/>
  <c r="N25" i="157"/>
  <c r="M25" i="157"/>
  <c r="L25" i="157"/>
  <c r="AA26" i="158"/>
  <c r="Q157" i="395" s="1"/>
  <c r="Z26" i="158"/>
  <c r="P157" i="395" s="1"/>
  <c r="Y26" i="158"/>
  <c r="O157" i="395" s="1"/>
  <c r="X26" i="158"/>
  <c r="N157" i="395" s="1"/>
  <c r="W26" i="158"/>
  <c r="M157" i="395" s="1"/>
  <c r="S26" i="158"/>
  <c r="I157" i="395" s="1"/>
  <c r="R26" i="158"/>
  <c r="H157" i="395" s="1"/>
  <c r="Q26" i="158"/>
  <c r="G157" i="395" s="1"/>
  <c r="L26" i="158"/>
  <c r="B157" i="395" s="1"/>
  <c r="AA25" i="158"/>
  <c r="X25" i="158"/>
  <c r="W25" i="158"/>
  <c r="V25" i="158"/>
  <c r="U25" i="158"/>
  <c r="T25" i="158"/>
  <c r="S25" i="158"/>
  <c r="R25" i="158"/>
  <c r="Q25" i="158"/>
  <c r="P25" i="158"/>
  <c r="O25" i="158"/>
  <c r="N25" i="158"/>
  <c r="M25" i="158"/>
  <c r="L25" i="158"/>
  <c r="AA26" i="159"/>
  <c r="Q158" i="395" s="1"/>
  <c r="Z26" i="159"/>
  <c r="P158" i="395" s="1"/>
  <c r="Y26" i="159"/>
  <c r="O158" i="395" s="1"/>
  <c r="X26" i="159"/>
  <c r="N158" i="395" s="1"/>
  <c r="W26" i="159"/>
  <c r="M158" i="395" s="1"/>
  <c r="S26" i="159"/>
  <c r="I158" i="395" s="1"/>
  <c r="R26" i="159"/>
  <c r="H158" i="395" s="1"/>
  <c r="Q26" i="159"/>
  <c r="G158" i="395" s="1"/>
  <c r="L26" i="159"/>
  <c r="B158" i="395" s="1"/>
  <c r="AA25" i="159"/>
  <c r="X25" i="159"/>
  <c r="W25" i="159"/>
  <c r="V25" i="159"/>
  <c r="U25" i="159"/>
  <c r="T25" i="159"/>
  <c r="S25" i="159"/>
  <c r="R25" i="159"/>
  <c r="Q25" i="159"/>
  <c r="P25" i="159"/>
  <c r="O25" i="159"/>
  <c r="N25" i="159"/>
  <c r="M25" i="159"/>
  <c r="L25" i="159"/>
  <c r="AA26" i="160"/>
  <c r="Q159" i="395" s="1"/>
  <c r="Z26" i="160"/>
  <c r="P159" i="395" s="1"/>
  <c r="Y26" i="160"/>
  <c r="O159" i="395" s="1"/>
  <c r="X26" i="160"/>
  <c r="N159" i="395" s="1"/>
  <c r="W26" i="160"/>
  <c r="M159" i="395" s="1"/>
  <c r="S26" i="160"/>
  <c r="I159" i="395" s="1"/>
  <c r="R26" i="160"/>
  <c r="H159" i="395" s="1"/>
  <c r="Q26" i="160"/>
  <c r="G159" i="395" s="1"/>
  <c r="L26" i="160"/>
  <c r="B159" i="395" s="1"/>
  <c r="AA25" i="160"/>
  <c r="X25" i="160"/>
  <c r="W25" i="160"/>
  <c r="V25" i="160"/>
  <c r="U25" i="160"/>
  <c r="T25" i="160"/>
  <c r="S25" i="160"/>
  <c r="R25" i="160"/>
  <c r="Q25" i="160"/>
  <c r="P25" i="160"/>
  <c r="O25" i="160"/>
  <c r="N25" i="160"/>
  <c r="M25" i="160"/>
  <c r="L25" i="160"/>
  <c r="AA26" i="161"/>
  <c r="Q160" i="395" s="1"/>
  <c r="Z26" i="161"/>
  <c r="P160" i="395" s="1"/>
  <c r="Y26" i="161"/>
  <c r="O160" i="395" s="1"/>
  <c r="X26" i="161"/>
  <c r="N160" i="395" s="1"/>
  <c r="W26" i="161"/>
  <c r="M160" i="395" s="1"/>
  <c r="S26" i="161"/>
  <c r="I160" i="395" s="1"/>
  <c r="R26" i="161"/>
  <c r="H160" i="395" s="1"/>
  <c r="Q26" i="161"/>
  <c r="G160" i="395" s="1"/>
  <c r="L26" i="161"/>
  <c r="B160" i="395" s="1"/>
  <c r="AA25" i="161"/>
  <c r="X25" i="161"/>
  <c r="W25" i="161"/>
  <c r="V25" i="161"/>
  <c r="U25" i="161"/>
  <c r="T25" i="161"/>
  <c r="S25" i="161"/>
  <c r="R25" i="161"/>
  <c r="Q25" i="161"/>
  <c r="P25" i="161"/>
  <c r="O25" i="161"/>
  <c r="N25" i="161"/>
  <c r="M25" i="161"/>
  <c r="L25" i="161"/>
  <c r="AA26" i="162"/>
  <c r="Q161" i="395" s="1"/>
  <c r="Z26" i="162"/>
  <c r="P161" i="395" s="1"/>
  <c r="Y26" i="162"/>
  <c r="O161" i="395" s="1"/>
  <c r="X26" i="162"/>
  <c r="N161" i="395" s="1"/>
  <c r="W26" i="162"/>
  <c r="M161" i="395" s="1"/>
  <c r="S26" i="162"/>
  <c r="I161" i="395" s="1"/>
  <c r="R26" i="162"/>
  <c r="H161" i="395" s="1"/>
  <c r="Q26" i="162"/>
  <c r="G161" i="395" s="1"/>
  <c r="L26" i="162"/>
  <c r="B161" i="395" s="1"/>
  <c r="AA25" i="162"/>
  <c r="X25" i="162"/>
  <c r="W25" i="162"/>
  <c r="V25" i="162"/>
  <c r="U25" i="162"/>
  <c r="T25" i="162"/>
  <c r="S25" i="162"/>
  <c r="R25" i="162"/>
  <c r="Q25" i="162"/>
  <c r="P25" i="162"/>
  <c r="O25" i="162"/>
  <c r="N25" i="162"/>
  <c r="M25" i="162"/>
  <c r="L25" i="162"/>
  <c r="AA26" i="163"/>
  <c r="Q162" i="395" s="1"/>
  <c r="Z26" i="163"/>
  <c r="P162" i="395" s="1"/>
  <c r="Y26" i="163"/>
  <c r="O162" i="395" s="1"/>
  <c r="X26" i="163"/>
  <c r="N162" i="395" s="1"/>
  <c r="W26" i="163"/>
  <c r="M162" i="395" s="1"/>
  <c r="S26" i="163"/>
  <c r="I162" i="395" s="1"/>
  <c r="R26" i="163"/>
  <c r="H162" i="395" s="1"/>
  <c r="Q26" i="163"/>
  <c r="G162" i="395" s="1"/>
  <c r="L26" i="163"/>
  <c r="B162" i="395" s="1"/>
  <c r="AA25" i="163"/>
  <c r="X25" i="163"/>
  <c r="W25" i="163"/>
  <c r="V25" i="163"/>
  <c r="U25" i="163"/>
  <c r="T25" i="163"/>
  <c r="S25" i="163"/>
  <c r="R25" i="163"/>
  <c r="Q25" i="163"/>
  <c r="P25" i="163"/>
  <c r="O25" i="163"/>
  <c r="N25" i="163"/>
  <c r="M25" i="163"/>
  <c r="L25" i="163"/>
  <c r="AA26" i="164"/>
  <c r="Q163" i="395" s="1"/>
  <c r="Z26" i="164"/>
  <c r="P163" i="395" s="1"/>
  <c r="Y26" i="164"/>
  <c r="O163" i="395" s="1"/>
  <c r="X26" i="164"/>
  <c r="N163" i="395" s="1"/>
  <c r="W26" i="164"/>
  <c r="M163" i="395" s="1"/>
  <c r="S26" i="164"/>
  <c r="I163" i="395" s="1"/>
  <c r="R26" i="164"/>
  <c r="H163" i="395" s="1"/>
  <c r="Q26" i="164"/>
  <c r="G163" i="395" s="1"/>
  <c r="L26" i="164"/>
  <c r="B163" i="395" s="1"/>
  <c r="AA25" i="164"/>
  <c r="X25" i="164"/>
  <c r="W25" i="164"/>
  <c r="V25" i="164"/>
  <c r="U25" i="164"/>
  <c r="T25" i="164"/>
  <c r="S25" i="164"/>
  <c r="R25" i="164"/>
  <c r="Q25" i="164"/>
  <c r="P25" i="164"/>
  <c r="O25" i="164"/>
  <c r="N25" i="164"/>
  <c r="M25" i="164"/>
  <c r="L25" i="164"/>
  <c r="AA26" i="165"/>
  <c r="Q164" i="395" s="1"/>
  <c r="Z26" i="165"/>
  <c r="P164" i="395" s="1"/>
  <c r="Y26" i="165"/>
  <c r="O164" i="395" s="1"/>
  <c r="X26" i="165"/>
  <c r="N164" i="395" s="1"/>
  <c r="W26" i="165"/>
  <c r="M164" i="395" s="1"/>
  <c r="S26" i="165"/>
  <c r="I164" i="395" s="1"/>
  <c r="R26" i="165"/>
  <c r="H164" i="395" s="1"/>
  <c r="Q26" i="165"/>
  <c r="G164" i="395" s="1"/>
  <c r="L26" i="165"/>
  <c r="B164" i="395" s="1"/>
  <c r="AA25" i="165"/>
  <c r="X25" i="165"/>
  <c r="W25" i="165"/>
  <c r="V25" i="165"/>
  <c r="U25" i="165"/>
  <c r="T25" i="165"/>
  <c r="S25" i="165"/>
  <c r="R25" i="165"/>
  <c r="Q25" i="165"/>
  <c r="P25" i="165"/>
  <c r="O25" i="165"/>
  <c r="N25" i="165"/>
  <c r="M25" i="165"/>
  <c r="L25" i="165"/>
  <c r="AA26" i="166"/>
  <c r="Q165" i="395" s="1"/>
  <c r="Z26" i="166"/>
  <c r="P165" i="395" s="1"/>
  <c r="Y26" i="166"/>
  <c r="O165" i="395" s="1"/>
  <c r="X26" i="166"/>
  <c r="N165" i="395" s="1"/>
  <c r="W26" i="166"/>
  <c r="M165" i="395" s="1"/>
  <c r="S26" i="166"/>
  <c r="I165" i="395" s="1"/>
  <c r="R26" i="166"/>
  <c r="H165" i="395" s="1"/>
  <c r="Q26" i="166"/>
  <c r="G165" i="395" s="1"/>
  <c r="L26" i="166"/>
  <c r="B165" i="395" s="1"/>
  <c r="AA25" i="166"/>
  <c r="X25" i="166"/>
  <c r="W25" i="166"/>
  <c r="V25" i="166"/>
  <c r="U25" i="166"/>
  <c r="T25" i="166"/>
  <c r="S25" i="166"/>
  <c r="R25" i="166"/>
  <c r="Q25" i="166"/>
  <c r="P25" i="166"/>
  <c r="O25" i="166"/>
  <c r="N25" i="166"/>
  <c r="M25" i="166"/>
  <c r="L25" i="166"/>
  <c r="AA26" i="91"/>
  <c r="Q90" i="395" s="1"/>
  <c r="Z26" i="91"/>
  <c r="P90" i="395" s="1"/>
  <c r="Y26" i="91"/>
  <c r="O90" i="395" s="1"/>
  <c r="X26" i="91"/>
  <c r="N90" i="395" s="1"/>
  <c r="W26" i="91"/>
  <c r="M90" i="395" s="1"/>
  <c r="S26" i="91"/>
  <c r="I90" i="395" s="1"/>
  <c r="R26" i="91"/>
  <c r="H90" i="395" s="1"/>
  <c r="Q26" i="91"/>
  <c r="G90" i="395" s="1"/>
  <c r="L26" i="91"/>
  <c r="B90" i="395" s="1"/>
  <c r="AA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AA21" i="80"/>
  <c r="Q79" i="395" s="1"/>
  <c r="Z21" i="80"/>
  <c r="P79" i="395" s="1"/>
  <c r="Y21" i="80"/>
  <c r="O79" i="395" s="1"/>
  <c r="X21" i="80"/>
  <c r="N79" i="395" s="1"/>
  <c r="W21" i="80"/>
  <c r="M79" i="395" s="1"/>
  <c r="S21" i="80"/>
  <c r="I79" i="395" s="1"/>
  <c r="R21" i="80"/>
  <c r="H79" i="395" s="1"/>
  <c r="Q21" i="80"/>
  <c r="G79" i="395" s="1"/>
  <c r="L21" i="80"/>
  <c r="B79" i="395" s="1"/>
  <c r="AA20" i="80"/>
  <c r="X20" i="80"/>
  <c r="W20" i="80"/>
  <c r="V20" i="80"/>
  <c r="U20" i="80"/>
  <c r="T20" i="80"/>
  <c r="S20" i="80"/>
  <c r="R20" i="80"/>
  <c r="Q20" i="80"/>
  <c r="P20" i="80"/>
  <c r="O20" i="80"/>
  <c r="N20" i="80"/>
  <c r="M20" i="80"/>
  <c r="L20" i="80"/>
  <c r="AA21" i="82"/>
  <c r="Q81" i="395" s="1"/>
  <c r="Z21" i="82"/>
  <c r="P81" i="395" s="1"/>
  <c r="Y21" i="82"/>
  <c r="O81" i="395" s="1"/>
  <c r="X21" i="82"/>
  <c r="N81" i="395" s="1"/>
  <c r="W21" i="82"/>
  <c r="M81" i="395" s="1"/>
  <c r="S21" i="82"/>
  <c r="I81" i="395" s="1"/>
  <c r="R21" i="82"/>
  <c r="H81" i="395" s="1"/>
  <c r="Q21" i="82"/>
  <c r="G81" i="395" s="1"/>
  <c r="L21" i="82"/>
  <c r="B81" i="395" s="1"/>
  <c r="AA20" i="82"/>
  <c r="X20" i="82"/>
  <c r="W20" i="82"/>
  <c r="V20" i="82"/>
  <c r="U20" i="82"/>
  <c r="T20" i="82"/>
  <c r="S20" i="82"/>
  <c r="R20" i="82"/>
  <c r="Q20" i="82"/>
  <c r="P20" i="82"/>
  <c r="O20" i="82"/>
  <c r="N20" i="82"/>
  <c r="M20" i="82"/>
  <c r="L20" i="82"/>
  <c r="AA21" i="83"/>
  <c r="Q82" i="395" s="1"/>
  <c r="Z21" i="83"/>
  <c r="P82" i="395" s="1"/>
  <c r="Y21" i="83"/>
  <c r="O82" i="395" s="1"/>
  <c r="X21" i="83"/>
  <c r="N82" i="395" s="1"/>
  <c r="W21" i="83"/>
  <c r="M82" i="395" s="1"/>
  <c r="S21" i="83"/>
  <c r="I82" i="395" s="1"/>
  <c r="R21" i="83"/>
  <c r="H82" i="395" s="1"/>
  <c r="Q21" i="83"/>
  <c r="G82" i="395" s="1"/>
  <c r="L21" i="83"/>
  <c r="B82" i="395" s="1"/>
  <c r="AA20" i="83"/>
  <c r="X20" i="83"/>
  <c r="W20" i="83"/>
  <c r="V20" i="83"/>
  <c r="U20" i="83"/>
  <c r="T20" i="83"/>
  <c r="S20" i="83"/>
  <c r="R20" i="83"/>
  <c r="Q20" i="83"/>
  <c r="P20" i="83"/>
  <c r="O20" i="83"/>
  <c r="N20" i="83"/>
  <c r="M20" i="83"/>
  <c r="L20" i="83"/>
  <c r="AA21" i="84"/>
  <c r="Q83" i="395" s="1"/>
  <c r="Z21" i="84"/>
  <c r="P83" i="395" s="1"/>
  <c r="Y21" i="84"/>
  <c r="O83" i="395" s="1"/>
  <c r="X21" i="84"/>
  <c r="N83" i="395" s="1"/>
  <c r="W21" i="84"/>
  <c r="M83" i="395" s="1"/>
  <c r="S21" i="84"/>
  <c r="I83" i="395" s="1"/>
  <c r="R21" i="84"/>
  <c r="H83" i="395" s="1"/>
  <c r="Q21" i="84"/>
  <c r="G83" i="395" s="1"/>
  <c r="L21" i="84"/>
  <c r="B83" i="395" s="1"/>
  <c r="AA20" i="84"/>
  <c r="X20" i="84"/>
  <c r="W20" i="84"/>
  <c r="V20" i="84"/>
  <c r="U20" i="84"/>
  <c r="T20" i="84"/>
  <c r="S20" i="84"/>
  <c r="R20" i="84"/>
  <c r="Q20" i="84"/>
  <c r="P20" i="84"/>
  <c r="O20" i="84"/>
  <c r="N20" i="84"/>
  <c r="M20" i="84"/>
  <c r="L20" i="84"/>
  <c r="AA21" i="85"/>
  <c r="Q84" i="395" s="1"/>
  <c r="Z21" i="85"/>
  <c r="P84" i="395" s="1"/>
  <c r="Y21" i="85"/>
  <c r="O84" i="395" s="1"/>
  <c r="X21" i="85"/>
  <c r="N84" i="395" s="1"/>
  <c r="W21" i="85"/>
  <c r="M84" i="395" s="1"/>
  <c r="S21" i="85"/>
  <c r="I84" i="395" s="1"/>
  <c r="R21" i="85"/>
  <c r="H84" i="395" s="1"/>
  <c r="Q21" i="85"/>
  <c r="G84" i="395" s="1"/>
  <c r="L21" i="85"/>
  <c r="B84" i="395" s="1"/>
  <c r="AA20" i="85"/>
  <c r="X20" i="85"/>
  <c r="W20" i="85"/>
  <c r="V20" i="85"/>
  <c r="U20" i="85"/>
  <c r="T20" i="85"/>
  <c r="S20" i="85"/>
  <c r="R20" i="85"/>
  <c r="Q20" i="85"/>
  <c r="P20" i="85"/>
  <c r="O20" i="85"/>
  <c r="N20" i="85"/>
  <c r="M20" i="85"/>
  <c r="L20" i="85"/>
  <c r="AA21" i="86"/>
  <c r="Q85" i="395" s="1"/>
  <c r="Z21" i="86"/>
  <c r="P85" i="395" s="1"/>
  <c r="Y21" i="86"/>
  <c r="O85" i="395" s="1"/>
  <c r="X21" i="86"/>
  <c r="N85" i="395" s="1"/>
  <c r="W21" i="86"/>
  <c r="M85" i="395" s="1"/>
  <c r="S21" i="86"/>
  <c r="I85" i="395" s="1"/>
  <c r="R21" i="86"/>
  <c r="H85" i="395" s="1"/>
  <c r="Q21" i="86"/>
  <c r="G85" i="395" s="1"/>
  <c r="L21" i="86"/>
  <c r="B85" i="395" s="1"/>
  <c r="AA20" i="86"/>
  <c r="X20" i="86"/>
  <c r="W20" i="86"/>
  <c r="V20" i="86"/>
  <c r="U20" i="86"/>
  <c r="T20" i="86"/>
  <c r="S20" i="86"/>
  <c r="R20" i="86"/>
  <c r="Q20" i="86"/>
  <c r="P20" i="86"/>
  <c r="O20" i="86"/>
  <c r="N20" i="86"/>
  <c r="M20" i="86"/>
  <c r="L20" i="86"/>
  <c r="AA21" i="87"/>
  <c r="Q86" i="395" s="1"/>
  <c r="Z21" i="87"/>
  <c r="P86" i="395" s="1"/>
  <c r="Y21" i="87"/>
  <c r="O86" i="395" s="1"/>
  <c r="X21" i="87"/>
  <c r="N86" i="395" s="1"/>
  <c r="W21" i="87"/>
  <c r="M86" i="395" s="1"/>
  <c r="S21" i="87"/>
  <c r="I86" i="395" s="1"/>
  <c r="R21" i="87"/>
  <c r="H86" i="395" s="1"/>
  <c r="Q21" i="87"/>
  <c r="G86" i="395" s="1"/>
  <c r="L21" i="87"/>
  <c r="B86" i="395" s="1"/>
  <c r="AA20" i="87"/>
  <c r="X20" i="87"/>
  <c r="W20" i="87"/>
  <c r="V20" i="87"/>
  <c r="U20" i="87"/>
  <c r="T20" i="87"/>
  <c r="S20" i="87"/>
  <c r="R20" i="87"/>
  <c r="Q20" i="87"/>
  <c r="P20" i="87"/>
  <c r="O20" i="87"/>
  <c r="N20" i="87"/>
  <c r="M20" i="87"/>
  <c r="L20" i="87"/>
  <c r="AA21" i="88"/>
  <c r="Q87" i="395" s="1"/>
  <c r="Z21" i="88"/>
  <c r="P87" i="395" s="1"/>
  <c r="Y21" i="88"/>
  <c r="O87" i="395" s="1"/>
  <c r="X21" i="88"/>
  <c r="N87" i="395" s="1"/>
  <c r="W21" i="88"/>
  <c r="M87" i="395" s="1"/>
  <c r="S21" i="88"/>
  <c r="I87" i="395" s="1"/>
  <c r="R21" i="88"/>
  <c r="H87" i="395" s="1"/>
  <c r="Q21" i="88"/>
  <c r="G87" i="395" s="1"/>
  <c r="L21" i="88"/>
  <c r="B87" i="395" s="1"/>
  <c r="AA20" i="88"/>
  <c r="X20" i="88"/>
  <c r="W20" i="88"/>
  <c r="V20" i="88"/>
  <c r="U20" i="88"/>
  <c r="T20" i="88"/>
  <c r="S20" i="88"/>
  <c r="R20" i="88"/>
  <c r="Q20" i="88"/>
  <c r="P20" i="88"/>
  <c r="O20" i="88"/>
  <c r="N20" i="88"/>
  <c r="M20" i="88"/>
  <c r="L20" i="88"/>
  <c r="AA21" i="89"/>
  <c r="Q88" i="395" s="1"/>
  <c r="Z21" i="89"/>
  <c r="P88" i="395" s="1"/>
  <c r="Y21" i="89"/>
  <c r="O88" i="395" s="1"/>
  <c r="X21" i="89"/>
  <c r="N88" i="395" s="1"/>
  <c r="W21" i="89"/>
  <c r="M88" i="395" s="1"/>
  <c r="S21" i="89"/>
  <c r="I88" i="395" s="1"/>
  <c r="R21" i="89"/>
  <c r="H88" i="395" s="1"/>
  <c r="Q21" i="89"/>
  <c r="G88" i="395" s="1"/>
  <c r="L21" i="89"/>
  <c r="B88" i="395" s="1"/>
  <c r="AA20" i="89"/>
  <c r="X20" i="89"/>
  <c r="W20" i="89"/>
  <c r="V20" i="89"/>
  <c r="U20" i="89"/>
  <c r="T20" i="89"/>
  <c r="S20" i="89"/>
  <c r="R20" i="89"/>
  <c r="Q20" i="89"/>
  <c r="P20" i="89"/>
  <c r="O20" i="89"/>
  <c r="N20" i="89"/>
  <c r="M20" i="89"/>
  <c r="L20" i="89"/>
  <c r="AA21" i="90"/>
  <c r="Q89" i="395" s="1"/>
  <c r="Z21" i="90"/>
  <c r="P89" i="395" s="1"/>
  <c r="Y21" i="90"/>
  <c r="O89" i="395" s="1"/>
  <c r="X21" i="90"/>
  <c r="N89" i="395" s="1"/>
  <c r="W21" i="90"/>
  <c r="M89" i="395" s="1"/>
  <c r="S21" i="90"/>
  <c r="I89" i="395" s="1"/>
  <c r="R21" i="90"/>
  <c r="H89" i="395" s="1"/>
  <c r="Q21" i="90"/>
  <c r="G89" i="395" s="1"/>
  <c r="L21" i="90"/>
  <c r="B89" i="395" s="1"/>
  <c r="AA20" i="90"/>
  <c r="X20" i="90"/>
  <c r="W20" i="90"/>
  <c r="V20" i="90"/>
  <c r="U20" i="90"/>
  <c r="T20" i="90"/>
  <c r="S20" i="90"/>
  <c r="R20" i="90"/>
  <c r="Q20" i="90"/>
  <c r="P20" i="90"/>
  <c r="O20" i="90"/>
  <c r="N20" i="90"/>
  <c r="M20" i="90"/>
  <c r="L20" i="90"/>
  <c r="AA21" i="81"/>
  <c r="Q80" i="395" s="1"/>
  <c r="Z21" i="81"/>
  <c r="P80" i="395" s="1"/>
  <c r="Y21" i="81"/>
  <c r="O80" i="395" s="1"/>
  <c r="X21" i="81"/>
  <c r="N80" i="395" s="1"/>
  <c r="W21" i="81"/>
  <c r="M80" i="395" s="1"/>
  <c r="S21" i="81"/>
  <c r="I80" i="395" s="1"/>
  <c r="R21" i="81"/>
  <c r="H80" i="395" s="1"/>
  <c r="Q21" i="81"/>
  <c r="G80" i="395" s="1"/>
  <c r="L21" i="81"/>
  <c r="B80" i="395" s="1"/>
  <c r="AA20" i="81"/>
  <c r="X20" i="81"/>
  <c r="W20" i="81"/>
  <c r="V20" i="81"/>
  <c r="U20" i="81"/>
  <c r="T20" i="81"/>
  <c r="S20" i="81"/>
  <c r="R20" i="81"/>
  <c r="Q20" i="81"/>
  <c r="P20" i="81"/>
  <c r="O20" i="81"/>
  <c r="N20" i="81"/>
  <c r="M20" i="81"/>
  <c r="L20" i="81"/>
  <c r="AA24" i="79"/>
  <c r="Q78" i="395" s="1"/>
  <c r="Z24" i="79"/>
  <c r="P78" i="395" s="1"/>
  <c r="Y24" i="79"/>
  <c r="O78" i="395" s="1"/>
  <c r="X24" i="79"/>
  <c r="N78" i="395" s="1"/>
  <c r="W24" i="79"/>
  <c r="M78" i="395" s="1"/>
  <c r="S24" i="79"/>
  <c r="I78" i="395" s="1"/>
  <c r="R24" i="79"/>
  <c r="H78" i="395" s="1"/>
  <c r="Q24" i="79"/>
  <c r="G78" i="395" s="1"/>
  <c r="L24" i="79"/>
  <c r="B78" i="395" s="1"/>
  <c r="AA23" i="79"/>
  <c r="X23" i="79"/>
  <c r="W23" i="79"/>
  <c r="V23" i="79"/>
  <c r="U23" i="79"/>
  <c r="T23" i="79"/>
  <c r="S23" i="79"/>
  <c r="R23" i="79"/>
  <c r="Q23" i="79"/>
  <c r="P23" i="79"/>
  <c r="O23" i="79"/>
  <c r="N23" i="79"/>
  <c r="M23" i="79"/>
  <c r="L23" i="79"/>
  <c r="AB25" i="51"/>
  <c r="Q50" i="395" s="1"/>
  <c r="AA25" i="51"/>
  <c r="P50" i="395" s="1"/>
  <c r="Z25" i="51"/>
  <c r="O50" i="395" s="1"/>
  <c r="Y25" i="51"/>
  <c r="N50" i="395" s="1"/>
  <c r="X25" i="51"/>
  <c r="M50" i="395" s="1"/>
  <c r="T25" i="51"/>
  <c r="I50" i="395" s="1"/>
  <c r="S25" i="51"/>
  <c r="H50" i="395" s="1"/>
  <c r="R25" i="51"/>
  <c r="G50" i="395" s="1"/>
  <c r="M25" i="51"/>
  <c r="B50" i="395" s="1"/>
  <c r="AB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M24" i="51"/>
  <c r="AB25" i="52"/>
  <c r="Q51" i="395" s="1"/>
  <c r="AA25" i="52"/>
  <c r="P51" i="395" s="1"/>
  <c r="Z25" i="52"/>
  <c r="O51" i="395" s="1"/>
  <c r="Y25" i="52"/>
  <c r="N51" i="395" s="1"/>
  <c r="X25" i="52"/>
  <c r="M51" i="395" s="1"/>
  <c r="T25" i="52"/>
  <c r="I51" i="395" s="1"/>
  <c r="S25" i="52"/>
  <c r="H51" i="395" s="1"/>
  <c r="R25" i="52"/>
  <c r="G51" i="395" s="1"/>
  <c r="M25" i="52"/>
  <c r="B51" i="395" s="1"/>
  <c r="AB24" i="52"/>
  <c r="Y24" i="52"/>
  <c r="X24" i="52"/>
  <c r="W24" i="52"/>
  <c r="V24" i="52"/>
  <c r="U24" i="52"/>
  <c r="T24" i="52"/>
  <c r="S24" i="52"/>
  <c r="R24" i="52"/>
  <c r="Q24" i="52"/>
  <c r="P24" i="52"/>
  <c r="O24" i="52"/>
  <c r="N24" i="52"/>
  <c r="M24" i="52"/>
  <c r="AB25" i="53"/>
  <c r="Q52" i="395" s="1"/>
  <c r="AA25" i="53"/>
  <c r="P52" i="395" s="1"/>
  <c r="Z25" i="53"/>
  <c r="O52" i="395" s="1"/>
  <c r="Y25" i="53"/>
  <c r="N52" i="395" s="1"/>
  <c r="X25" i="53"/>
  <c r="M52" i="395" s="1"/>
  <c r="T25" i="53"/>
  <c r="I52" i="395" s="1"/>
  <c r="S25" i="53"/>
  <c r="H52" i="395" s="1"/>
  <c r="R25" i="53"/>
  <c r="G52" i="395" s="1"/>
  <c r="M25" i="53"/>
  <c r="B52" i="395" s="1"/>
  <c r="AB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AB25" i="54"/>
  <c r="Q53" i="395" s="1"/>
  <c r="AA25" i="54"/>
  <c r="P53" i="395" s="1"/>
  <c r="Z25" i="54"/>
  <c r="O53" i="395" s="1"/>
  <c r="Y25" i="54"/>
  <c r="N53" i="395" s="1"/>
  <c r="X25" i="54"/>
  <c r="M53" i="395" s="1"/>
  <c r="T25" i="54"/>
  <c r="I53" i="395" s="1"/>
  <c r="S25" i="54"/>
  <c r="H53" i="395" s="1"/>
  <c r="R25" i="54"/>
  <c r="G53" i="395" s="1"/>
  <c r="M25" i="54"/>
  <c r="B53" i="395" s="1"/>
  <c r="AB24" i="54"/>
  <c r="Y24" i="54"/>
  <c r="X24" i="54"/>
  <c r="W24" i="54"/>
  <c r="V24" i="54"/>
  <c r="U24" i="54"/>
  <c r="T24" i="54"/>
  <c r="S24" i="54"/>
  <c r="R24" i="54"/>
  <c r="Q24" i="54"/>
  <c r="P24" i="54"/>
  <c r="O24" i="54"/>
  <c r="N24" i="54"/>
  <c r="M24" i="54"/>
  <c r="AB25" i="55"/>
  <c r="Q54" i="395" s="1"/>
  <c r="AA25" i="55"/>
  <c r="P54" i="395" s="1"/>
  <c r="Z25" i="55"/>
  <c r="O54" i="395" s="1"/>
  <c r="Y25" i="55"/>
  <c r="N54" i="395" s="1"/>
  <c r="X25" i="55"/>
  <c r="M54" i="395" s="1"/>
  <c r="T25" i="55"/>
  <c r="I54" i="395" s="1"/>
  <c r="S25" i="55"/>
  <c r="H54" i="395" s="1"/>
  <c r="R25" i="55"/>
  <c r="G54" i="395" s="1"/>
  <c r="M25" i="55"/>
  <c r="B54" i="395" s="1"/>
  <c r="AB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AB25" i="56"/>
  <c r="Q55" i="395" s="1"/>
  <c r="AA25" i="56"/>
  <c r="P55" i="395" s="1"/>
  <c r="Z25" i="56"/>
  <c r="O55" i="395" s="1"/>
  <c r="Y25" i="56"/>
  <c r="N55" i="395" s="1"/>
  <c r="X25" i="56"/>
  <c r="M55" i="395" s="1"/>
  <c r="T25" i="56"/>
  <c r="I55" i="395" s="1"/>
  <c r="S25" i="56"/>
  <c r="H55" i="395" s="1"/>
  <c r="R25" i="56"/>
  <c r="G55" i="395" s="1"/>
  <c r="M25" i="56"/>
  <c r="B55" i="395" s="1"/>
  <c r="AB24" i="56"/>
  <c r="Y24" i="56"/>
  <c r="X24" i="56"/>
  <c r="W24" i="56"/>
  <c r="V24" i="56"/>
  <c r="U24" i="56"/>
  <c r="T24" i="56"/>
  <c r="S24" i="56"/>
  <c r="R24" i="56"/>
  <c r="Q24" i="56"/>
  <c r="P24" i="56"/>
  <c r="O24" i="56"/>
  <c r="N24" i="56"/>
  <c r="M24" i="56"/>
  <c r="AB25" i="57"/>
  <c r="Q56" i="395" s="1"/>
  <c r="AA25" i="57"/>
  <c r="P56" i="395" s="1"/>
  <c r="Z25" i="57"/>
  <c r="O56" i="395" s="1"/>
  <c r="Y25" i="57"/>
  <c r="N56" i="395" s="1"/>
  <c r="X25" i="57"/>
  <c r="M56" i="395" s="1"/>
  <c r="T25" i="57"/>
  <c r="I56" i="395" s="1"/>
  <c r="S25" i="57"/>
  <c r="H56" i="395" s="1"/>
  <c r="R25" i="57"/>
  <c r="G56" i="395" s="1"/>
  <c r="M25" i="57"/>
  <c r="B56" i="395" s="1"/>
  <c r="AB24" i="57"/>
  <c r="Y24" i="57"/>
  <c r="X24" i="57"/>
  <c r="W24" i="57"/>
  <c r="V24" i="57"/>
  <c r="U24" i="57"/>
  <c r="T24" i="57"/>
  <c r="S24" i="57"/>
  <c r="R24" i="57"/>
  <c r="Q24" i="57"/>
  <c r="P24" i="57"/>
  <c r="O24" i="57"/>
  <c r="N24" i="57"/>
  <c r="M24" i="57"/>
  <c r="AB25" i="58"/>
  <c r="Q57" i="395" s="1"/>
  <c r="AA25" i="58"/>
  <c r="P57" i="395" s="1"/>
  <c r="Z25" i="58"/>
  <c r="O57" i="395" s="1"/>
  <c r="Y25" i="58"/>
  <c r="N57" i="395" s="1"/>
  <c r="X25" i="58"/>
  <c r="M57" i="395" s="1"/>
  <c r="T25" i="58"/>
  <c r="I57" i="395" s="1"/>
  <c r="S25" i="58"/>
  <c r="H57" i="395" s="1"/>
  <c r="R25" i="58"/>
  <c r="G57" i="395" s="1"/>
  <c r="M25" i="58"/>
  <c r="B57" i="395" s="1"/>
  <c r="AB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AB25" i="59"/>
  <c r="Q58" i="395" s="1"/>
  <c r="AA25" i="59"/>
  <c r="P58" i="395" s="1"/>
  <c r="Z25" i="59"/>
  <c r="O58" i="395" s="1"/>
  <c r="Y25" i="59"/>
  <c r="N58" i="395" s="1"/>
  <c r="X25" i="59"/>
  <c r="M58" i="395" s="1"/>
  <c r="T25" i="59"/>
  <c r="I58" i="395" s="1"/>
  <c r="S25" i="59"/>
  <c r="H58" i="395" s="1"/>
  <c r="R25" i="59"/>
  <c r="G58" i="395" s="1"/>
  <c r="M25" i="59"/>
  <c r="B58" i="395" s="1"/>
  <c r="AB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AB25" i="60"/>
  <c r="Q59" i="395" s="1"/>
  <c r="AA25" i="60"/>
  <c r="P59" i="395" s="1"/>
  <c r="Z25" i="60"/>
  <c r="O59" i="395" s="1"/>
  <c r="Y25" i="60"/>
  <c r="N59" i="395" s="1"/>
  <c r="X25" i="60"/>
  <c r="M59" i="395" s="1"/>
  <c r="T25" i="60"/>
  <c r="I59" i="395" s="1"/>
  <c r="S25" i="60"/>
  <c r="H59" i="395" s="1"/>
  <c r="R25" i="60"/>
  <c r="G59" i="395" s="1"/>
  <c r="M25" i="60"/>
  <c r="B59" i="395" s="1"/>
  <c r="AB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AB25" i="61"/>
  <c r="Q60" i="395" s="1"/>
  <c r="AA25" i="61"/>
  <c r="P60" i="395" s="1"/>
  <c r="Z25" i="61"/>
  <c r="O60" i="395" s="1"/>
  <c r="Y25" i="61"/>
  <c r="N60" i="395" s="1"/>
  <c r="X25" i="61"/>
  <c r="M60" i="395" s="1"/>
  <c r="T25" i="61"/>
  <c r="I60" i="395" s="1"/>
  <c r="S25" i="61"/>
  <c r="H60" i="395" s="1"/>
  <c r="R25" i="61"/>
  <c r="G60" i="395" s="1"/>
  <c r="N25" i="61"/>
  <c r="C60" i="395" s="1"/>
  <c r="M25" i="61"/>
  <c r="B60" i="395" s="1"/>
  <c r="AB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AB25" i="62"/>
  <c r="Q61" i="395" s="1"/>
  <c r="AA25" i="62"/>
  <c r="P61" i="395" s="1"/>
  <c r="Z25" i="62"/>
  <c r="O61" i="395" s="1"/>
  <c r="Y25" i="62"/>
  <c r="N61" i="395" s="1"/>
  <c r="X25" i="62"/>
  <c r="M61" i="395" s="1"/>
  <c r="T25" i="62"/>
  <c r="I61" i="395" s="1"/>
  <c r="S25" i="62"/>
  <c r="H61" i="395" s="1"/>
  <c r="R25" i="62"/>
  <c r="G61" i="395" s="1"/>
  <c r="M25" i="62"/>
  <c r="B61" i="395" s="1"/>
  <c r="AB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M24" i="62"/>
  <c r="AB25" i="63"/>
  <c r="Q62" i="395" s="1"/>
  <c r="AA25" i="63"/>
  <c r="P62" i="395" s="1"/>
  <c r="Z25" i="63"/>
  <c r="O62" i="395" s="1"/>
  <c r="Y25" i="63"/>
  <c r="N62" i="395" s="1"/>
  <c r="X25" i="63"/>
  <c r="M62" i="395" s="1"/>
  <c r="T25" i="63"/>
  <c r="I62" i="395" s="1"/>
  <c r="S25" i="63"/>
  <c r="H62" i="395" s="1"/>
  <c r="R25" i="63"/>
  <c r="G62" i="395" s="1"/>
  <c r="M25" i="63"/>
  <c r="B62" i="395" s="1"/>
  <c r="AB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AB25" i="64"/>
  <c r="Q63" i="395" s="1"/>
  <c r="AA25" i="64"/>
  <c r="P63" i="395" s="1"/>
  <c r="Z25" i="64"/>
  <c r="O63" i="395" s="1"/>
  <c r="Y25" i="64"/>
  <c r="N63" i="395" s="1"/>
  <c r="X25" i="64"/>
  <c r="M63" i="395" s="1"/>
  <c r="T25" i="64"/>
  <c r="I63" i="395" s="1"/>
  <c r="S25" i="64"/>
  <c r="H63" i="395" s="1"/>
  <c r="R25" i="64"/>
  <c r="G63" i="395" s="1"/>
  <c r="N25" i="64"/>
  <c r="C63" i="395" s="1"/>
  <c r="M25" i="64"/>
  <c r="B63" i="395" s="1"/>
  <c r="AB24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AB25" i="65"/>
  <c r="Q64" i="395" s="1"/>
  <c r="AA25" i="65"/>
  <c r="P64" i="395" s="1"/>
  <c r="Z25" i="65"/>
  <c r="O64" i="395" s="1"/>
  <c r="Y25" i="65"/>
  <c r="N64" i="395" s="1"/>
  <c r="X25" i="65"/>
  <c r="M64" i="395" s="1"/>
  <c r="T25" i="65"/>
  <c r="I64" i="395" s="1"/>
  <c r="S25" i="65"/>
  <c r="H64" i="395" s="1"/>
  <c r="R25" i="65"/>
  <c r="G64" i="395" s="1"/>
  <c r="M25" i="65"/>
  <c r="B64" i="395" s="1"/>
  <c r="AB24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AB25" i="66"/>
  <c r="Q65" i="395" s="1"/>
  <c r="AA25" i="66"/>
  <c r="P65" i="395" s="1"/>
  <c r="Z25" i="66"/>
  <c r="O65" i="395" s="1"/>
  <c r="Y25" i="66"/>
  <c r="N65" i="395" s="1"/>
  <c r="X25" i="66"/>
  <c r="M65" i="395" s="1"/>
  <c r="T25" i="66"/>
  <c r="I65" i="395" s="1"/>
  <c r="S25" i="66"/>
  <c r="H65" i="395" s="1"/>
  <c r="R25" i="66"/>
  <c r="G65" i="395" s="1"/>
  <c r="M25" i="66"/>
  <c r="B65" i="395" s="1"/>
  <c r="AB24" i="66"/>
  <c r="Y24" i="66"/>
  <c r="X24" i="66"/>
  <c r="W24" i="66"/>
  <c r="V24" i="66"/>
  <c r="U24" i="66"/>
  <c r="T24" i="66"/>
  <c r="S24" i="66"/>
  <c r="R24" i="66"/>
  <c r="Q24" i="66"/>
  <c r="P24" i="66"/>
  <c r="O24" i="66"/>
  <c r="N24" i="66"/>
  <c r="M24" i="66"/>
  <c r="AB25" i="67"/>
  <c r="Q66" i="395" s="1"/>
  <c r="AA25" i="67"/>
  <c r="P66" i="395" s="1"/>
  <c r="Z25" i="67"/>
  <c r="O66" i="395" s="1"/>
  <c r="Y25" i="67"/>
  <c r="N66" i="395" s="1"/>
  <c r="X25" i="67"/>
  <c r="M66" i="395" s="1"/>
  <c r="T25" i="67"/>
  <c r="I66" i="395" s="1"/>
  <c r="S25" i="67"/>
  <c r="H66" i="395" s="1"/>
  <c r="R25" i="67"/>
  <c r="G66" i="395" s="1"/>
  <c r="M25" i="67"/>
  <c r="B66" i="395" s="1"/>
  <c r="AB24" i="67"/>
  <c r="Y24" i="67"/>
  <c r="X24" i="67"/>
  <c r="W24" i="67"/>
  <c r="V24" i="67"/>
  <c r="U24" i="67"/>
  <c r="T24" i="67"/>
  <c r="S24" i="67"/>
  <c r="R24" i="67"/>
  <c r="Q24" i="67"/>
  <c r="P24" i="67"/>
  <c r="O24" i="67"/>
  <c r="N24" i="67"/>
  <c r="M24" i="67"/>
  <c r="AB25" i="68"/>
  <c r="Q67" i="395" s="1"/>
  <c r="AA25" i="68"/>
  <c r="P67" i="395" s="1"/>
  <c r="Z25" i="68"/>
  <c r="O67" i="395" s="1"/>
  <c r="Y25" i="68"/>
  <c r="N67" i="395" s="1"/>
  <c r="X25" i="68"/>
  <c r="M67" i="395" s="1"/>
  <c r="T25" i="68"/>
  <c r="I67" i="395" s="1"/>
  <c r="S25" i="68"/>
  <c r="H67" i="395" s="1"/>
  <c r="R25" i="68"/>
  <c r="G67" i="395" s="1"/>
  <c r="M25" i="68"/>
  <c r="B67" i="395" s="1"/>
  <c r="AB24" i="68"/>
  <c r="Y24" i="68"/>
  <c r="X24" i="68"/>
  <c r="W24" i="68"/>
  <c r="V24" i="68"/>
  <c r="U24" i="68"/>
  <c r="T24" i="68"/>
  <c r="S24" i="68"/>
  <c r="R24" i="68"/>
  <c r="Q24" i="68"/>
  <c r="P24" i="68"/>
  <c r="O24" i="68"/>
  <c r="N24" i="68"/>
  <c r="M24" i="68"/>
  <c r="AB25" i="69"/>
  <c r="Q68" i="395" s="1"/>
  <c r="AA25" i="69"/>
  <c r="P68" i="395" s="1"/>
  <c r="Z25" i="69"/>
  <c r="O68" i="395" s="1"/>
  <c r="Y25" i="69"/>
  <c r="N68" i="395" s="1"/>
  <c r="X25" i="69"/>
  <c r="M68" i="395" s="1"/>
  <c r="T25" i="69"/>
  <c r="I68" i="395" s="1"/>
  <c r="S25" i="69"/>
  <c r="H68" i="395" s="1"/>
  <c r="R25" i="69"/>
  <c r="G68" i="395" s="1"/>
  <c r="M25" i="69"/>
  <c r="B68" i="395" s="1"/>
  <c r="AB24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AB25" i="70"/>
  <c r="Q69" i="395" s="1"/>
  <c r="AA25" i="70"/>
  <c r="P69" i="395" s="1"/>
  <c r="Z25" i="70"/>
  <c r="O69" i="395" s="1"/>
  <c r="Y25" i="70"/>
  <c r="N69" i="395" s="1"/>
  <c r="X25" i="70"/>
  <c r="M69" i="395" s="1"/>
  <c r="T25" i="70"/>
  <c r="I69" i="395" s="1"/>
  <c r="S25" i="70"/>
  <c r="H69" i="395" s="1"/>
  <c r="R25" i="70"/>
  <c r="G69" i="395" s="1"/>
  <c r="M25" i="70"/>
  <c r="B69" i="395" s="1"/>
  <c r="AB24" i="70"/>
  <c r="Y24" i="70"/>
  <c r="X24" i="70"/>
  <c r="W24" i="70"/>
  <c r="V24" i="70"/>
  <c r="U24" i="70"/>
  <c r="T24" i="70"/>
  <c r="S24" i="70"/>
  <c r="R24" i="70"/>
  <c r="Q24" i="70"/>
  <c r="P24" i="70"/>
  <c r="O24" i="70"/>
  <c r="N24" i="70"/>
  <c r="M24" i="70"/>
  <c r="AB25" i="71"/>
  <c r="Q70" i="395" s="1"/>
  <c r="AA25" i="71"/>
  <c r="P70" i="395" s="1"/>
  <c r="Z25" i="71"/>
  <c r="O70" i="395" s="1"/>
  <c r="Y25" i="71"/>
  <c r="N70" i="395" s="1"/>
  <c r="X25" i="71"/>
  <c r="M70" i="395" s="1"/>
  <c r="T25" i="71"/>
  <c r="I70" i="395" s="1"/>
  <c r="S25" i="71"/>
  <c r="H70" i="395" s="1"/>
  <c r="R25" i="71"/>
  <c r="G70" i="395" s="1"/>
  <c r="M25" i="71"/>
  <c r="B70" i="395" s="1"/>
  <c r="AB24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AB25" i="72"/>
  <c r="Q71" i="395" s="1"/>
  <c r="AA25" i="72"/>
  <c r="P71" i="395" s="1"/>
  <c r="Z25" i="72"/>
  <c r="O71" i="395" s="1"/>
  <c r="Y25" i="72"/>
  <c r="N71" i="395" s="1"/>
  <c r="X25" i="72"/>
  <c r="M71" i="395" s="1"/>
  <c r="T25" i="72"/>
  <c r="I71" i="395" s="1"/>
  <c r="S25" i="72"/>
  <c r="H71" i="395" s="1"/>
  <c r="R25" i="72"/>
  <c r="G71" i="395" s="1"/>
  <c r="M25" i="72"/>
  <c r="B71" i="395" s="1"/>
  <c r="AB24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AB25" i="73"/>
  <c r="Q72" i="395" s="1"/>
  <c r="AA25" i="73"/>
  <c r="P72" i="395" s="1"/>
  <c r="Z25" i="73"/>
  <c r="O72" i="395" s="1"/>
  <c r="Y25" i="73"/>
  <c r="N72" i="395" s="1"/>
  <c r="X25" i="73"/>
  <c r="M72" i="395" s="1"/>
  <c r="T25" i="73"/>
  <c r="I72" i="395" s="1"/>
  <c r="S25" i="73"/>
  <c r="H72" i="395" s="1"/>
  <c r="R25" i="73"/>
  <c r="G72" i="395" s="1"/>
  <c r="N25" i="73"/>
  <c r="C72" i="395" s="1"/>
  <c r="M25" i="73"/>
  <c r="B72" i="395" s="1"/>
  <c r="AB24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AB25" i="74"/>
  <c r="Q73" i="395" s="1"/>
  <c r="AA25" i="74"/>
  <c r="P73" i="395" s="1"/>
  <c r="Z25" i="74"/>
  <c r="O73" i="395" s="1"/>
  <c r="Y25" i="74"/>
  <c r="N73" i="395" s="1"/>
  <c r="X25" i="74"/>
  <c r="M73" i="395" s="1"/>
  <c r="T25" i="74"/>
  <c r="I73" i="395" s="1"/>
  <c r="S25" i="74"/>
  <c r="H73" i="395" s="1"/>
  <c r="R25" i="74"/>
  <c r="G73" i="395" s="1"/>
  <c r="M25" i="74"/>
  <c r="B73" i="395" s="1"/>
  <c r="AB24" i="74"/>
  <c r="Y24" i="74"/>
  <c r="X24" i="74"/>
  <c r="W24" i="74"/>
  <c r="V24" i="74"/>
  <c r="U24" i="74"/>
  <c r="T24" i="74"/>
  <c r="S24" i="74"/>
  <c r="R24" i="74"/>
  <c r="Q24" i="74"/>
  <c r="P24" i="74"/>
  <c r="O24" i="74"/>
  <c r="N24" i="74"/>
  <c r="M24" i="74"/>
  <c r="AB25" i="75"/>
  <c r="Q74" i="395" s="1"/>
  <c r="AA25" i="75"/>
  <c r="P74" i="395" s="1"/>
  <c r="Z25" i="75"/>
  <c r="O74" i="395" s="1"/>
  <c r="Y25" i="75"/>
  <c r="N74" i="395" s="1"/>
  <c r="X25" i="75"/>
  <c r="M74" i="395" s="1"/>
  <c r="T25" i="75"/>
  <c r="I74" i="395" s="1"/>
  <c r="S25" i="75"/>
  <c r="H74" i="395" s="1"/>
  <c r="R25" i="75"/>
  <c r="G74" i="395" s="1"/>
  <c r="M25" i="75"/>
  <c r="B74" i="395" s="1"/>
  <c r="AB24" i="75"/>
  <c r="Y24" i="75"/>
  <c r="X24" i="75"/>
  <c r="W24" i="75"/>
  <c r="V24" i="75"/>
  <c r="U24" i="75"/>
  <c r="T24" i="75"/>
  <c r="S24" i="75"/>
  <c r="R24" i="75"/>
  <c r="Q24" i="75"/>
  <c r="P24" i="75"/>
  <c r="O24" i="75"/>
  <c r="N24" i="75"/>
  <c r="M24" i="75"/>
  <c r="AB25" i="76"/>
  <c r="Q75" i="395" s="1"/>
  <c r="AA25" i="76"/>
  <c r="P75" i="395" s="1"/>
  <c r="Z25" i="76"/>
  <c r="O75" i="395" s="1"/>
  <c r="Y25" i="76"/>
  <c r="N75" i="395" s="1"/>
  <c r="X25" i="76"/>
  <c r="M75" i="395" s="1"/>
  <c r="T25" i="76"/>
  <c r="I75" i="395" s="1"/>
  <c r="S25" i="76"/>
  <c r="H75" i="395" s="1"/>
  <c r="R25" i="76"/>
  <c r="G75" i="395" s="1"/>
  <c r="M25" i="76"/>
  <c r="B75" i="395" s="1"/>
  <c r="AB24" i="76"/>
  <c r="Y24" i="76"/>
  <c r="X24" i="76"/>
  <c r="W24" i="76"/>
  <c r="V24" i="76"/>
  <c r="U24" i="76"/>
  <c r="T24" i="76"/>
  <c r="S24" i="76"/>
  <c r="R24" i="76"/>
  <c r="Q24" i="76"/>
  <c r="P24" i="76"/>
  <c r="O24" i="76"/>
  <c r="N24" i="76"/>
  <c r="M24" i="76"/>
  <c r="AB25" i="77"/>
  <c r="Q76" i="395" s="1"/>
  <c r="AA25" i="77"/>
  <c r="P76" i="395" s="1"/>
  <c r="Z25" i="77"/>
  <c r="O76" i="395" s="1"/>
  <c r="Y25" i="77"/>
  <c r="N76" i="395" s="1"/>
  <c r="X25" i="77"/>
  <c r="M76" i="395" s="1"/>
  <c r="T25" i="77"/>
  <c r="I76" i="395" s="1"/>
  <c r="S25" i="77"/>
  <c r="H76" i="395" s="1"/>
  <c r="R25" i="77"/>
  <c r="G76" i="395" s="1"/>
  <c r="M25" i="77"/>
  <c r="B76" i="395" s="1"/>
  <c r="AB24" i="77"/>
  <c r="Y24" i="77"/>
  <c r="X24" i="77"/>
  <c r="W24" i="77"/>
  <c r="V24" i="77"/>
  <c r="U24" i="77"/>
  <c r="T24" i="77"/>
  <c r="S24" i="77"/>
  <c r="R24" i="77"/>
  <c r="Q24" i="77"/>
  <c r="P24" i="77"/>
  <c r="O24" i="77"/>
  <c r="N24" i="77"/>
  <c r="M24" i="77"/>
  <c r="AB25" i="78"/>
  <c r="Q77" i="395" s="1"/>
  <c r="AA25" i="78"/>
  <c r="P77" i="395" s="1"/>
  <c r="Z25" i="78"/>
  <c r="O77" i="395" s="1"/>
  <c r="Y25" i="78"/>
  <c r="N77" i="395" s="1"/>
  <c r="X25" i="78"/>
  <c r="M77" i="395" s="1"/>
  <c r="T25" i="78"/>
  <c r="I77" i="395" s="1"/>
  <c r="S25" i="78"/>
  <c r="H77" i="395" s="1"/>
  <c r="R25" i="78"/>
  <c r="G77" i="395" s="1"/>
  <c r="P25" i="78"/>
  <c r="E77" i="395" s="1"/>
  <c r="M25" i="78"/>
  <c r="B77" i="395" s="1"/>
  <c r="AB24" i="78"/>
  <c r="Y24" i="78"/>
  <c r="X24" i="78"/>
  <c r="W24" i="78"/>
  <c r="V24" i="78"/>
  <c r="U24" i="78"/>
  <c r="T24" i="78"/>
  <c r="S24" i="78"/>
  <c r="R24" i="78"/>
  <c r="Q24" i="78"/>
  <c r="P24" i="78"/>
  <c r="O24" i="78"/>
  <c r="N24" i="78"/>
  <c r="M24" i="78"/>
  <c r="AB25" i="50"/>
  <c r="Q49" i="395" s="1"/>
  <c r="AA25" i="50"/>
  <c r="P49" i="395" s="1"/>
  <c r="Z25" i="50"/>
  <c r="O49" i="395" s="1"/>
  <c r="Y25" i="50"/>
  <c r="N49" i="395" s="1"/>
  <c r="X25" i="50"/>
  <c r="M49" i="395" s="1"/>
  <c r="T25" i="50"/>
  <c r="I49" i="395" s="1"/>
  <c r="S25" i="50"/>
  <c r="H49" i="395" s="1"/>
  <c r="R25" i="50"/>
  <c r="G49" i="395" s="1"/>
  <c r="M25" i="50"/>
  <c r="B49" i="395" s="1"/>
  <c r="AB24" i="50"/>
  <c r="Y24" i="50"/>
  <c r="X24" i="50"/>
  <c r="W24" i="50"/>
  <c r="V24" i="50"/>
  <c r="U24" i="50"/>
  <c r="T24" i="50"/>
  <c r="S24" i="50"/>
  <c r="R24" i="50"/>
  <c r="Q24" i="50"/>
  <c r="P24" i="50"/>
  <c r="O24" i="50"/>
  <c r="N24" i="50"/>
  <c r="M24" i="50"/>
  <c r="AB17" i="49"/>
  <c r="Q48" i="395" s="1"/>
  <c r="AA17" i="49"/>
  <c r="P48" i="395" s="1"/>
  <c r="Z17" i="49"/>
  <c r="O48" i="395" s="1"/>
  <c r="Y17" i="49"/>
  <c r="N48" i="395" s="1"/>
  <c r="X17" i="49"/>
  <c r="M48" i="395" s="1"/>
  <c r="T17" i="49"/>
  <c r="I48" i="395" s="1"/>
  <c r="S17" i="49"/>
  <c r="H48" i="395" s="1"/>
  <c r="R17" i="49"/>
  <c r="G48" i="395" s="1"/>
  <c r="M17" i="49"/>
  <c r="B48" i="395" s="1"/>
  <c r="AB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AA14" i="48"/>
  <c r="Q47" i="395" s="1"/>
  <c r="Z14" i="48"/>
  <c r="P47" i="395" s="1"/>
  <c r="Y14" i="48"/>
  <c r="O47" i="395" s="1"/>
  <c r="X14" i="48"/>
  <c r="N47" i="395" s="1"/>
  <c r="W14" i="48"/>
  <c r="M47" i="395" s="1"/>
  <c r="S14" i="48"/>
  <c r="I47" i="395" s="1"/>
  <c r="R14" i="48"/>
  <c r="H47" i="395" s="1"/>
  <c r="Q14" i="48"/>
  <c r="G47" i="395" s="1"/>
  <c r="O14" i="48"/>
  <c r="E47" i="395" s="1"/>
  <c r="L14" i="48"/>
  <c r="B47" i="395" s="1"/>
  <c r="AA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AB23" i="42"/>
  <c r="Q41" i="395" s="1"/>
  <c r="AA23" i="42"/>
  <c r="P41" i="395" s="1"/>
  <c r="Z23" i="42"/>
  <c r="O41" i="395" s="1"/>
  <c r="Y23" i="42"/>
  <c r="N41" i="395" s="1"/>
  <c r="X23" i="42"/>
  <c r="M41" i="395" s="1"/>
  <c r="T23" i="42"/>
  <c r="I41" i="395" s="1"/>
  <c r="S23" i="42"/>
  <c r="H41" i="395" s="1"/>
  <c r="R23" i="42"/>
  <c r="G41" i="395" s="1"/>
  <c r="M23" i="42"/>
  <c r="B41" i="395" s="1"/>
  <c r="AB22" i="42"/>
  <c r="Y22" i="42"/>
  <c r="X22" i="42"/>
  <c r="W22" i="42"/>
  <c r="V22" i="42"/>
  <c r="U22" i="42"/>
  <c r="T22" i="42"/>
  <c r="S22" i="42"/>
  <c r="R22" i="42"/>
  <c r="Q22" i="42"/>
  <c r="P22" i="42"/>
  <c r="O22" i="42"/>
  <c r="N22" i="42"/>
  <c r="M22" i="42"/>
  <c r="AB23" i="43"/>
  <c r="Q42" i="395" s="1"/>
  <c r="AA23" i="43"/>
  <c r="P42" i="395" s="1"/>
  <c r="Z23" i="43"/>
  <c r="O42" i="395" s="1"/>
  <c r="Y23" i="43"/>
  <c r="N42" i="395" s="1"/>
  <c r="X23" i="43"/>
  <c r="M42" i="395" s="1"/>
  <c r="T23" i="43"/>
  <c r="I42" i="395" s="1"/>
  <c r="S23" i="43"/>
  <c r="H42" i="395" s="1"/>
  <c r="R23" i="43"/>
  <c r="G42" i="395" s="1"/>
  <c r="M23" i="43"/>
  <c r="B42" i="395" s="1"/>
  <c r="AB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AB23" i="44"/>
  <c r="Q43" i="395" s="1"/>
  <c r="AA23" i="44"/>
  <c r="P43" i="395" s="1"/>
  <c r="Z23" i="44"/>
  <c r="O43" i="395" s="1"/>
  <c r="Y23" i="44"/>
  <c r="N43" i="395" s="1"/>
  <c r="X23" i="44"/>
  <c r="M43" i="395" s="1"/>
  <c r="T23" i="44"/>
  <c r="I43" i="395" s="1"/>
  <c r="S23" i="44"/>
  <c r="H43" i="395" s="1"/>
  <c r="R23" i="44"/>
  <c r="G43" i="395" s="1"/>
  <c r="M23" i="44"/>
  <c r="B43" i="395" s="1"/>
  <c r="AB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AB23" i="45"/>
  <c r="Q44" i="395" s="1"/>
  <c r="AA23" i="45"/>
  <c r="P44" i="395" s="1"/>
  <c r="Z23" i="45"/>
  <c r="O44" i="395" s="1"/>
  <c r="Y23" i="45"/>
  <c r="N44" i="395" s="1"/>
  <c r="X23" i="45"/>
  <c r="M44" i="395" s="1"/>
  <c r="T23" i="45"/>
  <c r="I44" i="395" s="1"/>
  <c r="S23" i="45"/>
  <c r="H44" i="395" s="1"/>
  <c r="R23" i="45"/>
  <c r="G44" i="395" s="1"/>
  <c r="M23" i="45"/>
  <c r="B44" i="395" s="1"/>
  <c r="AB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AB23" i="46"/>
  <c r="Q45" i="395" s="1"/>
  <c r="AA23" i="46"/>
  <c r="P45" i="395" s="1"/>
  <c r="Z23" i="46"/>
  <c r="O45" i="395" s="1"/>
  <c r="Y23" i="46"/>
  <c r="N45" i="395" s="1"/>
  <c r="X23" i="46"/>
  <c r="M45" i="395" s="1"/>
  <c r="T23" i="46"/>
  <c r="I45" i="395" s="1"/>
  <c r="S23" i="46"/>
  <c r="H45" i="395" s="1"/>
  <c r="R23" i="46"/>
  <c r="G45" i="395" s="1"/>
  <c r="M23" i="46"/>
  <c r="B45" i="395" s="1"/>
  <c r="AB22" i="46"/>
  <c r="Y22" i="46"/>
  <c r="X22" i="46"/>
  <c r="W22" i="46"/>
  <c r="V22" i="46"/>
  <c r="U22" i="46"/>
  <c r="T22" i="46"/>
  <c r="S22" i="46"/>
  <c r="R22" i="46"/>
  <c r="Q22" i="46"/>
  <c r="P22" i="46"/>
  <c r="O22" i="46"/>
  <c r="N22" i="46"/>
  <c r="M22" i="46"/>
  <c r="AB23" i="47"/>
  <c r="Q46" i="395" s="1"/>
  <c r="AA23" i="47"/>
  <c r="P46" i="395" s="1"/>
  <c r="Z23" i="47"/>
  <c r="O46" i="395" s="1"/>
  <c r="Y23" i="47"/>
  <c r="N46" i="395" s="1"/>
  <c r="X23" i="47"/>
  <c r="M46" i="395" s="1"/>
  <c r="T23" i="47"/>
  <c r="I46" i="395" s="1"/>
  <c r="S23" i="47"/>
  <c r="H46" i="395" s="1"/>
  <c r="R23" i="47"/>
  <c r="G46" i="395" s="1"/>
  <c r="M23" i="47"/>
  <c r="B46" i="395" s="1"/>
  <c r="AB22" i="47"/>
  <c r="Y22" i="47"/>
  <c r="X22" i="47"/>
  <c r="W22" i="47"/>
  <c r="V22" i="47"/>
  <c r="U22" i="47"/>
  <c r="T22" i="47"/>
  <c r="S22" i="47"/>
  <c r="R22" i="47"/>
  <c r="Q22" i="47"/>
  <c r="P22" i="47"/>
  <c r="O22" i="47"/>
  <c r="N22" i="47"/>
  <c r="M22" i="47"/>
  <c r="AB23" i="41"/>
  <c r="Q40" i="395" s="1"/>
  <c r="AA23" i="41"/>
  <c r="P40" i="395" s="1"/>
  <c r="Z23" i="41"/>
  <c r="O40" i="395" s="1"/>
  <c r="Y23" i="41"/>
  <c r="N40" i="395" s="1"/>
  <c r="X23" i="41"/>
  <c r="M40" i="395" s="1"/>
  <c r="T23" i="41"/>
  <c r="I40" i="395" s="1"/>
  <c r="S23" i="41"/>
  <c r="H40" i="395" s="1"/>
  <c r="R23" i="41"/>
  <c r="G40" i="395" s="1"/>
  <c r="M23" i="41"/>
  <c r="B40" i="395" s="1"/>
  <c r="AB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AB21" i="38"/>
  <c r="Q37" i="395" s="1"/>
  <c r="AA21" i="38"/>
  <c r="P37" i="395" s="1"/>
  <c r="Z21" i="38"/>
  <c r="O37" i="395" s="1"/>
  <c r="Y21" i="38"/>
  <c r="N37" i="395" s="1"/>
  <c r="X21" i="38"/>
  <c r="M37" i="395" s="1"/>
  <c r="T21" i="38"/>
  <c r="I37" i="395" s="1"/>
  <c r="S21" i="38"/>
  <c r="H37" i="395" s="1"/>
  <c r="R21" i="38"/>
  <c r="G37" i="395" s="1"/>
  <c r="M21" i="38"/>
  <c r="B37" i="395" s="1"/>
  <c r="AB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AB21" i="39"/>
  <c r="Q38" i="395" s="1"/>
  <c r="AA21" i="39"/>
  <c r="P38" i="395" s="1"/>
  <c r="Z21" i="39"/>
  <c r="O38" i="395" s="1"/>
  <c r="Y21" i="39"/>
  <c r="N38" i="395" s="1"/>
  <c r="X21" i="39"/>
  <c r="M38" i="395" s="1"/>
  <c r="T21" i="39"/>
  <c r="I38" i="395" s="1"/>
  <c r="S21" i="39"/>
  <c r="H38" i="395" s="1"/>
  <c r="R21" i="39"/>
  <c r="G38" i="395" s="1"/>
  <c r="M21" i="39"/>
  <c r="B38" i="395" s="1"/>
  <c r="AB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AB21" i="40"/>
  <c r="Q39" i="395" s="1"/>
  <c r="AA21" i="40"/>
  <c r="P39" i="395" s="1"/>
  <c r="Z21" i="40"/>
  <c r="O39" i="395" s="1"/>
  <c r="Y21" i="40"/>
  <c r="N39" i="395" s="1"/>
  <c r="X21" i="40"/>
  <c r="M39" i="395" s="1"/>
  <c r="T21" i="40"/>
  <c r="I39" i="395" s="1"/>
  <c r="S21" i="40"/>
  <c r="H39" i="395" s="1"/>
  <c r="R21" i="40"/>
  <c r="G39" i="395" s="1"/>
  <c r="M21" i="40"/>
  <c r="B39" i="395" s="1"/>
  <c r="AB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AB21" i="37"/>
  <c r="Q36" i="395" s="1"/>
  <c r="AA21" i="37"/>
  <c r="P36" i="395" s="1"/>
  <c r="Z21" i="37"/>
  <c r="O36" i="395" s="1"/>
  <c r="Y21" i="37"/>
  <c r="N36" i="395" s="1"/>
  <c r="X21" i="37"/>
  <c r="M36" i="395" s="1"/>
  <c r="T21" i="37"/>
  <c r="I36" i="395" s="1"/>
  <c r="S21" i="37"/>
  <c r="H36" i="395" s="1"/>
  <c r="R21" i="37"/>
  <c r="G36" i="395" s="1"/>
  <c r="P21" i="37"/>
  <c r="E36" i="395" s="1"/>
  <c r="M21" i="37"/>
  <c r="B36" i="395" s="1"/>
  <c r="AB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AC15" i="36"/>
  <c r="Q35" i="395" s="1"/>
  <c r="AB15" i="36"/>
  <c r="P35" i="395" s="1"/>
  <c r="AA15" i="36"/>
  <c r="O35" i="395" s="1"/>
  <c r="Z15" i="36"/>
  <c r="N35" i="395" s="1"/>
  <c r="Y15" i="36"/>
  <c r="M35" i="395" s="1"/>
  <c r="U15" i="36"/>
  <c r="I35" i="395" s="1"/>
  <c r="T15" i="36"/>
  <c r="H35" i="395" s="1"/>
  <c r="S15" i="36"/>
  <c r="G35" i="395" s="1"/>
  <c r="O15" i="36"/>
  <c r="C35" i="395" s="1"/>
  <c r="N15" i="36"/>
  <c r="B35" i="395" s="1"/>
  <c r="AC14" i="36"/>
  <c r="Z14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AB17" i="35"/>
  <c r="Q34" i="395" s="1"/>
  <c r="AA17" i="35"/>
  <c r="P34" i="395" s="1"/>
  <c r="Z17" i="35"/>
  <c r="O34" i="395" s="1"/>
  <c r="Y17" i="35"/>
  <c r="N34" i="395" s="1"/>
  <c r="X17" i="35"/>
  <c r="M34" i="395" s="1"/>
  <c r="T17" i="35"/>
  <c r="I34" i="395" s="1"/>
  <c r="S17" i="35"/>
  <c r="H34" i="395" s="1"/>
  <c r="R17" i="35"/>
  <c r="G34" i="395" s="1"/>
  <c r="M17" i="35"/>
  <c r="B34" i="395" s="1"/>
  <c r="D3628" i="396" s="1"/>
  <c r="AB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AC16" i="34"/>
  <c r="Q33" i="395" s="1"/>
  <c r="AB16" i="34"/>
  <c r="P33" i="395" s="1"/>
  <c r="AA16" i="34"/>
  <c r="O33" i="395" s="1"/>
  <c r="Z16" i="34"/>
  <c r="N33" i="395" s="1"/>
  <c r="Y16" i="34"/>
  <c r="M33" i="395" s="1"/>
  <c r="U16" i="34"/>
  <c r="I33" i="395" s="1"/>
  <c r="T16" i="34"/>
  <c r="H33" i="395" s="1"/>
  <c r="S16" i="34"/>
  <c r="G33" i="395" s="1"/>
  <c r="N16" i="34"/>
  <c r="B33" i="395" s="1"/>
  <c r="AC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AB15" i="33"/>
  <c r="Q32" i="395" s="1"/>
  <c r="AA15" i="33"/>
  <c r="P32" i="395" s="1"/>
  <c r="Z15" i="33"/>
  <c r="O32" i="395" s="1"/>
  <c r="Y15" i="33"/>
  <c r="N32" i="395" s="1"/>
  <c r="X15" i="33"/>
  <c r="M32" i="395" s="1"/>
  <c r="T15" i="33"/>
  <c r="I32" i="395" s="1"/>
  <c r="S15" i="33"/>
  <c r="H32" i="395" s="1"/>
  <c r="R15" i="33"/>
  <c r="G32" i="395" s="1"/>
  <c r="M15" i="33"/>
  <c r="B32" i="395" s="1"/>
  <c r="AB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AB18" i="32"/>
  <c r="Q31" i="395" s="1"/>
  <c r="AA18" i="32"/>
  <c r="P31" i="395" s="1"/>
  <c r="Z18" i="32"/>
  <c r="O31" i="395" s="1"/>
  <c r="Y18" i="32"/>
  <c r="N31" i="395" s="1"/>
  <c r="X18" i="32"/>
  <c r="M31" i="395" s="1"/>
  <c r="V18" i="32"/>
  <c r="K31" i="395" s="1"/>
  <c r="U18" i="32"/>
  <c r="J31" i="395" s="1"/>
  <c r="T18" i="32"/>
  <c r="I31" i="395" s="1"/>
  <c r="S18" i="32"/>
  <c r="H31" i="395" s="1"/>
  <c r="R18" i="32"/>
  <c r="G31" i="395" s="1"/>
  <c r="M18" i="32"/>
  <c r="B31" i="395" s="1"/>
  <c r="AB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AB16" i="31"/>
  <c r="Q30" i="395" s="1"/>
  <c r="AA16" i="31"/>
  <c r="P30" i="395" s="1"/>
  <c r="Z16" i="31"/>
  <c r="O30" i="395" s="1"/>
  <c r="Y16" i="31"/>
  <c r="N30" i="395" s="1"/>
  <c r="X16" i="31"/>
  <c r="M30" i="395" s="1"/>
  <c r="T16" i="31"/>
  <c r="I30" i="395" s="1"/>
  <c r="S16" i="31"/>
  <c r="H30" i="395" s="1"/>
  <c r="R16" i="31"/>
  <c r="G30" i="395" s="1"/>
  <c r="M16" i="31"/>
  <c r="B30" i="395" s="1"/>
  <c r="AB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AA14" i="30"/>
  <c r="Q29" i="395" s="1"/>
  <c r="Z14" i="30"/>
  <c r="P29" i="395" s="1"/>
  <c r="Y14" i="30"/>
  <c r="O29" i="395" s="1"/>
  <c r="X14" i="30"/>
  <c r="N29" i="395" s="1"/>
  <c r="W14" i="30"/>
  <c r="M29" i="395" s="1"/>
  <c r="S14" i="30"/>
  <c r="I29" i="395" s="1"/>
  <c r="R14" i="30"/>
  <c r="H29" i="395" s="1"/>
  <c r="Q14" i="30"/>
  <c r="G29" i="395" s="1"/>
  <c r="P14" i="30"/>
  <c r="F29" i="395" s="1"/>
  <c r="L14" i="30"/>
  <c r="B29" i="395" s="1"/>
  <c r="AA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AA26" i="22"/>
  <c r="Z26" i="22"/>
  <c r="Y26" i="22"/>
  <c r="X26" i="22"/>
  <c r="W26" i="22"/>
  <c r="S26" i="22"/>
  <c r="R26" i="22"/>
  <c r="Q26" i="22"/>
  <c r="O26" i="22"/>
  <c r="N26" i="22"/>
  <c r="L26" i="22"/>
  <c r="AA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AA26" i="24"/>
  <c r="Z26" i="24"/>
  <c r="Y26" i="24"/>
  <c r="X26" i="24"/>
  <c r="W26" i="24"/>
  <c r="S26" i="24"/>
  <c r="R26" i="24"/>
  <c r="Q26" i="24"/>
  <c r="M26" i="24"/>
  <c r="L26" i="24"/>
  <c r="AA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AA26" i="25"/>
  <c r="Z26" i="25"/>
  <c r="Y26" i="25"/>
  <c r="X26" i="25"/>
  <c r="W26" i="25"/>
  <c r="S26" i="25"/>
  <c r="R26" i="25"/>
  <c r="Q26" i="25"/>
  <c r="L26" i="25"/>
  <c r="AA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AA26" i="26"/>
  <c r="Q26" i="395" s="1"/>
  <c r="Z26" i="26"/>
  <c r="P26" i="395" s="1"/>
  <c r="Y26" i="26"/>
  <c r="O26" i="395" s="1"/>
  <c r="X26" i="26"/>
  <c r="N26" i="395" s="1"/>
  <c r="W26" i="26"/>
  <c r="M26" i="395" s="1"/>
  <c r="S26" i="26"/>
  <c r="I26" i="395" s="1"/>
  <c r="R26" i="26"/>
  <c r="H26" i="395" s="1"/>
  <c r="Q26" i="26"/>
  <c r="G26" i="395" s="1"/>
  <c r="L26" i="26"/>
  <c r="B26" i="395" s="1"/>
  <c r="D2687" i="396" s="1"/>
  <c r="AA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AA26" i="27"/>
  <c r="Q27" i="395" s="1"/>
  <c r="Z26" i="27"/>
  <c r="P27" i="395" s="1"/>
  <c r="Y26" i="27"/>
  <c r="O27" i="395" s="1"/>
  <c r="X26" i="27"/>
  <c r="N27" i="395" s="1"/>
  <c r="W26" i="27"/>
  <c r="M27" i="395" s="1"/>
  <c r="S26" i="27"/>
  <c r="I27" i="395" s="1"/>
  <c r="R26" i="27"/>
  <c r="H27" i="395" s="1"/>
  <c r="Q26" i="27"/>
  <c r="G27" i="395" s="1"/>
  <c r="L26" i="27"/>
  <c r="B27" i="395" s="1"/>
  <c r="AA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AA26" i="28"/>
  <c r="Q28" i="395" s="1"/>
  <c r="Z26" i="28"/>
  <c r="P28" i="395" s="1"/>
  <c r="Y26" i="28"/>
  <c r="O28" i="395" s="1"/>
  <c r="X26" i="28"/>
  <c r="N28" i="395" s="1"/>
  <c r="W26" i="28"/>
  <c r="M28" i="395" s="1"/>
  <c r="S26" i="28"/>
  <c r="I28" i="395" s="1"/>
  <c r="R26" i="28"/>
  <c r="H28" i="395" s="1"/>
  <c r="Q26" i="28"/>
  <c r="G28" i="395" s="1"/>
  <c r="L26" i="28"/>
  <c r="B28" i="395" s="1"/>
  <c r="AA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AA26" i="29"/>
  <c r="Z26" i="29"/>
  <c r="Y26" i="29"/>
  <c r="X26" i="29"/>
  <c r="W26" i="29"/>
  <c r="S26" i="29"/>
  <c r="R26" i="29"/>
  <c r="Q26" i="29"/>
  <c r="L26" i="29"/>
  <c r="AA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AA26" i="23"/>
  <c r="Z26" i="23"/>
  <c r="Y26" i="23"/>
  <c r="X26" i="23"/>
  <c r="W26" i="23"/>
  <c r="S26" i="23"/>
  <c r="R26" i="23"/>
  <c r="Q26" i="23"/>
  <c r="L26" i="23"/>
  <c r="AA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AA26" i="21"/>
  <c r="Z26" i="21"/>
  <c r="Y26" i="21"/>
  <c r="X26" i="21"/>
  <c r="W26" i="21"/>
  <c r="S26" i="21"/>
  <c r="R26" i="21"/>
  <c r="Q26" i="21"/>
  <c r="O26" i="21"/>
  <c r="N26" i="21"/>
  <c r="L26" i="21"/>
  <c r="AA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AA26" i="20"/>
  <c r="Z26" i="20"/>
  <c r="Y26" i="20"/>
  <c r="X26" i="20"/>
  <c r="W26" i="20"/>
  <c r="S26" i="20"/>
  <c r="R26" i="20"/>
  <c r="Q26" i="20"/>
  <c r="M26" i="20"/>
  <c r="L26" i="20"/>
  <c r="AA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AA26" i="19"/>
  <c r="Z26" i="19"/>
  <c r="Y26" i="19"/>
  <c r="X26" i="19"/>
  <c r="W26" i="19"/>
  <c r="S26" i="19"/>
  <c r="R26" i="19"/>
  <c r="Q26" i="19"/>
  <c r="L26" i="19"/>
  <c r="AA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AA26" i="18"/>
  <c r="Z26" i="18"/>
  <c r="Y26" i="18"/>
  <c r="X26" i="18"/>
  <c r="W26" i="18"/>
  <c r="S26" i="18"/>
  <c r="R26" i="18"/>
  <c r="Q26" i="18"/>
  <c r="L26" i="18"/>
  <c r="AA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AB27" i="17"/>
  <c r="AA27" i="17"/>
  <c r="Z27" i="17"/>
  <c r="Y27" i="17"/>
  <c r="X27" i="17"/>
  <c r="T27" i="17"/>
  <c r="S27" i="17"/>
  <c r="R27" i="17"/>
  <c r="M27" i="17"/>
  <c r="AB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AC11" i="12"/>
  <c r="AB11" i="12"/>
  <c r="AA11" i="12"/>
  <c r="Z11" i="12"/>
  <c r="Y11" i="12"/>
  <c r="U11" i="12"/>
  <c r="T11" i="12"/>
  <c r="S11" i="12"/>
  <c r="Q11" i="12"/>
  <c r="P11" i="12"/>
  <c r="N11" i="12"/>
  <c r="AC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AC11" i="13"/>
  <c r="AB11" i="13"/>
  <c r="AA11" i="13"/>
  <c r="Z11" i="13"/>
  <c r="Y11" i="13"/>
  <c r="U11" i="13"/>
  <c r="T11" i="13"/>
  <c r="S11" i="13"/>
  <c r="O11" i="13"/>
  <c r="N11" i="13"/>
  <c r="AC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AC11" i="14"/>
  <c r="AB11" i="14"/>
  <c r="AA11" i="14"/>
  <c r="Z11" i="14"/>
  <c r="Y11" i="14"/>
  <c r="U11" i="14"/>
  <c r="T11" i="14"/>
  <c r="S11" i="14"/>
  <c r="N11" i="14"/>
  <c r="AC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AC11" i="15"/>
  <c r="AB11" i="15"/>
  <c r="AA11" i="15"/>
  <c r="Z11" i="15"/>
  <c r="Y11" i="15"/>
  <c r="U11" i="15"/>
  <c r="T11" i="15"/>
  <c r="S11" i="15"/>
  <c r="N11" i="15"/>
  <c r="AC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AC11" i="16"/>
  <c r="AB11" i="16"/>
  <c r="AA11" i="16"/>
  <c r="Z11" i="16"/>
  <c r="Y11" i="16"/>
  <c r="U11" i="16"/>
  <c r="T11" i="16"/>
  <c r="S11" i="16"/>
  <c r="N11" i="16"/>
  <c r="AC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AC11" i="11"/>
  <c r="AB11" i="11"/>
  <c r="AA11" i="11"/>
  <c r="Z11" i="11"/>
  <c r="Y11" i="11"/>
  <c r="U11" i="11"/>
  <c r="T11" i="11"/>
  <c r="S11" i="11"/>
  <c r="N11" i="11"/>
  <c r="AC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AB12" i="10"/>
  <c r="AA12" i="10"/>
  <c r="Z12" i="10"/>
  <c r="Y12" i="10"/>
  <c r="X12" i="10"/>
  <c r="T12" i="10"/>
  <c r="S12" i="10"/>
  <c r="R12" i="10"/>
  <c r="P12" i="10"/>
  <c r="M12" i="10"/>
  <c r="AB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AF5" i="9"/>
  <c r="AE5" i="9"/>
  <c r="AD5" i="9"/>
  <c r="AC5" i="9"/>
  <c r="AB5" i="9"/>
  <c r="X5" i="9"/>
  <c r="W5" i="9"/>
  <c r="V5" i="9"/>
  <c r="S5" i="9"/>
  <c r="R5" i="9"/>
  <c r="Q5" i="9"/>
  <c r="AF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J5" i="9"/>
  <c r="J6" i="9"/>
  <c r="J7" i="9"/>
  <c r="D8" i="9"/>
  <c r="F8" i="9"/>
  <c r="H8" i="9"/>
  <c r="J9" i="9"/>
  <c r="J12" i="9"/>
  <c r="J13" i="9"/>
  <c r="J14" i="9"/>
  <c r="D15" i="9"/>
  <c r="F15" i="9"/>
  <c r="H15" i="9"/>
  <c r="T5" i="9" s="1"/>
  <c r="J15" i="9"/>
  <c r="U5" i="9" s="1"/>
  <c r="J18" i="9"/>
  <c r="J19" i="9"/>
  <c r="J22" i="9"/>
  <c r="J5" i="10"/>
  <c r="J6" i="10"/>
  <c r="J7" i="10"/>
  <c r="D8" i="10"/>
  <c r="F8" i="10"/>
  <c r="H8" i="10"/>
  <c r="J9" i="10"/>
  <c r="J12" i="10"/>
  <c r="J13" i="10"/>
  <c r="J14" i="10"/>
  <c r="D15" i="10"/>
  <c r="N12" i="10" s="1"/>
  <c r="F15" i="10"/>
  <c r="O12" i="10" s="1"/>
  <c r="H15" i="10"/>
  <c r="J18" i="10"/>
  <c r="J19" i="10"/>
  <c r="J5" i="11"/>
  <c r="J6" i="11"/>
  <c r="J7" i="11"/>
  <c r="D8" i="11"/>
  <c r="J8" i="11" s="1"/>
  <c r="F8" i="11"/>
  <c r="H8" i="11"/>
  <c r="J9" i="11"/>
  <c r="J12" i="11"/>
  <c r="J13" i="11"/>
  <c r="J14" i="11"/>
  <c r="D15" i="11"/>
  <c r="F15" i="11"/>
  <c r="P11" i="11" s="1"/>
  <c r="H15" i="11"/>
  <c r="Q11" i="11" s="1"/>
  <c r="J18" i="11"/>
  <c r="J19" i="11"/>
  <c r="J5" i="12"/>
  <c r="J6" i="12"/>
  <c r="J7" i="12"/>
  <c r="D8" i="12"/>
  <c r="F8" i="12"/>
  <c r="H8" i="12"/>
  <c r="J9" i="12"/>
  <c r="J12" i="12"/>
  <c r="J13" i="12"/>
  <c r="J14" i="12"/>
  <c r="D15" i="12"/>
  <c r="O11" i="12" s="1"/>
  <c r="F15" i="12"/>
  <c r="H15" i="12"/>
  <c r="J18" i="12"/>
  <c r="J19" i="12"/>
  <c r="J5" i="13"/>
  <c r="J6" i="13"/>
  <c r="J7" i="13"/>
  <c r="D8" i="13"/>
  <c r="J8" i="13" s="1"/>
  <c r="F8" i="13"/>
  <c r="H8" i="13"/>
  <c r="J9" i="13"/>
  <c r="J12" i="13"/>
  <c r="J13" i="13"/>
  <c r="J14" i="13"/>
  <c r="D15" i="13"/>
  <c r="J15" i="13" s="1"/>
  <c r="R11" i="13" s="1"/>
  <c r="F15" i="13"/>
  <c r="P11" i="13" s="1"/>
  <c r="H15" i="13"/>
  <c r="Q11" i="13" s="1"/>
  <c r="J18" i="13"/>
  <c r="J19" i="13"/>
  <c r="J22" i="13"/>
  <c r="V11" i="13" s="1"/>
  <c r="J5" i="14"/>
  <c r="J6" i="14"/>
  <c r="J7" i="14"/>
  <c r="D8" i="14"/>
  <c r="F8" i="14"/>
  <c r="H8" i="14"/>
  <c r="J9" i="14"/>
  <c r="J12" i="14"/>
  <c r="J13" i="14"/>
  <c r="J14" i="14"/>
  <c r="D15" i="14"/>
  <c r="O11" i="14" s="1"/>
  <c r="F15" i="14"/>
  <c r="P11" i="14" s="1"/>
  <c r="H15" i="14"/>
  <c r="Q11" i="14" s="1"/>
  <c r="J18" i="14"/>
  <c r="J19" i="14"/>
  <c r="J5" i="15"/>
  <c r="J6" i="15"/>
  <c r="J7" i="15"/>
  <c r="D8" i="15"/>
  <c r="J8" i="15" s="1"/>
  <c r="F8" i="15"/>
  <c r="H8" i="15"/>
  <c r="J9" i="15"/>
  <c r="J12" i="15"/>
  <c r="J13" i="15"/>
  <c r="J14" i="15"/>
  <c r="D15" i="15"/>
  <c r="F15" i="15"/>
  <c r="P11" i="15" s="1"/>
  <c r="H15" i="15"/>
  <c r="Q11" i="15" s="1"/>
  <c r="J18" i="15"/>
  <c r="J19" i="15"/>
  <c r="J5" i="16"/>
  <c r="J6" i="16"/>
  <c r="J7" i="16"/>
  <c r="D8" i="16"/>
  <c r="F8" i="16"/>
  <c r="H8" i="16"/>
  <c r="J9" i="16"/>
  <c r="J12" i="16"/>
  <c r="J13" i="16"/>
  <c r="J14" i="16"/>
  <c r="D15" i="16"/>
  <c r="O11" i="16" s="1"/>
  <c r="F15" i="16"/>
  <c r="P11" i="16" s="1"/>
  <c r="H15" i="16"/>
  <c r="Q11" i="16" s="1"/>
  <c r="J18" i="16"/>
  <c r="J22" i="16" s="1"/>
  <c r="C28" i="16" s="1"/>
  <c r="W11" i="16" s="1"/>
  <c r="J19" i="16"/>
  <c r="J5" i="17"/>
  <c r="J6" i="17"/>
  <c r="J7" i="17"/>
  <c r="D8" i="17"/>
  <c r="J8" i="17" s="1"/>
  <c r="F8" i="17"/>
  <c r="H8" i="17"/>
  <c r="J9" i="17"/>
  <c r="J12" i="17"/>
  <c r="J13" i="17"/>
  <c r="J14" i="17"/>
  <c r="D15" i="17"/>
  <c r="N27" i="17" s="1"/>
  <c r="F15" i="17"/>
  <c r="O27" i="17" s="1"/>
  <c r="H15" i="17"/>
  <c r="P27" i="17" s="1"/>
  <c r="J18" i="17"/>
  <c r="J19" i="17"/>
  <c r="J22" i="17"/>
  <c r="U27" i="17" s="1"/>
  <c r="J5" i="18"/>
  <c r="J6" i="18"/>
  <c r="J7" i="18"/>
  <c r="D8" i="18"/>
  <c r="F8" i="18"/>
  <c r="H8" i="18"/>
  <c r="J9" i="18"/>
  <c r="J12" i="18"/>
  <c r="J13" i="18"/>
  <c r="J14" i="18"/>
  <c r="D15" i="18"/>
  <c r="J15" i="18" s="1"/>
  <c r="P26" i="18" s="1"/>
  <c r="F15" i="18"/>
  <c r="N26" i="18" s="1"/>
  <c r="H15" i="18"/>
  <c r="O26" i="18" s="1"/>
  <c r="J18" i="18"/>
  <c r="J22" i="18" s="1"/>
  <c r="T26" i="18" s="1"/>
  <c r="J19" i="18"/>
  <c r="J5" i="19"/>
  <c r="J6" i="19"/>
  <c r="J7" i="19"/>
  <c r="D8" i="19"/>
  <c r="J8" i="19" s="1"/>
  <c r="F8" i="19"/>
  <c r="H8" i="19"/>
  <c r="J9" i="19"/>
  <c r="J12" i="19"/>
  <c r="J13" i="19"/>
  <c r="J14" i="19"/>
  <c r="D15" i="19"/>
  <c r="J15" i="19" s="1"/>
  <c r="P26" i="19" s="1"/>
  <c r="F15" i="19"/>
  <c r="N26" i="19" s="1"/>
  <c r="H15" i="19"/>
  <c r="O26" i="19" s="1"/>
  <c r="J18" i="19"/>
  <c r="J19" i="19"/>
  <c r="J5" i="20"/>
  <c r="J6" i="20"/>
  <c r="J7" i="20"/>
  <c r="D8" i="20"/>
  <c r="J8" i="20" s="1"/>
  <c r="F8" i="20"/>
  <c r="H8" i="20"/>
  <c r="J9" i="20"/>
  <c r="J12" i="20"/>
  <c r="J13" i="20"/>
  <c r="J14" i="20"/>
  <c r="D15" i="20"/>
  <c r="F15" i="20"/>
  <c r="N26" i="20" s="1"/>
  <c r="H15" i="20"/>
  <c r="O26" i="20" s="1"/>
  <c r="J18" i="20"/>
  <c r="J19" i="20"/>
  <c r="J5" i="21"/>
  <c r="J6" i="21"/>
  <c r="J7" i="21"/>
  <c r="D8" i="21"/>
  <c r="F8" i="21"/>
  <c r="H8" i="21"/>
  <c r="J9" i="21"/>
  <c r="J12" i="21"/>
  <c r="J13" i="21"/>
  <c r="J14" i="21"/>
  <c r="D15" i="21"/>
  <c r="M26" i="21" s="1"/>
  <c r="F15" i="21"/>
  <c r="J15" i="21" s="1"/>
  <c r="P26" i="21" s="1"/>
  <c r="H15" i="21"/>
  <c r="J18" i="21"/>
  <c r="J22" i="21" s="1"/>
  <c r="J19" i="21"/>
  <c r="C28" i="21"/>
  <c r="U26" i="21" s="1"/>
  <c r="J5" i="22"/>
  <c r="J6" i="22"/>
  <c r="J7" i="22"/>
  <c r="D8" i="22"/>
  <c r="F8" i="22"/>
  <c r="H8" i="22"/>
  <c r="J9" i="22"/>
  <c r="J12" i="22"/>
  <c r="J13" i="22"/>
  <c r="J14" i="22"/>
  <c r="D15" i="22"/>
  <c r="M26" i="22" s="1"/>
  <c r="F15" i="22"/>
  <c r="H15" i="22"/>
  <c r="J18" i="22"/>
  <c r="J22" i="22" s="1"/>
  <c r="T26" i="22" s="1"/>
  <c r="J19" i="22"/>
  <c r="C28" i="22"/>
  <c r="U26" i="22" s="1"/>
  <c r="J5" i="23"/>
  <c r="J6" i="23"/>
  <c r="J7" i="23"/>
  <c r="D8" i="23"/>
  <c r="J8" i="23" s="1"/>
  <c r="F8" i="23"/>
  <c r="H8" i="23"/>
  <c r="J9" i="23"/>
  <c r="J12" i="23"/>
  <c r="J13" i="23"/>
  <c r="J14" i="23"/>
  <c r="D15" i="23"/>
  <c r="F15" i="23"/>
  <c r="N26" i="23" s="1"/>
  <c r="H15" i="23"/>
  <c r="O26" i="23" s="1"/>
  <c r="J18" i="23"/>
  <c r="J19" i="23"/>
  <c r="J5" i="24"/>
  <c r="J6" i="24"/>
  <c r="J7" i="24"/>
  <c r="D8" i="24"/>
  <c r="F8" i="24"/>
  <c r="H8" i="24"/>
  <c r="J9" i="24"/>
  <c r="J12" i="24"/>
  <c r="J13" i="24"/>
  <c r="J14" i="24"/>
  <c r="D15" i="24"/>
  <c r="F15" i="24"/>
  <c r="N26" i="24" s="1"/>
  <c r="H15" i="24"/>
  <c r="O26" i="24" s="1"/>
  <c r="J18" i="24"/>
  <c r="J22" i="24" s="1"/>
  <c r="C28" i="24" s="1"/>
  <c r="U26" i="24" s="1"/>
  <c r="J19" i="24"/>
  <c r="J5" i="25"/>
  <c r="J6" i="25"/>
  <c r="J7" i="25"/>
  <c r="D8" i="25"/>
  <c r="J8" i="25" s="1"/>
  <c r="F8" i="25"/>
  <c r="H8" i="25"/>
  <c r="J9" i="25"/>
  <c r="J12" i="25"/>
  <c r="J13" i="25"/>
  <c r="J14" i="25"/>
  <c r="D15" i="25"/>
  <c r="J15" i="25" s="1"/>
  <c r="P26" i="25" s="1"/>
  <c r="F15" i="25"/>
  <c r="N26" i="25" s="1"/>
  <c r="H15" i="25"/>
  <c r="O26" i="25" s="1"/>
  <c r="J18" i="25"/>
  <c r="J19" i="25"/>
  <c r="J22" i="25"/>
  <c r="J5" i="26"/>
  <c r="J6" i="26"/>
  <c r="J7" i="26"/>
  <c r="D8" i="26"/>
  <c r="F8" i="26"/>
  <c r="H8" i="26"/>
  <c r="J9" i="26"/>
  <c r="J12" i="26"/>
  <c r="J13" i="26"/>
  <c r="J14" i="26"/>
  <c r="D15" i="26"/>
  <c r="M26" i="26" s="1"/>
  <c r="C26" i="395" s="1"/>
  <c r="F15" i="26"/>
  <c r="N26" i="26" s="1"/>
  <c r="D26" i="395" s="1"/>
  <c r="H15" i="26"/>
  <c r="O26" i="26" s="1"/>
  <c r="E26" i="395" s="1"/>
  <c r="J18" i="26"/>
  <c r="J22" i="26" s="1"/>
  <c r="C28" i="26" s="1"/>
  <c r="U26" i="26" s="1"/>
  <c r="K26" i="395" s="1"/>
  <c r="J19" i="26"/>
  <c r="J5" i="27"/>
  <c r="J6" i="27"/>
  <c r="J7" i="27"/>
  <c r="D8" i="27"/>
  <c r="J8" i="27" s="1"/>
  <c r="F8" i="27"/>
  <c r="H8" i="27"/>
  <c r="J9" i="27"/>
  <c r="J12" i="27"/>
  <c r="J13" i="27"/>
  <c r="J14" i="27"/>
  <c r="D15" i="27"/>
  <c r="J15" i="27" s="1"/>
  <c r="P26" i="27" s="1"/>
  <c r="F27" i="395" s="1"/>
  <c r="F15" i="27"/>
  <c r="N26" i="27" s="1"/>
  <c r="D27" i="395" s="1"/>
  <c r="H15" i="27"/>
  <c r="O26" i="27" s="1"/>
  <c r="E27" i="395" s="1"/>
  <c r="J18" i="27"/>
  <c r="J19" i="27"/>
  <c r="J22" i="27"/>
  <c r="T26" i="27" s="1"/>
  <c r="J27" i="395" s="1"/>
  <c r="J5" i="28"/>
  <c r="J6" i="28"/>
  <c r="J7" i="28"/>
  <c r="D8" i="28"/>
  <c r="F8" i="28"/>
  <c r="H8" i="28"/>
  <c r="J9" i="28"/>
  <c r="J12" i="28"/>
  <c r="J13" i="28"/>
  <c r="J14" i="28"/>
  <c r="D15" i="28"/>
  <c r="M26" i="28" s="1"/>
  <c r="C28" i="395" s="1"/>
  <c r="F15" i="28"/>
  <c r="N26" i="28" s="1"/>
  <c r="D28" i="395" s="1"/>
  <c r="H15" i="28"/>
  <c r="O26" i="28" s="1"/>
  <c r="E28" i="395" s="1"/>
  <c r="J18" i="28"/>
  <c r="J19" i="28"/>
  <c r="J5" i="29"/>
  <c r="J6" i="29"/>
  <c r="J7" i="29"/>
  <c r="D8" i="29"/>
  <c r="J8" i="29" s="1"/>
  <c r="F8" i="29"/>
  <c r="H8" i="29"/>
  <c r="J9" i="29"/>
  <c r="J12" i="29"/>
  <c r="J13" i="29"/>
  <c r="J14" i="29"/>
  <c r="D15" i="29"/>
  <c r="M26" i="29" s="1"/>
  <c r="F15" i="29"/>
  <c r="N26" i="29" s="1"/>
  <c r="H15" i="29"/>
  <c r="O26" i="29" s="1"/>
  <c r="J18" i="29"/>
  <c r="J19" i="29"/>
  <c r="J22" i="29"/>
  <c r="T26" i="29" s="1"/>
  <c r="J5" i="30"/>
  <c r="J6" i="30"/>
  <c r="J7" i="30"/>
  <c r="D8" i="30"/>
  <c r="F8" i="30"/>
  <c r="H8" i="30"/>
  <c r="J9" i="30"/>
  <c r="J12" i="30"/>
  <c r="J13" i="30"/>
  <c r="J14" i="30"/>
  <c r="D15" i="30"/>
  <c r="J15" i="30" s="1"/>
  <c r="F15" i="30"/>
  <c r="N14" i="30" s="1"/>
  <c r="D29" i="395" s="1"/>
  <c r="H15" i="30"/>
  <c r="O14" i="30" s="1"/>
  <c r="E29" i="395" s="1"/>
  <c r="J18" i="30"/>
  <c r="J22" i="30" s="1"/>
  <c r="J23" i="30" s="1"/>
  <c r="V14" i="30" s="1"/>
  <c r="L29" i="395" s="1"/>
  <c r="J19" i="30"/>
  <c r="J5" i="31"/>
  <c r="J6" i="31"/>
  <c r="J7" i="31"/>
  <c r="D8" i="31"/>
  <c r="J8" i="31" s="1"/>
  <c r="F8" i="31"/>
  <c r="H8" i="31"/>
  <c r="J9" i="31"/>
  <c r="J12" i="31"/>
  <c r="J13" i="31"/>
  <c r="J14" i="31"/>
  <c r="D15" i="31"/>
  <c r="J15" i="31" s="1"/>
  <c r="Q16" i="31" s="1"/>
  <c r="F30" i="395" s="1"/>
  <c r="F15" i="31"/>
  <c r="O16" i="31" s="1"/>
  <c r="D30" i="395" s="1"/>
  <c r="H15" i="31"/>
  <c r="P16" i="31" s="1"/>
  <c r="E30" i="395" s="1"/>
  <c r="J18" i="31"/>
  <c r="J22" i="31" s="1"/>
  <c r="U16" i="31" s="1"/>
  <c r="J30" i="395" s="1"/>
  <c r="J19" i="31"/>
  <c r="J5" i="32"/>
  <c r="J6" i="32"/>
  <c r="J7" i="32"/>
  <c r="D8" i="32"/>
  <c r="J8" i="32" s="1"/>
  <c r="F8" i="32"/>
  <c r="H8" i="32"/>
  <c r="J9" i="32"/>
  <c r="J12" i="32"/>
  <c r="J13" i="32"/>
  <c r="J14" i="32"/>
  <c r="D15" i="32"/>
  <c r="N18" i="32" s="1"/>
  <c r="C31" i="395" s="1"/>
  <c r="F15" i="32"/>
  <c r="O18" i="32" s="1"/>
  <c r="D31" i="395" s="1"/>
  <c r="H15" i="32"/>
  <c r="P18" i="32" s="1"/>
  <c r="E31" i="395" s="1"/>
  <c r="J18" i="32"/>
  <c r="J19" i="32"/>
  <c r="J22" i="32" s="1"/>
  <c r="C28" i="32" s="1"/>
  <c r="J5" i="33"/>
  <c r="J6" i="33"/>
  <c r="J7" i="33"/>
  <c r="D8" i="33"/>
  <c r="F8" i="33"/>
  <c r="H8" i="33"/>
  <c r="J9" i="33"/>
  <c r="J12" i="33"/>
  <c r="J13" i="33"/>
  <c r="J14" i="33"/>
  <c r="D15" i="33"/>
  <c r="N15" i="33" s="1"/>
  <c r="C32" i="395" s="1"/>
  <c r="F15" i="33"/>
  <c r="O15" i="33" s="1"/>
  <c r="D32" i="395" s="1"/>
  <c r="H15" i="33"/>
  <c r="P15" i="33" s="1"/>
  <c r="E32" i="395" s="1"/>
  <c r="J18" i="33"/>
  <c r="J22" i="33" s="1"/>
  <c r="U15" i="33" s="1"/>
  <c r="J32" i="395" s="1"/>
  <c r="J19" i="33"/>
  <c r="C28" i="33"/>
  <c r="V15" i="33" s="1"/>
  <c r="K32" i="395" s="1"/>
  <c r="J5" i="34"/>
  <c r="J6" i="34"/>
  <c r="J7" i="34"/>
  <c r="D8" i="34"/>
  <c r="F8" i="34"/>
  <c r="H8" i="34"/>
  <c r="J9" i="34"/>
  <c r="J12" i="34"/>
  <c r="J13" i="34"/>
  <c r="J14" i="34"/>
  <c r="D15" i="34"/>
  <c r="J15" i="34" s="1"/>
  <c r="R16" i="34" s="1"/>
  <c r="F33" i="395" s="1"/>
  <c r="F15" i="34"/>
  <c r="P16" i="34" s="1"/>
  <c r="D33" i="395" s="1"/>
  <c r="H15" i="34"/>
  <c r="Q16" i="34" s="1"/>
  <c r="E33" i="395" s="1"/>
  <c r="J18" i="34"/>
  <c r="J22" i="34" s="1"/>
  <c r="V16" i="34" s="1"/>
  <c r="J33" i="395" s="1"/>
  <c r="J19" i="34"/>
  <c r="C28" i="34"/>
  <c r="W16" i="34" s="1"/>
  <c r="K33" i="395" s="1"/>
  <c r="J5" i="35"/>
  <c r="J6" i="35"/>
  <c r="J7" i="35"/>
  <c r="D8" i="35"/>
  <c r="J8" i="35" s="1"/>
  <c r="F8" i="35"/>
  <c r="H8" i="35"/>
  <c r="J9" i="35"/>
  <c r="J12" i="35"/>
  <c r="J13" i="35"/>
  <c r="J14" i="35"/>
  <c r="D15" i="35"/>
  <c r="N17" i="35" s="1"/>
  <c r="C34" i="395" s="1"/>
  <c r="F15" i="35"/>
  <c r="O17" i="35" s="1"/>
  <c r="D34" i="395" s="1"/>
  <c r="H15" i="35"/>
  <c r="P17" i="35" s="1"/>
  <c r="E34" i="395" s="1"/>
  <c r="J18" i="35"/>
  <c r="J19" i="35"/>
  <c r="J22" i="35"/>
  <c r="U17" i="35" s="1"/>
  <c r="J34" i="395" s="1"/>
  <c r="J5" i="36"/>
  <c r="J6" i="36"/>
  <c r="J7" i="36"/>
  <c r="D8" i="36"/>
  <c r="J8" i="36" s="1"/>
  <c r="F8" i="36"/>
  <c r="H8" i="36"/>
  <c r="J9" i="36"/>
  <c r="J12" i="36"/>
  <c r="J13" i="36"/>
  <c r="J14" i="36"/>
  <c r="D15" i="36"/>
  <c r="F15" i="36"/>
  <c r="P15" i="36" s="1"/>
  <c r="D35" i="395" s="1"/>
  <c r="H15" i="36"/>
  <c r="Q15" i="36" s="1"/>
  <c r="E35" i="395" s="1"/>
  <c r="J18" i="36"/>
  <c r="J19" i="36"/>
  <c r="J22" i="36" s="1"/>
  <c r="J5" i="37"/>
  <c r="J6" i="37"/>
  <c r="J7" i="37"/>
  <c r="D8" i="37"/>
  <c r="F8" i="37"/>
  <c r="H8" i="37"/>
  <c r="J9" i="37"/>
  <c r="J12" i="37"/>
  <c r="J13" i="37"/>
  <c r="J14" i="37"/>
  <c r="D15" i="37"/>
  <c r="N21" i="37" s="1"/>
  <c r="C36" i="395" s="1"/>
  <c r="F15" i="37"/>
  <c r="O21" i="37" s="1"/>
  <c r="D36" i="395" s="1"/>
  <c r="H15" i="37"/>
  <c r="J15" i="37"/>
  <c r="Q21" i="37" s="1"/>
  <c r="F36" i="395" s="1"/>
  <c r="J18" i="37"/>
  <c r="J19" i="37"/>
  <c r="J22" i="37"/>
  <c r="J5" i="38"/>
  <c r="J6" i="38"/>
  <c r="J7" i="38"/>
  <c r="D8" i="38"/>
  <c r="F8" i="38"/>
  <c r="H8" i="38"/>
  <c r="J9" i="38"/>
  <c r="J12" i="38"/>
  <c r="J13" i="38"/>
  <c r="J14" i="38"/>
  <c r="D15" i="38"/>
  <c r="N21" i="38" s="1"/>
  <c r="C37" i="395" s="1"/>
  <c r="F15" i="38"/>
  <c r="O21" i="38" s="1"/>
  <c r="D37" i="395" s="1"/>
  <c r="H15" i="38"/>
  <c r="P21" i="38" s="1"/>
  <c r="E37" i="395" s="1"/>
  <c r="J18" i="38"/>
  <c r="J19" i="38"/>
  <c r="J5" i="39"/>
  <c r="J6" i="39"/>
  <c r="J7" i="39"/>
  <c r="D8" i="39"/>
  <c r="J8" i="39" s="1"/>
  <c r="F8" i="39"/>
  <c r="H8" i="39"/>
  <c r="J9" i="39"/>
  <c r="J12" i="39"/>
  <c r="J13" i="39"/>
  <c r="J14" i="39"/>
  <c r="D15" i="39"/>
  <c r="N21" i="39" s="1"/>
  <c r="C38" i="395" s="1"/>
  <c r="F15" i="39"/>
  <c r="O21" i="39" s="1"/>
  <c r="D38" i="395" s="1"/>
  <c r="H15" i="39"/>
  <c r="P21" i="39" s="1"/>
  <c r="E38" i="395" s="1"/>
  <c r="J18" i="39"/>
  <c r="J19" i="39"/>
  <c r="J5" i="40"/>
  <c r="J6" i="40"/>
  <c r="J7" i="40"/>
  <c r="D8" i="40"/>
  <c r="F8" i="40"/>
  <c r="H8" i="40"/>
  <c r="J9" i="40"/>
  <c r="J12" i="40"/>
  <c r="J13" i="40"/>
  <c r="J14" i="40"/>
  <c r="D15" i="40"/>
  <c r="N21" i="40" s="1"/>
  <c r="C39" i="395" s="1"/>
  <c r="F15" i="40"/>
  <c r="O21" i="40" s="1"/>
  <c r="D39" i="395" s="1"/>
  <c r="H15" i="40"/>
  <c r="P21" i="40" s="1"/>
  <c r="E39" i="395" s="1"/>
  <c r="J18" i="40"/>
  <c r="J22" i="40" s="1"/>
  <c r="J19" i="40"/>
  <c r="J5" i="41"/>
  <c r="J6" i="41"/>
  <c r="J7" i="41"/>
  <c r="D8" i="41"/>
  <c r="J8" i="41" s="1"/>
  <c r="F8" i="41"/>
  <c r="H8" i="41"/>
  <c r="J9" i="41"/>
  <c r="J12" i="41"/>
  <c r="J13" i="41"/>
  <c r="J14" i="41"/>
  <c r="D15" i="41"/>
  <c r="N23" i="41" s="1"/>
  <c r="C40" i="395" s="1"/>
  <c r="F15" i="41"/>
  <c r="O23" i="41" s="1"/>
  <c r="D40" i="395" s="1"/>
  <c r="H15" i="41"/>
  <c r="P23" i="41" s="1"/>
  <c r="E40" i="395" s="1"/>
  <c r="J18" i="41"/>
  <c r="J19" i="41"/>
  <c r="J5" i="42"/>
  <c r="J6" i="42"/>
  <c r="J7" i="42"/>
  <c r="D8" i="42"/>
  <c r="F8" i="42"/>
  <c r="H8" i="42"/>
  <c r="J9" i="42"/>
  <c r="J12" i="42"/>
  <c r="J13" i="42"/>
  <c r="J14" i="42"/>
  <c r="D15" i="42"/>
  <c r="N23" i="42" s="1"/>
  <c r="C41" i="395" s="1"/>
  <c r="F15" i="42"/>
  <c r="O23" i="42" s="1"/>
  <c r="D41" i="395" s="1"/>
  <c r="H15" i="42"/>
  <c r="P23" i="42" s="1"/>
  <c r="E41" i="395" s="1"/>
  <c r="J18" i="42"/>
  <c r="J19" i="42"/>
  <c r="J5" i="43"/>
  <c r="J6" i="43"/>
  <c r="J7" i="43"/>
  <c r="D8" i="43"/>
  <c r="J8" i="43" s="1"/>
  <c r="F8" i="43"/>
  <c r="H8" i="43"/>
  <c r="J9" i="43"/>
  <c r="J12" i="43"/>
  <c r="J13" i="43"/>
  <c r="J14" i="43"/>
  <c r="D15" i="43"/>
  <c r="F15" i="43"/>
  <c r="O23" i="43" s="1"/>
  <c r="D42" i="395" s="1"/>
  <c r="H15" i="43"/>
  <c r="P23" i="43" s="1"/>
  <c r="E42" i="395" s="1"/>
  <c r="J18" i="43"/>
  <c r="J19" i="43"/>
  <c r="J22" i="43"/>
  <c r="U23" i="43" s="1"/>
  <c r="J42" i="395" s="1"/>
  <c r="J5" i="44"/>
  <c r="J6" i="44"/>
  <c r="J7" i="44"/>
  <c r="D8" i="44"/>
  <c r="F8" i="44"/>
  <c r="H8" i="44"/>
  <c r="J9" i="44"/>
  <c r="J12" i="44"/>
  <c r="J13" i="44"/>
  <c r="J14" i="44"/>
  <c r="D15" i="44"/>
  <c r="F15" i="44"/>
  <c r="O23" i="44" s="1"/>
  <c r="D43" i="395" s="1"/>
  <c r="H15" i="44"/>
  <c r="P23" i="44" s="1"/>
  <c r="E43" i="395" s="1"/>
  <c r="J18" i="44"/>
  <c r="J19" i="44"/>
  <c r="J5" i="45"/>
  <c r="J6" i="45"/>
  <c r="J7" i="45"/>
  <c r="D8" i="45"/>
  <c r="J8" i="45" s="1"/>
  <c r="F8" i="45"/>
  <c r="H8" i="45"/>
  <c r="J9" i="45"/>
  <c r="J12" i="45"/>
  <c r="J13" i="45"/>
  <c r="J14" i="45"/>
  <c r="D15" i="45"/>
  <c r="N23" i="45" s="1"/>
  <c r="C44" i="395" s="1"/>
  <c r="F15" i="45"/>
  <c r="O23" i="45" s="1"/>
  <c r="D44" i="395" s="1"/>
  <c r="H15" i="45"/>
  <c r="P23" i="45" s="1"/>
  <c r="E44" i="395" s="1"/>
  <c r="J18" i="45"/>
  <c r="J22" i="45" s="1"/>
  <c r="U23" i="45" s="1"/>
  <c r="J44" i="395" s="1"/>
  <c r="J19" i="45"/>
  <c r="J5" i="46"/>
  <c r="J6" i="46"/>
  <c r="J7" i="46"/>
  <c r="D8" i="46"/>
  <c r="F8" i="46"/>
  <c r="H8" i="46"/>
  <c r="J9" i="46"/>
  <c r="J12" i="46"/>
  <c r="J13" i="46"/>
  <c r="J14" i="46"/>
  <c r="D15" i="46"/>
  <c r="N23" i="46" s="1"/>
  <c r="C45" i="395" s="1"/>
  <c r="F15" i="46"/>
  <c r="O23" i="46" s="1"/>
  <c r="D45" i="395" s="1"/>
  <c r="H15" i="46"/>
  <c r="P23" i="46" s="1"/>
  <c r="E45" i="395" s="1"/>
  <c r="J18" i="46"/>
  <c r="J19" i="46"/>
  <c r="J5" i="47"/>
  <c r="J6" i="47"/>
  <c r="J7" i="47"/>
  <c r="D8" i="47"/>
  <c r="J8" i="47" s="1"/>
  <c r="F8" i="47"/>
  <c r="H8" i="47"/>
  <c r="J9" i="47"/>
  <c r="J12" i="47"/>
  <c r="J13" i="47"/>
  <c r="J14" i="47"/>
  <c r="D15" i="47"/>
  <c r="N23" i="47" s="1"/>
  <c r="C46" i="395" s="1"/>
  <c r="F15" i="47"/>
  <c r="O23" i="47" s="1"/>
  <c r="D46" i="395" s="1"/>
  <c r="H15" i="47"/>
  <c r="P23" i="47" s="1"/>
  <c r="E46" i="395" s="1"/>
  <c r="J18" i="47"/>
  <c r="J19" i="47"/>
  <c r="J22" i="47"/>
  <c r="U23" i="47" s="1"/>
  <c r="J46" i="395" s="1"/>
  <c r="J5" i="48"/>
  <c r="J6" i="48"/>
  <c r="J7" i="48"/>
  <c r="D8" i="48"/>
  <c r="F8" i="48"/>
  <c r="H8" i="48"/>
  <c r="J9" i="48"/>
  <c r="J12" i="48"/>
  <c r="J13" i="48"/>
  <c r="J14" i="48"/>
  <c r="D15" i="48"/>
  <c r="M14" i="48" s="1"/>
  <c r="C47" i="395" s="1"/>
  <c r="F15" i="48"/>
  <c r="N14" i="48" s="1"/>
  <c r="D47" i="395" s="1"/>
  <c r="H15" i="48"/>
  <c r="J18" i="48"/>
  <c r="J19" i="48"/>
  <c r="J5" i="49"/>
  <c r="J6" i="49"/>
  <c r="J7" i="49"/>
  <c r="D8" i="49"/>
  <c r="J8" i="49" s="1"/>
  <c r="F8" i="49"/>
  <c r="H8" i="49"/>
  <c r="J9" i="49"/>
  <c r="J12" i="49"/>
  <c r="J13" i="49"/>
  <c r="J14" i="49"/>
  <c r="D15" i="49"/>
  <c r="N17" i="49" s="1"/>
  <c r="C48" i="395" s="1"/>
  <c r="F15" i="49"/>
  <c r="O17" i="49" s="1"/>
  <c r="D48" i="395" s="1"/>
  <c r="H15" i="49"/>
  <c r="P17" i="49" s="1"/>
  <c r="E48" i="395" s="1"/>
  <c r="J18" i="49"/>
  <c r="J19" i="49"/>
  <c r="J5" i="50"/>
  <c r="J6" i="50"/>
  <c r="J7" i="50"/>
  <c r="D8" i="50"/>
  <c r="J8" i="50" s="1"/>
  <c r="F8" i="50"/>
  <c r="H8" i="50"/>
  <c r="J9" i="50"/>
  <c r="J12" i="50"/>
  <c r="J13" i="50"/>
  <c r="J14" i="50"/>
  <c r="D15" i="50"/>
  <c r="N25" i="50" s="1"/>
  <c r="C49" i="395" s="1"/>
  <c r="F15" i="50"/>
  <c r="O25" i="50" s="1"/>
  <c r="D49" i="395" s="1"/>
  <c r="H15" i="50"/>
  <c r="P25" i="50" s="1"/>
  <c r="E49" i="395" s="1"/>
  <c r="J18" i="50"/>
  <c r="J19" i="50"/>
  <c r="J5" i="51"/>
  <c r="J6" i="51"/>
  <c r="J7" i="51"/>
  <c r="D8" i="51"/>
  <c r="J8" i="51" s="1"/>
  <c r="F8" i="51"/>
  <c r="H8" i="51"/>
  <c r="J9" i="51"/>
  <c r="J12" i="51"/>
  <c r="J13" i="51"/>
  <c r="J14" i="51"/>
  <c r="D15" i="51"/>
  <c r="F15" i="51"/>
  <c r="O25" i="51" s="1"/>
  <c r="D50" i="395" s="1"/>
  <c r="H15" i="51"/>
  <c r="P25" i="51" s="1"/>
  <c r="E50" i="395" s="1"/>
  <c r="J18" i="51"/>
  <c r="J19" i="51"/>
  <c r="J22" i="51" s="1"/>
  <c r="U25" i="51" s="1"/>
  <c r="J50" i="395" s="1"/>
  <c r="J5" i="52"/>
  <c r="J6" i="52"/>
  <c r="J7" i="52"/>
  <c r="D8" i="52"/>
  <c r="F8" i="52"/>
  <c r="H8" i="52"/>
  <c r="J9" i="52"/>
  <c r="J12" i="52"/>
  <c r="J13" i="52"/>
  <c r="J14" i="52"/>
  <c r="D15" i="52"/>
  <c r="N25" i="52" s="1"/>
  <c r="C51" i="395" s="1"/>
  <c r="F15" i="52"/>
  <c r="O25" i="52" s="1"/>
  <c r="D51" i="395" s="1"/>
  <c r="H15" i="52"/>
  <c r="P25" i="52" s="1"/>
  <c r="E51" i="395" s="1"/>
  <c r="J18" i="52"/>
  <c r="J19" i="52"/>
  <c r="J22" i="52" s="1"/>
  <c r="U25" i="52" s="1"/>
  <c r="J51" i="395" s="1"/>
  <c r="J5" i="53"/>
  <c r="J6" i="53"/>
  <c r="J7" i="53"/>
  <c r="D8" i="53"/>
  <c r="J8" i="53" s="1"/>
  <c r="F8" i="53"/>
  <c r="H8" i="53"/>
  <c r="J9" i="53"/>
  <c r="J12" i="53"/>
  <c r="J13" i="53"/>
  <c r="J14" i="53"/>
  <c r="D15" i="53"/>
  <c r="N25" i="53" s="1"/>
  <c r="C52" i="395" s="1"/>
  <c r="F15" i="53"/>
  <c r="O25" i="53" s="1"/>
  <c r="D52" i="395" s="1"/>
  <c r="H15" i="53"/>
  <c r="P25" i="53" s="1"/>
  <c r="E52" i="395" s="1"/>
  <c r="J18" i="53"/>
  <c r="J19" i="53"/>
  <c r="J5" i="54"/>
  <c r="J6" i="54"/>
  <c r="J7" i="54"/>
  <c r="D8" i="54"/>
  <c r="F8" i="54"/>
  <c r="H8" i="54"/>
  <c r="J9" i="54"/>
  <c r="J12" i="54"/>
  <c r="J13" i="54"/>
  <c r="J14" i="54"/>
  <c r="D15" i="54"/>
  <c r="N25" i="54" s="1"/>
  <c r="C53" i="395" s="1"/>
  <c r="F15" i="54"/>
  <c r="O25" i="54" s="1"/>
  <c r="D53" i="395" s="1"/>
  <c r="H15" i="54"/>
  <c r="P25" i="54" s="1"/>
  <c r="E53" i="395" s="1"/>
  <c r="J18" i="54"/>
  <c r="J19" i="54"/>
  <c r="J5" i="55"/>
  <c r="J6" i="55"/>
  <c r="J7" i="55"/>
  <c r="D8" i="55"/>
  <c r="J8" i="55" s="1"/>
  <c r="F8" i="55"/>
  <c r="H8" i="55"/>
  <c r="J9" i="55"/>
  <c r="J12" i="55"/>
  <c r="J13" i="55"/>
  <c r="J14" i="55"/>
  <c r="D15" i="55"/>
  <c r="N25" i="55" s="1"/>
  <c r="C54" i="395" s="1"/>
  <c r="F15" i="55"/>
  <c r="O25" i="55" s="1"/>
  <c r="D54" i="395" s="1"/>
  <c r="H15" i="55"/>
  <c r="P25" i="55" s="1"/>
  <c r="E54" i="395" s="1"/>
  <c r="J18" i="55"/>
  <c r="J19" i="55"/>
  <c r="J5" i="56"/>
  <c r="J6" i="56"/>
  <c r="J7" i="56"/>
  <c r="D8" i="56"/>
  <c r="F8" i="56"/>
  <c r="H8" i="56"/>
  <c r="J9" i="56"/>
  <c r="J12" i="56"/>
  <c r="J13" i="56"/>
  <c r="J14" i="56"/>
  <c r="D15" i="56"/>
  <c r="N25" i="56" s="1"/>
  <c r="C55" i="395" s="1"/>
  <c r="F15" i="56"/>
  <c r="O25" i="56" s="1"/>
  <c r="D55" i="395" s="1"/>
  <c r="H15" i="56"/>
  <c r="P25" i="56" s="1"/>
  <c r="E55" i="395" s="1"/>
  <c r="J18" i="56"/>
  <c r="J19" i="56"/>
  <c r="J5" i="57"/>
  <c r="J6" i="57"/>
  <c r="J7" i="57"/>
  <c r="D8" i="57"/>
  <c r="J8" i="57" s="1"/>
  <c r="F8" i="57"/>
  <c r="H8" i="57"/>
  <c r="J9" i="57"/>
  <c r="J12" i="57"/>
  <c r="J13" i="57"/>
  <c r="J14" i="57"/>
  <c r="D15" i="57"/>
  <c r="N25" i="57" s="1"/>
  <c r="C56" i="395" s="1"/>
  <c r="F15" i="57"/>
  <c r="O25" i="57" s="1"/>
  <c r="D56" i="395" s="1"/>
  <c r="H15" i="57"/>
  <c r="P25" i="57" s="1"/>
  <c r="E56" i="395" s="1"/>
  <c r="J15" i="57"/>
  <c r="Q25" i="57" s="1"/>
  <c r="F56" i="395" s="1"/>
  <c r="J18" i="57"/>
  <c r="J19" i="57"/>
  <c r="J5" i="58"/>
  <c r="J6" i="58"/>
  <c r="J7" i="58"/>
  <c r="D8" i="58"/>
  <c r="F8" i="58"/>
  <c r="H8" i="58"/>
  <c r="J9" i="58"/>
  <c r="J12" i="58"/>
  <c r="J13" i="58"/>
  <c r="J14" i="58"/>
  <c r="D15" i="58"/>
  <c r="N25" i="58" s="1"/>
  <c r="C57" i="395" s="1"/>
  <c r="F15" i="58"/>
  <c r="O25" i="58" s="1"/>
  <c r="D57" i="395" s="1"/>
  <c r="H15" i="58"/>
  <c r="P25" i="58" s="1"/>
  <c r="E57" i="395" s="1"/>
  <c r="J18" i="58"/>
  <c r="J22" i="58" s="1"/>
  <c r="U25" i="58" s="1"/>
  <c r="J57" i="395" s="1"/>
  <c r="J19" i="58"/>
  <c r="J5" i="59"/>
  <c r="J6" i="59"/>
  <c r="J7" i="59"/>
  <c r="D8" i="59"/>
  <c r="J8" i="59" s="1"/>
  <c r="F8" i="59"/>
  <c r="H8" i="59"/>
  <c r="J9" i="59"/>
  <c r="J12" i="59"/>
  <c r="J13" i="59"/>
  <c r="J14" i="59"/>
  <c r="D15" i="59"/>
  <c r="F15" i="59"/>
  <c r="O25" i="59" s="1"/>
  <c r="D58" i="395" s="1"/>
  <c r="H15" i="59"/>
  <c r="P25" i="59" s="1"/>
  <c r="E58" i="395" s="1"/>
  <c r="J18" i="59"/>
  <c r="J19" i="59"/>
  <c r="J22" i="59"/>
  <c r="U25" i="59" s="1"/>
  <c r="J58" i="395" s="1"/>
  <c r="J5" i="60"/>
  <c r="J6" i="60"/>
  <c r="J7" i="60"/>
  <c r="D8" i="60"/>
  <c r="F8" i="60"/>
  <c r="H8" i="60"/>
  <c r="J9" i="60"/>
  <c r="J12" i="60"/>
  <c r="J13" i="60"/>
  <c r="J14" i="60"/>
  <c r="D15" i="60"/>
  <c r="F15" i="60"/>
  <c r="O25" i="60" s="1"/>
  <c r="D59" i="395" s="1"/>
  <c r="H15" i="60"/>
  <c r="P25" i="60" s="1"/>
  <c r="E59" i="395" s="1"/>
  <c r="J18" i="60"/>
  <c r="J19" i="60"/>
  <c r="J5" i="61"/>
  <c r="J6" i="61"/>
  <c r="J7" i="61"/>
  <c r="D8" i="61"/>
  <c r="J8" i="61" s="1"/>
  <c r="F8" i="61"/>
  <c r="H8" i="61"/>
  <c r="J9" i="61"/>
  <c r="J12" i="61"/>
  <c r="J13" i="61"/>
  <c r="J14" i="61"/>
  <c r="D15" i="61"/>
  <c r="J15" i="61" s="1"/>
  <c r="Q25" i="61" s="1"/>
  <c r="F60" i="395" s="1"/>
  <c r="F15" i="61"/>
  <c r="O25" i="61" s="1"/>
  <c r="D60" i="395" s="1"/>
  <c r="H15" i="61"/>
  <c r="P25" i="61" s="1"/>
  <c r="E60" i="395" s="1"/>
  <c r="J18" i="61"/>
  <c r="J19" i="61"/>
  <c r="J5" i="62"/>
  <c r="J6" i="62"/>
  <c r="J7" i="62"/>
  <c r="D8" i="62"/>
  <c r="F8" i="62"/>
  <c r="H8" i="62"/>
  <c r="J9" i="62"/>
  <c r="J12" i="62"/>
  <c r="J13" i="62"/>
  <c r="J14" i="62"/>
  <c r="D15" i="62"/>
  <c r="N25" i="62" s="1"/>
  <c r="C61" i="395" s="1"/>
  <c r="F15" i="62"/>
  <c r="O25" i="62" s="1"/>
  <c r="D61" i="395" s="1"/>
  <c r="H15" i="62"/>
  <c r="P25" i="62" s="1"/>
  <c r="E61" i="395" s="1"/>
  <c r="J18" i="62"/>
  <c r="J19" i="62"/>
  <c r="J5" i="63"/>
  <c r="J6" i="63"/>
  <c r="J7" i="63"/>
  <c r="D8" i="63"/>
  <c r="J8" i="63" s="1"/>
  <c r="F8" i="63"/>
  <c r="H8" i="63"/>
  <c r="J9" i="63"/>
  <c r="J12" i="63"/>
  <c r="J13" i="63"/>
  <c r="J14" i="63"/>
  <c r="D15" i="63"/>
  <c r="F15" i="63"/>
  <c r="O25" i="63" s="1"/>
  <c r="D62" i="395" s="1"/>
  <c r="H15" i="63"/>
  <c r="P25" i="63" s="1"/>
  <c r="E62" i="395" s="1"/>
  <c r="J18" i="63"/>
  <c r="J19" i="63"/>
  <c r="J22" i="63"/>
  <c r="U25" i="63" s="1"/>
  <c r="J62" i="395" s="1"/>
  <c r="J5" i="64"/>
  <c r="J6" i="64"/>
  <c r="J7" i="64"/>
  <c r="D8" i="64"/>
  <c r="F8" i="64"/>
  <c r="H8" i="64"/>
  <c r="J9" i="64"/>
  <c r="J12" i="64"/>
  <c r="J13" i="64"/>
  <c r="J14" i="64"/>
  <c r="D15" i="64"/>
  <c r="F15" i="64"/>
  <c r="O25" i="64" s="1"/>
  <c r="D63" i="395" s="1"/>
  <c r="H15" i="64"/>
  <c r="P25" i="64" s="1"/>
  <c r="E63" i="395" s="1"/>
  <c r="J18" i="64"/>
  <c r="J19" i="64"/>
  <c r="J5" i="65"/>
  <c r="J6" i="65"/>
  <c r="J7" i="65"/>
  <c r="D8" i="65"/>
  <c r="J8" i="65" s="1"/>
  <c r="F8" i="65"/>
  <c r="H8" i="65"/>
  <c r="J9" i="65"/>
  <c r="J12" i="65"/>
  <c r="J13" i="65"/>
  <c r="J14" i="65"/>
  <c r="D15" i="65"/>
  <c r="N25" i="65" s="1"/>
  <c r="C64" i="395" s="1"/>
  <c r="F15" i="65"/>
  <c r="O25" i="65" s="1"/>
  <c r="D64" i="395" s="1"/>
  <c r="H15" i="65"/>
  <c r="P25" i="65" s="1"/>
  <c r="E64" i="395" s="1"/>
  <c r="J18" i="65"/>
  <c r="J19" i="65"/>
  <c r="J5" i="66"/>
  <c r="J6" i="66"/>
  <c r="J7" i="66"/>
  <c r="D8" i="66"/>
  <c r="J8" i="66" s="1"/>
  <c r="F8" i="66"/>
  <c r="H8" i="66"/>
  <c r="J9" i="66"/>
  <c r="J12" i="66"/>
  <c r="J13" i="66"/>
  <c r="J14" i="66"/>
  <c r="D15" i="66"/>
  <c r="N25" i="66" s="1"/>
  <c r="C65" i="395" s="1"/>
  <c r="F15" i="66"/>
  <c r="O25" i="66" s="1"/>
  <c r="D65" i="395" s="1"/>
  <c r="H15" i="66"/>
  <c r="P25" i="66" s="1"/>
  <c r="E65" i="395" s="1"/>
  <c r="J18" i="66"/>
  <c r="J19" i="66"/>
  <c r="J5" i="67"/>
  <c r="J6" i="67"/>
  <c r="J7" i="67"/>
  <c r="D8" i="67"/>
  <c r="J8" i="67" s="1"/>
  <c r="F8" i="67"/>
  <c r="H8" i="67"/>
  <c r="J9" i="67"/>
  <c r="J12" i="67"/>
  <c r="J13" i="67"/>
  <c r="J14" i="67"/>
  <c r="D15" i="67"/>
  <c r="F15" i="67"/>
  <c r="O25" i="67" s="1"/>
  <c r="D66" i="395" s="1"/>
  <c r="H15" i="67"/>
  <c r="P25" i="67" s="1"/>
  <c r="E66" i="395" s="1"/>
  <c r="J18" i="67"/>
  <c r="J19" i="67"/>
  <c r="J22" i="67" s="1"/>
  <c r="U25" i="67" s="1"/>
  <c r="J66" i="395" s="1"/>
  <c r="J5" i="68"/>
  <c r="J6" i="68"/>
  <c r="J7" i="68"/>
  <c r="D8" i="68"/>
  <c r="F8" i="68"/>
  <c r="H8" i="68"/>
  <c r="J9" i="68"/>
  <c r="J12" i="68"/>
  <c r="J13" i="68"/>
  <c r="J14" i="68"/>
  <c r="D15" i="68"/>
  <c r="N25" i="68" s="1"/>
  <c r="C67" i="395" s="1"/>
  <c r="F15" i="68"/>
  <c r="O25" i="68" s="1"/>
  <c r="D67" i="395" s="1"/>
  <c r="H15" i="68"/>
  <c r="P25" i="68" s="1"/>
  <c r="E67" i="395" s="1"/>
  <c r="J18" i="68"/>
  <c r="J19" i="68"/>
  <c r="J5" i="69"/>
  <c r="J6" i="69"/>
  <c r="J7" i="69"/>
  <c r="D8" i="69"/>
  <c r="J8" i="69" s="1"/>
  <c r="F8" i="69"/>
  <c r="H8" i="69"/>
  <c r="J9" i="69"/>
  <c r="J12" i="69"/>
  <c r="J13" i="69"/>
  <c r="J14" i="69"/>
  <c r="D15" i="69"/>
  <c r="J15" i="69" s="1"/>
  <c r="Q25" i="69" s="1"/>
  <c r="F68" i="395" s="1"/>
  <c r="F15" i="69"/>
  <c r="O25" i="69" s="1"/>
  <c r="D68" i="395" s="1"/>
  <c r="H15" i="69"/>
  <c r="P25" i="69" s="1"/>
  <c r="E68" i="395" s="1"/>
  <c r="J18" i="69"/>
  <c r="J19" i="69"/>
  <c r="J5" i="70"/>
  <c r="J6" i="70"/>
  <c r="J7" i="70"/>
  <c r="D8" i="70"/>
  <c r="F8" i="70"/>
  <c r="H8" i="70"/>
  <c r="J9" i="70"/>
  <c r="J12" i="70"/>
  <c r="J13" i="70"/>
  <c r="J14" i="70"/>
  <c r="D15" i="70"/>
  <c r="N25" i="70" s="1"/>
  <c r="C69" i="395" s="1"/>
  <c r="F15" i="70"/>
  <c r="O25" i="70" s="1"/>
  <c r="D69" i="395" s="1"/>
  <c r="H15" i="70"/>
  <c r="P25" i="70" s="1"/>
  <c r="E69" i="395" s="1"/>
  <c r="J18" i="70"/>
  <c r="J19" i="70"/>
  <c r="J5" i="71"/>
  <c r="J6" i="71"/>
  <c r="J7" i="71"/>
  <c r="D8" i="71"/>
  <c r="J8" i="71" s="1"/>
  <c r="F8" i="71"/>
  <c r="H8" i="71"/>
  <c r="J9" i="71"/>
  <c r="J12" i="71"/>
  <c r="J13" i="71"/>
  <c r="J14" i="71"/>
  <c r="D15" i="71"/>
  <c r="F15" i="71"/>
  <c r="O25" i="71" s="1"/>
  <c r="D70" i="395" s="1"/>
  <c r="H15" i="71"/>
  <c r="P25" i="71" s="1"/>
  <c r="E70" i="395" s="1"/>
  <c r="J18" i="71"/>
  <c r="J19" i="71"/>
  <c r="J5" i="72"/>
  <c r="J6" i="72"/>
  <c r="J7" i="72"/>
  <c r="D8" i="72"/>
  <c r="F8" i="72"/>
  <c r="H8" i="72"/>
  <c r="J9" i="72"/>
  <c r="J12" i="72"/>
  <c r="J13" i="72"/>
  <c r="J14" i="72"/>
  <c r="D15" i="72"/>
  <c r="N25" i="72" s="1"/>
  <c r="C71" i="395" s="1"/>
  <c r="F15" i="72"/>
  <c r="O25" i="72" s="1"/>
  <c r="D71" i="395" s="1"/>
  <c r="H15" i="72"/>
  <c r="P25" i="72" s="1"/>
  <c r="E71" i="395" s="1"/>
  <c r="J18" i="72"/>
  <c r="J22" i="72" s="1"/>
  <c r="U25" i="72" s="1"/>
  <c r="J71" i="395" s="1"/>
  <c r="J19" i="72"/>
  <c r="J5" i="73"/>
  <c r="J6" i="73"/>
  <c r="J7" i="73"/>
  <c r="D8" i="73"/>
  <c r="J8" i="73" s="1"/>
  <c r="F8" i="73"/>
  <c r="H8" i="73"/>
  <c r="J9" i="73"/>
  <c r="J12" i="73"/>
  <c r="J13" i="73"/>
  <c r="J14" i="73"/>
  <c r="D15" i="73"/>
  <c r="F15" i="73"/>
  <c r="O25" i="73" s="1"/>
  <c r="D72" i="395" s="1"/>
  <c r="H15" i="73"/>
  <c r="P25" i="73" s="1"/>
  <c r="E72" i="395" s="1"/>
  <c r="J15" i="73"/>
  <c r="Q25" i="73" s="1"/>
  <c r="F72" i="395" s="1"/>
  <c r="J18" i="73"/>
  <c r="J22" i="73" s="1"/>
  <c r="U25" i="73" s="1"/>
  <c r="J72" i="395" s="1"/>
  <c r="J19" i="73"/>
  <c r="J5" i="74"/>
  <c r="J6" i="74"/>
  <c r="J7" i="74"/>
  <c r="D8" i="74"/>
  <c r="F8" i="74"/>
  <c r="H8" i="74"/>
  <c r="J9" i="74"/>
  <c r="J12" i="74"/>
  <c r="J13" i="74"/>
  <c r="J14" i="74"/>
  <c r="D15" i="74"/>
  <c r="F15" i="74"/>
  <c r="O25" i="74" s="1"/>
  <c r="D73" i="395" s="1"/>
  <c r="H15" i="74"/>
  <c r="P25" i="74" s="1"/>
  <c r="E73" i="395" s="1"/>
  <c r="J18" i="74"/>
  <c r="J22" i="74" s="1"/>
  <c r="U25" i="74" s="1"/>
  <c r="J73" i="395" s="1"/>
  <c r="J19" i="74"/>
  <c r="J5" i="75"/>
  <c r="J6" i="75"/>
  <c r="J7" i="75"/>
  <c r="D8" i="75"/>
  <c r="J8" i="75" s="1"/>
  <c r="F8" i="75"/>
  <c r="H8" i="75"/>
  <c r="J9" i="75"/>
  <c r="J12" i="75"/>
  <c r="J13" i="75"/>
  <c r="J14" i="75"/>
  <c r="D15" i="75"/>
  <c r="F15" i="75"/>
  <c r="O25" i="75" s="1"/>
  <c r="D74" i="395" s="1"/>
  <c r="H15" i="75"/>
  <c r="P25" i="75" s="1"/>
  <c r="E74" i="395" s="1"/>
  <c r="J18" i="75"/>
  <c r="J19" i="75"/>
  <c r="J22" i="75"/>
  <c r="U25" i="75" s="1"/>
  <c r="J74" i="395" s="1"/>
  <c r="J5" i="76"/>
  <c r="J6" i="76"/>
  <c r="J7" i="76"/>
  <c r="D8" i="76"/>
  <c r="F8" i="76"/>
  <c r="H8" i="76"/>
  <c r="J9" i="76"/>
  <c r="J12" i="76"/>
  <c r="J13" i="76"/>
  <c r="J14" i="76"/>
  <c r="D15" i="76"/>
  <c r="F15" i="76"/>
  <c r="O25" i="76" s="1"/>
  <c r="D75" i="395" s="1"/>
  <c r="H15" i="76"/>
  <c r="P25" i="76" s="1"/>
  <c r="E75" i="395" s="1"/>
  <c r="J18" i="76"/>
  <c r="J19" i="76"/>
  <c r="J5" i="77"/>
  <c r="J6" i="77"/>
  <c r="J7" i="77"/>
  <c r="D8" i="77"/>
  <c r="J8" i="77" s="1"/>
  <c r="F8" i="77"/>
  <c r="H8" i="77"/>
  <c r="J9" i="77"/>
  <c r="J12" i="77"/>
  <c r="J13" i="77"/>
  <c r="J14" i="77"/>
  <c r="D15" i="77"/>
  <c r="N25" i="77" s="1"/>
  <c r="C76" i="395" s="1"/>
  <c r="F15" i="77"/>
  <c r="O25" i="77" s="1"/>
  <c r="D76" i="395" s="1"/>
  <c r="H15" i="77"/>
  <c r="P25" i="77" s="1"/>
  <c r="E76" i="395" s="1"/>
  <c r="J18" i="77"/>
  <c r="J22" i="77" s="1"/>
  <c r="U25" i="77" s="1"/>
  <c r="J76" i="395" s="1"/>
  <c r="J19" i="77"/>
  <c r="J5" i="78"/>
  <c r="J6" i="78"/>
  <c r="J7" i="78"/>
  <c r="D8" i="78"/>
  <c r="F8" i="78"/>
  <c r="H8" i="78"/>
  <c r="J9" i="78"/>
  <c r="J12" i="78"/>
  <c r="J13" i="78"/>
  <c r="J14" i="78"/>
  <c r="D15" i="78"/>
  <c r="N25" i="78" s="1"/>
  <c r="C77" i="395" s="1"/>
  <c r="F15" i="78"/>
  <c r="O25" i="78" s="1"/>
  <c r="D77" i="395" s="1"/>
  <c r="H15" i="78"/>
  <c r="J18" i="78"/>
  <c r="J19" i="78"/>
  <c r="J5" i="79"/>
  <c r="J6" i="79"/>
  <c r="J7" i="79"/>
  <c r="D8" i="79"/>
  <c r="J8" i="79" s="1"/>
  <c r="F8" i="79"/>
  <c r="H8" i="79"/>
  <c r="J9" i="79"/>
  <c r="J12" i="79"/>
  <c r="J13" i="79"/>
  <c r="J14" i="79"/>
  <c r="D15" i="79"/>
  <c r="F15" i="79"/>
  <c r="N24" i="79" s="1"/>
  <c r="D78" i="395" s="1"/>
  <c r="H15" i="79"/>
  <c r="O24" i="79" s="1"/>
  <c r="E78" i="395" s="1"/>
  <c r="J18" i="79"/>
  <c r="J19" i="79"/>
  <c r="J22" i="79"/>
  <c r="T24" i="79" s="1"/>
  <c r="J78" i="395" s="1"/>
  <c r="J5" i="80"/>
  <c r="J6" i="80"/>
  <c r="J7" i="80"/>
  <c r="D8" i="80"/>
  <c r="F8" i="80"/>
  <c r="H8" i="80"/>
  <c r="J9" i="80"/>
  <c r="J12" i="80"/>
  <c r="J13" i="80"/>
  <c r="J14" i="80"/>
  <c r="D15" i="80"/>
  <c r="M21" i="80" s="1"/>
  <c r="C79" i="395" s="1"/>
  <c r="F15" i="80"/>
  <c r="N21" i="80" s="1"/>
  <c r="D79" i="395" s="1"/>
  <c r="H15" i="80"/>
  <c r="O21" i="80" s="1"/>
  <c r="E79" i="395" s="1"/>
  <c r="J18" i="80"/>
  <c r="J19" i="80"/>
  <c r="J22" i="80" s="1"/>
  <c r="T21" i="80" s="1"/>
  <c r="J79" i="395" s="1"/>
  <c r="C28" i="80"/>
  <c r="U21" i="80" s="1"/>
  <c r="K79" i="395" s="1"/>
  <c r="J5" i="81"/>
  <c r="J6" i="81"/>
  <c r="J7" i="81"/>
  <c r="D8" i="81"/>
  <c r="J8" i="81" s="1"/>
  <c r="F8" i="81"/>
  <c r="H8" i="81"/>
  <c r="J9" i="81"/>
  <c r="J12" i="81"/>
  <c r="J13" i="81"/>
  <c r="J14" i="81"/>
  <c r="D15" i="81"/>
  <c r="M21" i="81" s="1"/>
  <c r="C80" i="395" s="1"/>
  <c r="F15" i="81"/>
  <c r="N21" i="81" s="1"/>
  <c r="D80" i="395" s="1"/>
  <c r="H15" i="81"/>
  <c r="O21" i="81" s="1"/>
  <c r="E80" i="395" s="1"/>
  <c r="J18" i="81"/>
  <c r="J19" i="81"/>
  <c r="J5" i="82"/>
  <c r="J6" i="82"/>
  <c r="J7" i="82"/>
  <c r="D8" i="82"/>
  <c r="J8" i="82" s="1"/>
  <c r="F8" i="82"/>
  <c r="H8" i="82"/>
  <c r="J9" i="82"/>
  <c r="J12" i="82"/>
  <c r="J13" i="82"/>
  <c r="J14" i="82"/>
  <c r="D15" i="82"/>
  <c r="M21" i="82" s="1"/>
  <c r="C81" i="395" s="1"/>
  <c r="F15" i="82"/>
  <c r="N21" i="82" s="1"/>
  <c r="D81" i="395" s="1"/>
  <c r="H15" i="82"/>
  <c r="O21" i="82" s="1"/>
  <c r="E81" i="395" s="1"/>
  <c r="J18" i="82"/>
  <c r="J19" i="82"/>
  <c r="J5" i="83"/>
  <c r="J6" i="83"/>
  <c r="J7" i="83"/>
  <c r="D8" i="83"/>
  <c r="J8" i="83" s="1"/>
  <c r="F8" i="83"/>
  <c r="H8" i="83"/>
  <c r="J9" i="83"/>
  <c r="J12" i="83"/>
  <c r="J13" i="83"/>
  <c r="J14" i="83"/>
  <c r="D15" i="83"/>
  <c r="F15" i="83"/>
  <c r="N21" i="83" s="1"/>
  <c r="D82" i="395" s="1"/>
  <c r="H15" i="83"/>
  <c r="O21" i="83" s="1"/>
  <c r="E82" i="395" s="1"/>
  <c r="J18" i="83"/>
  <c r="J19" i="83"/>
  <c r="J22" i="83"/>
  <c r="T21" i="83" s="1"/>
  <c r="J82" i="395" s="1"/>
  <c r="J5" i="84"/>
  <c r="J6" i="84"/>
  <c r="J7" i="84"/>
  <c r="D8" i="84"/>
  <c r="F8" i="84"/>
  <c r="H8" i="84"/>
  <c r="J9" i="84"/>
  <c r="J12" i="84"/>
  <c r="J13" i="84"/>
  <c r="J14" i="84"/>
  <c r="D15" i="84"/>
  <c r="M21" i="84" s="1"/>
  <c r="C83" i="395" s="1"/>
  <c r="F15" i="84"/>
  <c r="N21" i="84" s="1"/>
  <c r="D83" i="395" s="1"/>
  <c r="H15" i="84"/>
  <c r="O21" i="84" s="1"/>
  <c r="E83" i="395" s="1"/>
  <c r="J18" i="84"/>
  <c r="J19" i="84"/>
  <c r="J22" i="84" s="1"/>
  <c r="T21" i="84" s="1"/>
  <c r="J83" i="395" s="1"/>
  <c r="C28" i="84"/>
  <c r="U21" i="84" s="1"/>
  <c r="K83" i="395" s="1"/>
  <c r="J5" i="85"/>
  <c r="J6" i="85"/>
  <c r="J7" i="85"/>
  <c r="D8" i="85"/>
  <c r="J8" i="85" s="1"/>
  <c r="F8" i="85"/>
  <c r="H8" i="85"/>
  <c r="J9" i="85"/>
  <c r="J12" i="85"/>
  <c r="J13" i="85"/>
  <c r="J14" i="85"/>
  <c r="D15" i="85"/>
  <c r="M21" i="85" s="1"/>
  <c r="C84" i="395" s="1"/>
  <c r="F15" i="85"/>
  <c r="N21" i="85" s="1"/>
  <c r="D84" i="395" s="1"/>
  <c r="H15" i="85"/>
  <c r="O21" i="85" s="1"/>
  <c r="E84" i="395" s="1"/>
  <c r="J18" i="85"/>
  <c r="J19" i="85"/>
  <c r="J5" i="86"/>
  <c r="J6" i="86"/>
  <c r="J7" i="86"/>
  <c r="D8" i="86"/>
  <c r="F8" i="86"/>
  <c r="H8" i="86"/>
  <c r="J9" i="86"/>
  <c r="J12" i="86"/>
  <c r="J13" i="86"/>
  <c r="J14" i="86"/>
  <c r="D15" i="86"/>
  <c r="M21" i="86" s="1"/>
  <c r="C85" i="395" s="1"/>
  <c r="F15" i="86"/>
  <c r="N21" i="86" s="1"/>
  <c r="D85" i="395" s="1"/>
  <c r="H15" i="86"/>
  <c r="O21" i="86" s="1"/>
  <c r="E85" i="395" s="1"/>
  <c r="J18" i="86"/>
  <c r="J19" i="86"/>
  <c r="J5" i="87"/>
  <c r="J6" i="87"/>
  <c r="J7" i="87"/>
  <c r="D8" i="87"/>
  <c r="J8" i="87" s="1"/>
  <c r="F8" i="87"/>
  <c r="H8" i="87"/>
  <c r="J9" i="87"/>
  <c r="J12" i="87"/>
  <c r="J13" i="87"/>
  <c r="J14" i="87"/>
  <c r="D15" i="87"/>
  <c r="F15" i="87"/>
  <c r="N21" i="87" s="1"/>
  <c r="D86" i="395" s="1"/>
  <c r="H15" i="87"/>
  <c r="O21" i="87" s="1"/>
  <c r="E86" i="395" s="1"/>
  <c r="J18" i="87"/>
  <c r="J19" i="87"/>
  <c r="J5" i="88"/>
  <c r="J6" i="88"/>
  <c r="J7" i="88"/>
  <c r="D8" i="88"/>
  <c r="F8" i="88"/>
  <c r="H8" i="88"/>
  <c r="J9" i="88"/>
  <c r="J12" i="88"/>
  <c r="J13" i="88"/>
  <c r="J14" i="88"/>
  <c r="D15" i="88"/>
  <c r="M21" i="88" s="1"/>
  <c r="C87" i="395" s="1"/>
  <c r="F15" i="88"/>
  <c r="N21" i="88" s="1"/>
  <c r="D87" i="395" s="1"/>
  <c r="H15" i="88"/>
  <c r="O21" i="88" s="1"/>
  <c r="E87" i="395" s="1"/>
  <c r="J18" i="88"/>
  <c r="J19" i="88"/>
  <c r="J5" i="89"/>
  <c r="J6" i="89"/>
  <c r="J7" i="89"/>
  <c r="D8" i="89"/>
  <c r="J8" i="89" s="1"/>
  <c r="F8" i="89"/>
  <c r="H8" i="89"/>
  <c r="J9" i="89"/>
  <c r="J12" i="89"/>
  <c r="J13" i="89"/>
  <c r="J14" i="89"/>
  <c r="D15" i="89"/>
  <c r="M21" i="89" s="1"/>
  <c r="C88" i="395" s="1"/>
  <c r="F15" i="89"/>
  <c r="N21" i="89" s="1"/>
  <c r="D88" i="395" s="1"/>
  <c r="H15" i="89"/>
  <c r="O21" i="89" s="1"/>
  <c r="E88" i="395" s="1"/>
  <c r="J15" i="89"/>
  <c r="P21" i="89" s="1"/>
  <c r="F88" i="395" s="1"/>
  <c r="J18" i="89"/>
  <c r="J22" i="89" s="1"/>
  <c r="T21" i="89" s="1"/>
  <c r="J88" i="395" s="1"/>
  <c r="J19" i="89"/>
  <c r="J5" i="90"/>
  <c r="J6" i="90"/>
  <c r="J7" i="90"/>
  <c r="D8" i="90"/>
  <c r="F8" i="90"/>
  <c r="H8" i="90"/>
  <c r="J9" i="90"/>
  <c r="J12" i="90"/>
  <c r="J13" i="90"/>
  <c r="J14" i="90"/>
  <c r="D15" i="90"/>
  <c r="M21" i="90" s="1"/>
  <c r="C89" i="395" s="1"/>
  <c r="F15" i="90"/>
  <c r="N21" i="90" s="1"/>
  <c r="D89" i="395" s="1"/>
  <c r="H15" i="90"/>
  <c r="O21" i="90" s="1"/>
  <c r="E89" i="395" s="1"/>
  <c r="J18" i="90"/>
  <c r="J22" i="90" s="1"/>
  <c r="T21" i="90" s="1"/>
  <c r="J89" i="395" s="1"/>
  <c r="J19" i="90"/>
  <c r="J5" i="91"/>
  <c r="J6" i="91"/>
  <c r="J7" i="91"/>
  <c r="D8" i="91"/>
  <c r="J8" i="91" s="1"/>
  <c r="F8" i="91"/>
  <c r="H8" i="91"/>
  <c r="J9" i="91"/>
  <c r="J12" i="91"/>
  <c r="J13" i="91"/>
  <c r="J14" i="91"/>
  <c r="D15" i="91"/>
  <c r="F15" i="91"/>
  <c r="N26" i="91" s="1"/>
  <c r="D90" i="395" s="1"/>
  <c r="H15" i="91"/>
  <c r="O26" i="91" s="1"/>
  <c r="E90" i="395" s="1"/>
  <c r="J18" i="91"/>
  <c r="J19" i="91"/>
  <c r="J22" i="91"/>
  <c r="T26" i="91" s="1"/>
  <c r="J90" i="395" s="1"/>
  <c r="J5" i="92"/>
  <c r="J6" i="92"/>
  <c r="J7" i="92"/>
  <c r="D8" i="92"/>
  <c r="F8" i="92"/>
  <c r="H8" i="92"/>
  <c r="J9" i="92"/>
  <c r="J12" i="92"/>
  <c r="J13" i="92"/>
  <c r="J14" i="92"/>
  <c r="D15" i="92"/>
  <c r="F15" i="92"/>
  <c r="N26" i="92" s="1"/>
  <c r="D91" i="395" s="1"/>
  <c r="H15" i="92"/>
  <c r="O26" i="92" s="1"/>
  <c r="E91" i="395" s="1"/>
  <c r="J18" i="92"/>
  <c r="J19" i="92"/>
  <c r="J5" i="93"/>
  <c r="J6" i="93"/>
  <c r="J7" i="93"/>
  <c r="D8" i="93"/>
  <c r="J8" i="93" s="1"/>
  <c r="F8" i="93"/>
  <c r="H8" i="93"/>
  <c r="J9" i="93"/>
  <c r="J12" i="93"/>
  <c r="J13" i="93"/>
  <c r="J14" i="93"/>
  <c r="D15" i="93"/>
  <c r="M26" i="93" s="1"/>
  <c r="C92" i="395" s="1"/>
  <c r="F15" i="93"/>
  <c r="N26" i="93" s="1"/>
  <c r="D92" i="395" s="1"/>
  <c r="H15" i="93"/>
  <c r="O26" i="93" s="1"/>
  <c r="E92" i="395" s="1"/>
  <c r="J18" i="93"/>
  <c r="J19" i="93"/>
  <c r="J5" i="94"/>
  <c r="J6" i="94"/>
  <c r="J7" i="94"/>
  <c r="D8" i="94"/>
  <c r="F8" i="94"/>
  <c r="H8" i="94"/>
  <c r="J9" i="94"/>
  <c r="J12" i="94"/>
  <c r="J13" i="94"/>
  <c r="J14" i="94"/>
  <c r="D15" i="94"/>
  <c r="M26" i="94" s="1"/>
  <c r="C93" i="395" s="1"/>
  <c r="F15" i="94"/>
  <c r="N26" i="94" s="1"/>
  <c r="D93" i="395" s="1"/>
  <c r="H15" i="94"/>
  <c r="O26" i="94" s="1"/>
  <c r="E93" i="395" s="1"/>
  <c r="J18" i="94"/>
  <c r="J19" i="94"/>
  <c r="J5" i="95"/>
  <c r="J6" i="95"/>
  <c r="J7" i="95"/>
  <c r="D8" i="95"/>
  <c r="J8" i="95" s="1"/>
  <c r="F8" i="95"/>
  <c r="H8" i="95"/>
  <c r="J9" i="95"/>
  <c r="J12" i="95"/>
  <c r="J13" i="95"/>
  <c r="J14" i="95"/>
  <c r="D15" i="95"/>
  <c r="F15" i="95"/>
  <c r="N26" i="95" s="1"/>
  <c r="D94" i="395" s="1"/>
  <c r="H15" i="95"/>
  <c r="O26" i="95" s="1"/>
  <c r="E94" i="395" s="1"/>
  <c r="J18" i="95"/>
  <c r="J19" i="95"/>
  <c r="J5" i="96"/>
  <c r="J6" i="96"/>
  <c r="J7" i="96"/>
  <c r="D8" i="96"/>
  <c r="F8" i="96"/>
  <c r="H8" i="96"/>
  <c r="J9" i="96"/>
  <c r="J12" i="96"/>
  <c r="J13" i="96"/>
  <c r="J14" i="96"/>
  <c r="D15" i="96"/>
  <c r="M26" i="96" s="1"/>
  <c r="C95" i="395" s="1"/>
  <c r="F15" i="96"/>
  <c r="N26" i="96" s="1"/>
  <c r="D95" i="395" s="1"/>
  <c r="H15" i="96"/>
  <c r="O26" i="96" s="1"/>
  <c r="E95" i="395" s="1"/>
  <c r="J18" i="96"/>
  <c r="J19" i="96"/>
  <c r="J5" i="97"/>
  <c r="J6" i="97"/>
  <c r="J7" i="97"/>
  <c r="D8" i="97"/>
  <c r="F8" i="97"/>
  <c r="H8" i="97"/>
  <c r="J9" i="97"/>
  <c r="J12" i="97"/>
  <c r="J13" i="97"/>
  <c r="J14" i="97"/>
  <c r="D15" i="97"/>
  <c r="M26" i="97" s="1"/>
  <c r="C96" i="395" s="1"/>
  <c r="F15" i="97"/>
  <c r="N26" i="97" s="1"/>
  <c r="D96" i="395" s="1"/>
  <c r="H15" i="97"/>
  <c r="O26" i="97" s="1"/>
  <c r="E96" i="395" s="1"/>
  <c r="J18" i="97"/>
  <c r="J19" i="97"/>
  <c r="J5" i="98"/>
  <c r="J6" i="98"/>
  <c r="J7" i="98"/>
  <c r="D8" i="98"/>
  <c r="F8" i="98"/>
  <c r="H8" i="98"/>
  <c r="J9" i="98"/>
  <c r="J12" i="98"/>
  <c r="J13" i="98"/>
  <c r="J14" i="98"/>
  <c r="D15" i="98"/>
  <c r="F15" i="98"/>
  <c r="N26" i="98" s="1"/>
  <c r="D97" i="395" s="1"/>
  <c r="H15" i="98"/>
  <c r="O26" i="98" s="1"/>
  <c r="E97" i="395" s="1"/>
  <c r="J18" i="98"/>
  <c r="J22" i="98" s="1"/>
  <c r="T26" i="98" s="1"/>
  <c r="J97" i="395" s="1"/>
  <c r="J19" i="98"/>
  <c r="J5" i="99"/>
  <c r="J6" i="99"/>
  <c r="J7" i="99"/>
  <c r="D8" i="99"/>
  <c r="J8" i="99" s="1"/>
  <c r="F8" i="99"/>
  <c r="H8" i="99"/>
  <c r="J9" i="99"/>
  <c r="J12" i="99"/>
  <c r="J13" i="99"/>
  <c r="J14" i="99"/>
  <c r="D15" i="99"/>
  <c r="F15" i="99"/>
  <c r="N26" i="99" s="1"/>
  <c r="D98" i="395" s="1"/>
  <c r="H15" i="99"/>
  <c r="O26" i="99" s="1"/>
  <c r="E98" i="395" s="1"/>
  <c r="J18" i="99"/>
  <c r="J19" i="99"/>
  <c r="J22" i="99"/>
  <c r="T26" i="99" s="1"/>
  <c r="J98" i="395" s="1"/>
  <c r="J5" i="100"/>
  <c r="J6" i="100"/>
  <c r="J7" i="100"/>
  <c r="D8" i="100"/>
  <c r="F8" i="100"/>
  <c r="H8" i="100"/>
  <c r="J9" i="100"/>
  <c r="J12" i="100"/>
  <c r="J13" i="100"/>
  <c r="J14" i="100"/>
  <c r="D15" i="100"/>
  <c r="M26" i="100" s="1"/>
  <c r="C99" i="395" s="1"/>
  <c r="F15" i="100"/>
  <c r="N26" i="100" s="1"/>
  <c r="D99" i="395" s="1"/>
  <c r="H15" i="100"/>
  <c r="O26" i="100" s="1"/>
  <c r="E99" i="395" s="1"/>
  <c r="J18" i="100"/>
  <c r="J19" i="100"/>
  <c r="J22" i="100"/>
  <c r="T26" i="100" s="1"/>
  <c r="J99" i="395" s="1"/>
  <c r="J5" i="101"/>
  <c r="J6" i="101"/>
  <c r="J7" i="101"/>
  <c r="D8" i="101"/>
  <c r="J8" i="101" s="1"/>
  <c r="F8" i="101"/>
  <c r="H8" i="101"/>
  <c r="J9" i="101"/>
  <c r="J12" i="101"/>
  <c r="J13" i="101"/>
  <c r="J14" i="101"/>
  <c r="D15" i="101"/>
  <c r="M26" i="101" s="1"/>
  <c r="C100" i="395" s="1"/>
  <c r="F15" i="101"/>
  <c r="N26" i="101" s="1"/>
  <c r="D100" i="395" s="1"/>
  <c r="H15" i="101"/>
  <c r="O26" i="101" s="1"/>
  <c r="E100" i="395" s="1"/>
  <c r="J15" i="101"/>
  <c r="P26" i="101" s="1"/>
  <c r="F100" i="395" s="1"/>
  <c r="J18" i="101"/>
  <c r="J22" i="101" s="1"/>
  <c r="T26" i="101" s="1"/>
  <c r="J100" i="395" s="1"/>
  <c r="J19" i="101"/>
  <c r="J5" i="102"/>
  <c r="J6" i="102"/>
  <c r="J7" i="102"/>
  <c r="D8" i="102"/>
  <c r="J8" i="102" s="1"/>
  <c r="F8" i="102"/>
  <c r="H8" i="102"/>
  <c r="J9" i="102"/>
  <c r="J12" i="102"/>
  <c r="J13" i="102"/>
  <c r="J14" i="102"/>
  <c r="D15" i="102"/>
  <c r="M26" i="102" s="1"/>
  <c r="C101" i="395" s="1"/>
  <c r="F15" i="102"/>
  <c r="N26" i="102" s="1"/>
  <c r="D101" i="395" s="1"/>
  <c r="H15" i="102"/>
  <c r="O26" i="102" s="1"/>
  <c r="E101" i="395" s="1"/>
  <c r="J18" i="102"/>
  <c r="J19" i="102"/>
  <c r="J5" i="103"/>
  <c r="J6" i="103"/>
  <c r="J7" i="103"/>
  <c r="D8" i="103"/>
  <c r="J8" i="103" s="1"/>
  <c r="F8" i="103"/>
  <c r="H8" i="103"/>
  <c r="J9" i="103"/>
  <c r="J12" i="103"/>
  <c r="J13" i="103"/>
  <c r="J14" i="103"/>
  <c r="D15" i="103"/>
  <c r="F15" i="103"/>
  <c r="N26" i="103" s="1"/>
  <c r="D102" i="395" s="1"/>
  <c r="H15" i="103"/>
  <c r="O26" i="103" s="1"/>
  <c r="E102" i="395" s="1"/>
  <c r="J18" i="103"/>
  <c r="J19" i="103"/>
  <c r="J5" i="104"/>
  <c r="J6" i="104"/>
  <c r="J7" i="104"/>
  <c r="D8" i="104"/>
  <c r="F8" i="104"/>
  <c r="H8" i="104"/>
  <c r="J9" i="104"/>
  <c r="J12" i="104"/>
  <c r="J13" i="104"/>
  <c r="J14" i="104"/>
  <c r="D15" i="104"/>
  <c r="F15" i="104"/>
  <c r="N26" i="104" s="1"/>
  <c r="D103" i="395" s="1"/>
  <c r="H15" i="104"/>
  <c r="O26" i="104" s="1"/>
  <c r="E103" i="395" s="1"/>
  <c r="J18" i="104"/>
  <c r="J22" i="104" s="1"/>
  <c r="J19" i="104"/>
  <c r="J5" i="105"/>
  <c r="J6" i="105"/>
  <c r="J7" i="105"/>
  <c r="D8" i="105"/>
  <c r="J8" i="105" s="1"/>
  <c r="F8" i="105"/>
  <c r="H8" i="105"/>
  <c r="J9" i="105"/>
  <c r="J12" i="105"/>
  <c r="J13" i="105"/>
  <c r="J14" i="105"/>
  <c r="D15" i="105"/>
  <c r="M26" i="105" s="1"/>
  <c r="C104" i="395" s="1"/>
  <c r="F15" i="105"/>
  <c r="N26" i="105" s="1"/>
  <c r="D104" i="395" s="1"/>
  <c r="H15" i="105"/>
  <c r="O26" i="105" s="1"/>
  <c r="E104" i="395" s="1"/>
  <c r="J18" i="105"/>
  <c r="J19" i="105"/>
  <c r="J5" i="106"/>
  <c r="J6" i="106"/>
  <c r="J7" i="106"/>
  <c r="D8" i="106"/>
  <c r="F8" i="106"/>
  <c r="H8" i="106"/>
  <c r="J9" i="106"/>
  <c r="J12" i="106"/>
  <c r="J13" i="106"/>
  <c r="J14" i="106"/>
  <c r="D15" i="106"/>
  <c r="M26" i="106" s="1"/>
  <c r="C105" i="395" s="1"/>
  <c r="F15" i="106"/>
  <c r="N26" i="106" s="1"/>
  <c r="D105" i="395" s="1"/>
  <c r="H15" i="106"/>
  <c r="O26" i="106" s="1"/>
  <c r="E105" i="395" s="1"/>
  <c r="J18" i="106"/>
  <c r="J22" i="106" s="1"/>
  <c r="J19" i="106"/>
  <c r="J5" i="107"/>
  <c r="J6" i="107"/>
  <c r="J7" i="107"/>
  <c r="D8" i="107"/>
  <c r="F8" i="107"/>
  <c r="H8" i="107"/>
  <c r="J8" i="107"/>
  <c r="J9" i="107"/>
  <c r="J12" i="107"/>
  <c r="J13" i="107"/>
  <c r="J14" i="107"/>
  <c r="D15" i="107"/>
  <c r="F15" i="107"/>
  <c r="N26" i="107" s="1"/>
  <c r="D106" i="395" s="1"/>
  <c r="H15" i="107"/>
  <c r="O26" i="107" s="1"/>
  <c r="E106" i="395" s="1"/>
  <c r="J18" i="107"/>
  <c r="J19" i="107"/>
  <c r="J5" i="108"/>
  <c r="J6" i="108"/>
  <c r="J7" i="108"/>
  <c r="D8" i="108"/>
  <c r="J8" i="108" s="1"/>
  <c r="F8" i="108"/>
  <c r="H8" i="108"/>
  <c r="J9" i="108"/>
  <c r="J12" i="108"/>
  <c r="J13" i="108"/>
  <c r="J14" i="108"/>
  <c r="D15" i="108"/>
  <c r="F15" i="108"/>
  <c r="N26" i="108" s="1"/>
  <c r="D107" i="395" s="1"/>
  <c r="H15" i="108"/>
  <c r="O26" i="108" s="1"/>
  <c r="E107" i="395" s="1"/>
  <c r="J18" i="108"/>
  <c r="J22" i="108" s="1"/>
  <c r="T26" i="108" s="1"/>
  <c r="J107" i="395" s="1"/>
  <c r="J19" i="108"/>
  <c r="J5" i="109"/>
  <c r="J6" i="109"/>
  <c r="J7" i="109"/>
  <c r="D8" i="109"/>
  <c r="J8" i="109" s="1"/>
  <c r="F8" i="109"/>
  <c r="H8" i="109"/>
  <c r="J9" i="109"/>
  <c r="J12" i="109"/>
  <c r="J13" i="109"/>
  <c r="J14" i="109"/>
  <c r="D15" i="109"/>
  <c r="M26" i="109" s="1"/>
  <c r="C108" i="395" s="1"/>
  <c r="F15" i="109"/>
  <c r="N26" i="109" s="1"/>
  <c r="D108" i="395" s="1"/>
  <c r="H15" i="109"/>
  <c r="O26" i="109" s="1"/>
  <c r="E108" i="395" s="1"/>
  <c r="J15" i="109"/>
  <c r="P26" i="109" s="1"/>
  <c r="F108" i="395" s="1"/>
  <c r="J18" i="109"/>
  <c r="J19" i="109"/>
  <c r="J5" i="110"/>
  <c r="J6" i="110"/>
  <c r="J7" i="110"/>
  <c r="D8" i="110"/>
  <c r="F8" i="110"/>
  <c r="H8" i="110"/>
  <c r="J9" i="110"/>
  <c r="J12" i="110"/>
  <c r="J13" i="110"/>
  <c r="J14" i="110"/>
  <c r="D15" i="110"/>
  <c r="M26" i="110" s="1"/>
  <c r="C109" i="395" s="1"/>
  <c r="F15" i="110"/>
  <c r="N26" i="110" s="1"/>
  <c r="D109" i="395" s="1"/>
  <c r="H15" i="110"/>
  <c r="O26" i="110" s="1"/>
  <c r="E109" i="395" s="1"/>
  <c r="J18" i="110"/>
  <c r="J22" i="110" s="1"/>
  <c r="T26" i="110" s="1"/>
  <c r="J109" i="395" s="1"/>
  <c r="J19" i="110"/>
  <c r="J5" i="111"/>
  <c r="J6" i="111"/>
  <c r="J7" i="111"/>
  <c r="D8" i="111"/>
  <c r="J8" i="111" s="1"/>
  <c r="F8" i="111"/>
  <c r="H8" i="111"/>
  <c r="J9" i="111"/>
  <c r="J12" i="111"/>
  <c r="J13" i="111"/>
  <c r="J14" i="111"/>
  <c r="D15" i="111"/>
  <c r="F15" i="111"/>
  <c r="N26" i="111" s="1"/>
  <c r="D110" i="395" s="1"/>
  <c r="H15" i="111"/>
  <c r="O26" i="111" s="1"/>
  <c r="E110" i="395" s="1"/>
  <c r="J18" i="111"/>
  <c r="J22" i="111" s="1"/>
  <c r="T26" i="111" s="1"/>
  <c r="J110" i="395" s="1"/>
  <c r="J19" i="111"/>
  <c r="J5" i="112"/>
  <c r="J6" i="112"/>
  <c r="J7" i="112"/>
  <c r="D8" i="112"/>
  <c r="J8" i="112" s="1"/>
  <c r="F8" i="112"/>
  <c r="H8" i="112"/>
  <c r="J9" i="112"/>
  <c r="J12" i="112"/>
  <c r="J13" i="112"/>
  <c r="J14" i="112"/>
  <c r="D15" i="112"/>
  <c r="F15" i="112"/>
  <c r="N26" i="112" s="1"/>
  <c r="D111" i="395" s="1"/>
  <c r="H15" i="112"/>
  <c r="O26" i="112" s="1"/>
  <c r="E111" i="395" s="1"/>
  <c r="J18" i="112"/>
  <c r="J19" i="112"/>
  <c r="J5" i="113"/>
  <c r="J6" i="113"/>
  <c r="J7" i="113"/>
  <c r="D8" i="113"/>
  <c r="J8" i="113" s="1"/>
  <c r="F8" i="113"/>
  <c r="H8" i="113"/>
  <c r="J9" i="113"/>
  <c r="J12" i="113"/>
  <c r="J13" i="113"/>
  <c r="J14" i="113"/>
  <c r="D15" i="113"/>
  <c r="M26" i="113" s="1"/>
  <c r="C112" i="395" s="1"/>
  <c r="F15" i="113"/>
  <c r="N26" i="113" s="1"/>
  <c r="D112" i="395" s="1"/>
  <c r="H15" i="113"/>
  <c r="O26" i="113" s="1"/>
  <c r="E112" i="395" s="1"/>
  <c r="J18" i="113"/>
  <c r="J22" i="113" s="1"/>
  <c r="J19" i="113"/>
  <c r="J5" i="114"/>
  <c r="J6" i="114"/>
  <c r="J7" i="114"/>
  <c r="D8" i="114"/>
  <c r="F8" i="114"/>
  <c r="H8" i="114"/>
  <c r="J9" i="114"/>
  <c r="J12" i="114"/>
  <c r="J13" i="114"/>
  <c r="J14" i="114"/>
  <c r="D15" i="114"/>
  <c r="M26" i="114" s="1"/>
  <c r="C113" i="395" s="1"/>
  <c r="F15" i="114"/>
  <c r="N26" i="114" s="1"/>
  <c r="D113" i="395" s="1"/>
  <c r="H15" i="114"/>
  <c r="O26" i="114" s="1"/>
  <c r="E113" i="395" s="1"/>
  <c r="J18" i="114"/>
  <c r="J22" i="114" s="1"/>
  <c r="T26" i="114" s="1"/>
  <c r="J113" i="395" s="1"/>
  <c r="J19" i="114"/>
  <c r="J5" i="115"/>
  <c r="J6" i="115"/>
  <c r="J7" i="115"/>
  <c r="D8" i="115"/>
  <c r="J8" i="115" s="1"/>
  <c r="F8" i="115"/>
  <c r="H8" i="115"/>
  <c r="J9" i="115"/>
  <c r="J12" i="115"/>
  <c r="J13" i="115"/>
  <c r="J14" i="115"/>
  <c r="D15" i="115"/>
  <c r="M26" i="115" s="1"/>
  <c r="C114" i="395" s="1"/>
  <c r="F15" i="115"/>
  <c r="H15" i="115"/>
  <c r="O26" i="115" s="1"/>
  <c r="E114" i="395" s="1"/>
  <c r="J18" i="115"/>
  <c r="J22" i="115" s="1"/>
  <c r="T26" i="115" s="1"/>
  <c r="J114" i="395" s="1"/>
  <c r="J19" i="115"/>
  <c r="J5" i="116"/>
  <c r="J6" i="116"/>
  <c r="J7" i="116"/>
  <c r="D8" i="116"/>
  <c r="J8" i="116" s="1"/>
  <c r="F8" i="116"/>
  <c r="H8" i="116"/>
  <c r="J9" i="116"/>
  <c r="J12" i="116"/>
  <c r="J13" i="116"/>
  <c r="J14" i="116"/>
  <c r="D15" i="116"/>
  <c r="M26" i="116" s="1"/>
  <c r="C115" i="395" s="1"/>
  <c r="F15" i="116"/>
  <c r="N26" i="116" s="1"/>
  <c r="D115" i="395" s="1"/>
  <c r="H15" i="116"/>
  <c r="O26" i="116" s="1"/>
  <c r="E115" i="395" s="1"/>
  <c r="J18" i="116"/>
  <c r="J22" i="116" s="1"/>
  <c r="T26" i="116" s="1"/>
  <c r="J115" i="395" s="1"/>
  <c r="J19" i="116"/>
  <c r="J5" i="117"/>
  <c r="J6" i="117"/>
  <c r="J7" i="117"/>
  <c r="D8" i="117"/>
  <c r="F8" i="117"/>
  <c r="J8" i="117" s="1"/>
  <c r="H8" i="117"/>
  <c r="J9" i="117"/>
  <c r="J12" i="117"/>
  <c r="J13" i="117"/>
  <c r="J14" i="117"/>
  <c r="D15" i="117"/>
  <c r="M26" i="117" s="1"/>
  <c r="C116" i="395" s="1"/>
  <c r="F15" i="117"/>
  <c r="H15" i="117"/>
  <c r="O26" i="117" s="1"/>
  <c r="E116" i="395" s="1"/>
  <c r="J18" i="117"/>
  <c r="J22" i="117" s="1"/>
  <c r="T26" i="117" s="1"/>
  <c r="J116" i="395" s="1"/>
  <c r="J19" i="117"/>
  <c r="J5" i="118"/>
  <c r="J6" i="118"/>
  <c r="J7" i="118"/>
  <c r="D8" i="118"/>
  <c r="J8" i="118" s="1"/>
  <c r="F8" i="118"/>
  <c r="H8" i="118"/>
  <c r="J9" i="118"/>
  <c r="J12" i="118"/>
  <c r="J13" i="118"/>
  <c r="J14" i="118"/>
  <c r="D15" i="118"/>
  <c r="F15" i="118"/>
  <c r="N26" i="118" s="1"/>
  <c r="D117" i="395" s="1"/>
  <c r="H15" i="118"/>
  <c r="O26" i="118" s="1"/>
  <c r="E117" i="395" s="1"/>
  <c r="J18" i="118"/>
  <c r="J19" i="118"/>
  <c r="J5" i="119"/>
  <c r="J6" i="119"/>
  <c r="J7" i="119"/>
  <c r="D8" i="119"/>
  <c r="F8" i="119"/>
  <c r="H8" i="119"/>
  <c r="J9" i="119"/>
  <c r="J12" i="119"/>
  <c r="J13" i="119"/>
  <c r="J14" i="119"/>
  <c r="D15" i="119"/>
  <c r="M26" i="119" s="1"/>
  <c r="C118" i="395" s="1"/>
  <c r="F15" i="119"/>
  <c r="H15" i="119"/>
  <c r="O26" i="119" s="1"/>
  <c r="E118" i="395" s="1"/>
  <c r="J18" i="119"/>
  <c r="J19" i="119"/>
  <c r="J5" i="120"/>
  <c r="J6" i="120"/>
  <c r="J7" i="120"/>
  <c r="D8" i="120"/>
  <c r="J8" i="120" s="1"/>
  <c r="F8" i="120"/>
  <c r="H8" i="120"/>
  <c r="J9" i="120"/>
  <c r="J12" i="120"/>
  <c r="J13" i="120"/>
  <c r="J14" i="120"/>
  <c r="D15" i="120"/>
  <c r="M26" i="120" s="1"/>
  <c r="C119" i="395" s="1"/>
  <c r="F15" i="120"/>
  <c r="N26" i="120" s="1"/>
  <c r="D119" i="395" s="1"/>
  <c r="H15" i="120"/>
  <c r="O26" i="120" s="1"/>
  <c r="E119" i="395" s="1"/>
  <c r="J18" i="120"/>
  <c r="J19" i="120"/>
  <c r="J5" i="121"/>
  <c r="J6" i="121"/>
  <c r="J7" i="121"/>
  <c r="D8" i="121"/>
  <c r="F8" i="121"/>
  <c r="H8" i="121"/>
  <c r="J9" i="121"/>
  <c r="J12" i="121"/>
  <c r="J13" i="121"/>
  <c r="J14" i="121"/>
  <c r="D15" i="121"/>
  <c r="M26" i="121" s="1"/>
  <c r="C120" i="395" s="1"/>
  <c r="F15" i="121"/>
  <c r="H15" i="121"/>
  <c r="O26" i="121" s="1"/>
  <c r="E120" i="395" s="1"/>
  <c r="J18" i="121"/>
  <c r="J22" i="121" s="1"/>
  <c r="T26" i="121" s="1"/>
  <c r="J120" i="395" s="1"/>
  <c r="J19" i="121"/>
  <c r="J5" i="122"/>
  <c r="J6" i="122"/>
  <c r="J7" i="122"/>
  <c r="D8" i="122"/>
  <c r="J8" i="122" s="1"/>
  <c r="F8" i="122"/>
  <c r="H8" i="122"/>
  <c r="J9" i="122"/>
  <c r="J12" i="122"/>
  <c r="J13" i="122"/>
  <c r="J14" i="122"/>
  <c r="D15" i="122"/>
  <c r="F15" i="122"/>
  <c r="N26" i="122" s="1"/>
  <c r="D121" i="395" s="1"/>
  <c r="H15" i="122"/>
  <c r="O26" i="122" s="1"/>
  <c r="E121" i="395" s="1"/>
  <c r="J18" i="122"/>
  <c r="J19" i="122"/>
  <c r="J22" i="122" s="1"/>
  <c r="T26" i="122" s="1"/>
  <c r="J121" i="395" s="1"/>
  <c r="J5" i="123"/>
  <c r="J6" i="123"/>
  <c r="J7" i="123"/>
  <c r="D8" i="123"/>
  <c r="F8" i="123"/>
  <c r="J8" i="123" s="1"/>
  <c r="H8" i="123"/>
  <c r="J9" i="123"/>
  <c r="J12" i="123"/>
  <c r="J13" i="123"/>
  <c r="J14" i="123"/>
  <c r="D15" i="123"/>
  <c r="M26" i="123" s="1"/>
  <c r="C122" i="395" s="1"/>
  <c r="F15" i="123"/>
  <c r="H15" i="123"/>
  <c r="O26" i="123" s="1"/>
  <c r="E122" i="395" s="1"/>
  <c r="J18" i="123"/>
  <c r="J19" i="123"/>
  <c r="J22" i="123" s="1"/>
  <c r="T26" i="123" s="1"/>
  <c r="J122" i="395" s="1"/>
  <c r="J5" i="124"/>
  <c r="J6" i="124"/>
  <c r="J7" i="124"/>
  <c r="D8" i="124"/>
  <c r="J8" i="124" s="1"/>
  <c r="F8" i="124"/>
  <c r="H8" i="124"/>
  <c r="J9" i="124"/>
  <c r="J12" i="124"/>
  <c r="J13" i="124"/>
  <c r="J14" i="124"/>
  <c r="D15" i="124"/>
  <c r="F15" i="124"/>
  <c r="N26" i="124" s="1"/>
  <c r="D123" i="395" s="1"/>
  <c r="H15" i="124"/>
  <c r="O26" i="124" s="1"/>
  <c r="E123" i="395" s="1"/>
  <c r="J18" i="124"/>
  <c r="J19" i="124"/>
  <c r="J22" i="124" s="1"/>
  <c r="T26" i="124" s="1"/>
  <c r="J123" i="395" s="1"/>
  <c r="J5" i="125"/>
  <c r="J6" i="125"/>
  <c r="J7" i="125"/>
  <c r="D8" i="125"/>
  <c r="F8" i="125"/>
  <c r="J8" i="125" s="1"/>
  <c r="H8" i="125"/>
  <c r="J9" i="125"/>
  <c r="J12" i="125"/>
  <c r="J13" i="125"/>
  <c r="J14" i="125"/>
  <c r="D15" i="125"/>
  <c r="M26" i="125" s="1"/>
  <c r="C124" i="395" s="1"/>
  <c r="F15" i="125"/>
  <c r="H15" i="125"/>
  <c r="O26" i="125" s="1"/>
  <c r="E124" i="395" s="1"/>
  <c r="J18" i="125"/>
  <c r="J19" i="125"/>
  <c r="J5" i="126"/>
  <c r="J6" i="126"/>
  <c r="J7" i="126"/>
  <c r="D8" i="126"/>
  <c r="F8" i="126"/>
  <c r="H8" i="126"/>
  <c r="J9" i="126"/>
  <c r="J12" i="126"/>
  <c r="J13" i="126"/>
  <c r="J14" i="126"/>
  <c r="D15" i="126"/>
  <c r="F15" i="126"/>
  <c r="N26" i="126" s="1"/>
  <c r="D125" i="395" s="1"/>
  <c r="H15" i="126"/>
  <c r="O26" i="126" s="1"/>
  <c r="E125" i="395" s="1"/>
  <c r="J18" i="126"/>
  <c r="J19" i="126"/>
  <c r="J22" i="126"/>
  <c r="T26" i="126" s="1"/>
  <c r="J125" i="395" s="1"/>
  <c r="J5" i="127"/>
  <c r="J6" i="127"/>
  <c r="J7" i="127"/>
  <c r="D8" i="127"/>
  <c r="F8" i="127"/>
  <c r="J8" i="127" s="1"/>
  <c r="H8" i="127"/>
  <c r="J9" i="127"/>
  <c r="J12" i="127"/>
  <c r="J13" i="127"/>
  <c r="J14" i="127"/>
  <c r="D15" i="127"/>
  <c r="M26" i="127" s="1"/>
  <c r="C126" i="395" s="1"/>
  <c r="F15" i="127"/>
  <c r="H15" i="127"/>
  <c r="O26" i="127" s="1"/>
  <c r="E126" i="395" s="1"/>
  <c r="J18" i="127"/>
  <c r="J19" i="127"/>
  <c r="J22" i="127"/>
  <c r="T26" i="127" s="1"/>
  <c r="J126" i="395" s="1"/>
  <c r="J5" i="128"/>
  <c r="J6" i="128"/>
  <c r="J7" i="128"/>
  <c r="D8" i="128"/>
  <c r="F8" i="128"/>
  <c r="H8" i="128"/>
  <c r="J9" i="128"/>
  <c r="J12" i="128"/>
  <c r="J13" i="128"/>
  <c r="J14" i="128"/>
  <c r="D15" i="128"/>
  <c r="F15" i="128"/>
  <c r="N26" i="128" s="1"/>
  <c r="D127" i="395" s="1"/>
  <c r="H15" i="128"/>
  <c r="O26" i="128" s="1"/>
  <c r="E127" i="395" s="1"/>
  <c r="J18" i="128"/>
  <c r="J19" i="128"/>
  <c r="J22" i="128"/>
  <c r="T26" i="128" s="1"/>
  <c r="J127" i="395" s="1"/>
  <c r="J5" i="129"/>
  <c r="J6" i="129"/>
  <c r="J7" i="129"/>
  <c r="D8" i="129"/>
  <c r="F8" i="129"/>
  <c r="J8" i="129" s="1"/>
  <c r="H8" i="129"/>
  <c r="J9" i="129"/>
  <c r="J12" i="129"/>
  <c r="J13" i="129"/>
  <c r="J14" i="129"/>
  <c r="D15" i="129"/>
  <c r="M26" i="129" s="1"/>
  <c r="C128" i="395" s="1"/>
  <c r="F15" i="129"/>
  <c r="H15" i="129"/>
  <c r="O26" i="129" s="1"/>
  <c r="E128" i="395" s="1"/>
  <c r="J18" i="129"/>
  <c r="J22" i="129" s="1"/>
  <c r="T26" i="129" s="1"/>
  <c r="J128" i="395" s="1"/>
  <c r="J19" i="129"/>
  <c r="J5" i="130"/>
  <c r="J6" i="130"/>
  <c r="J7" i="130"/>
  <c r="D8" i="130"/>
  <c r="J8" i="130" s="1"/>
  <c r="F8" i="130"/>
  <c r="H8" i="130"/>
  <c r="J9" i="130"/>
  <c r="J12" i="130"/>
  <c r="J13" i="130"/>
  <c r="J14" i="130"/>
  <c r="D15" i="130"/>
  <c r="F15" i="130"/>
  <c r="N26" i="130" s="1"/>
  <c r="D129" i="395" s="1"/>
  <c r="H15" i="130"/>
  <c r="O26" i="130" s="1"/>
  <c r="E129" i="395" s="1"/>
  <c r="J18" i="130"/>
  <c r="J22" i="130" s="1"/>
  <c r="J19" i="130"/>
  <c r="J5" i="131"/>
  <c r="J6" i="131"/>
  <c r="J7" i="131"/>
  <c r="D8" i="131"/>
  <c r="F8" i="131"/>
  <c r="H8" i="131"/>
  <c r="J9" i="131"/>
  <c r="J12" i="131"/>
  <c r="J13" i="131"/>
  <c r="J14" i="131"/>
  <c r="D15" i="131"/>
  <c r="M26" i="131" s="1"/>
  <c r="C130" i="395" s="1"/>
  <c r="F15" i="131"/>
  <c r="N26" i="131" s="1"/>
  <c r="D130" i="395" s="1"/>
  <c r="H15" i="131"/>
  <c r="O26" i="131" s="1"/>
  <c r="E130" i="395" s="1"/>
  <c r="J18" i="131"/>
  <c r="J19" i="131"/>
  <c r="J5" i="132"/>
  <c r="J6" i="132"/>
  <c r="J7" i="132"/>
  <c r="D8" i="132"/>
  <c r="J8" i="132" s="1"/>
  <c r="F8" i="132"/>
  <c r="H8" i="132"/>
  <c r="J9" i="132"/>
  <c r="J12" i="132"/>
  <c r="J13" i="132"/>
  <c r="J14" i="132"/>
  <c r="D15" i="132"/>
  <c r="M26" i="132" s="1"/>
  <c r="C131" i="395" s="1"/>
  <c r="F15" i="132"/>
  <c r="N26" i="132" s="1"/>
  <c r="D131" i="395" s="1"/>
  <c r="H15" i="132"/>
  <c r="O26" i="132" s="1"/>
  <c r="E131" i="395" s="1"/>
  <c r="J18" i="132"/>
  <c r="J22" i="132" s="1"/>
  <c r="T26" i="132" s="1"/>
  <c r="J131" i="395" s="1"/>
  <c r="J19" i="132"/>
  <c r="J5" i="133"/>
  <c r="J6" i="133"/>
  <c r="J7" i="133"/>
  <c r="D8" i="133"/>
  <c r="F8" i="133"/>
  <c r="H8" i="133"/>
  <c r="J9" i="133"/>
  <c r="J12" i="133"/>
  <c r="J13" i="133"/>
  <c r="J14" i="133"/>
  <c r="D15" i="133"/>
  <c r="M26" i="133" s="1"/>
  <c r="C132" i="395" s="1"/>
  <c r="F15" i="133"/>
  <c r="N26" i="133" s="1"/>
  <c r="D132" i="395" s="1"/>
  <c r="H15" i="133"/>
  <c r="O26" i="133" s="1"/>
  <c r="E132" i="395" s="1"/>
  <c r="J18" i="133"/>
  <c r="J19" i="133"/>
  <c r="J5" i="134"/>
  <c r="J6" i="134"/>
  <c r="J7" i="134"/>
  <c r="D8" i="134"/>
  <c r="F8" i="134"/>
  <c r="H8" i="134"/>
  <c r="J9" i="134"/>
  <c r="J12" i="134"/>
  <c r="J13" i="134"/>
  <c r="J14" i="134"/>
  <c r="D15" i="134"/>
  <c r="F15" i="134"/>
  <c r="N26" i="134" s="1"/>
  <c r="D133" i="395" s="1"/>
  <c r="H15" i="134"/>
  <c r="O26" i="134" s="1"/>
  <c r="E133" i="395" s="1"/>
  <c r="J18" i="134"/>
  <c r="J19" i="134"/>
  <c r="J22" i="134"/>
  <c r="T26" i="134" s="1"/>
  <c r="J133" i="395" s="1"/>
  <c r="J5" i="135"/>
  <c r="J6" i="135"/>
  <c r="J7" i="135"/>
  <c r="D8" i="135"/>
  <c r="F8" i="135"/>
  <c r="J8" i="135" s="1"/>
  <c r="H8" i="135"/>
  <c r="J9" i="135"/>
  <c r="J12" i="135"/>
  <c r="J13" i="135"/>
  <c r="J14" i="135"/>
  <c r="D15" i="135"/>
  <c r="M26" i="135" s="1"/>
  <c r="C134" i="395" s="1"/>
  <c r="F15" i="135"/>
  <c r="N26" i="135" s="1"/>
  <c r="D134" i="395" s="1"/>
  <c r="H15" i="135"/>
  <c r="O26" i="135" s="1"/>
  <c r="E134" i="395" s="1"/>
  <c r="J18" i="135"/>
  <c r="J19" i="135"/>
  <c r="J22" i="135"/>
  <c r="T26" i="135" s="1"/>
  <c r="J134" i="395" s="1"/>
  <c r="J5" i="136"/>
  <c r="J6" i="136"/>
  <c r="J7" i="136"/>
  <c r="D8" i="136"/>
  <c r="F8" i="136"/>
  <c r="H8" i="136"/>
  <c r="J9" i="136"/>
  <c r="J12" i="136"/>
  <c r="J13" i="136"/>
  <c r="J14" i="136"/>
  <c r="D15" i="136"/>
  <c r="M26" i="136" s="1"/>
  <c r="C135" i="395" s="1"/>
  <c r="F15" i="136"/>
  <c r="N26" i="136" s="1"/>
  <c r="D135" i="395" s="1"/>
  <c r="H15" i="136"/>
  <c r="O26" i="136" s="1"/>
  <c r="E135" i="395" s="1"/>
  <c r="J18" i="136"/>
  <c r="J19" i="136"/>
  <c r="J22" i="136"/>
  <c r="T26" i="136" s="1"/>
  <c r="J135" i="395" s="1"/>
  <c r="J5" i="137"/>
  <c r="J6" i="137"/>
  <c r="J7" i="137"/>
  <c r="D8" i="137"/>
  <c r="F8" i="137"/>
  <c r="J8" i="137" s="1"/>
  <c r="H8" i="137"/>
  <c r="J9" i="137"/>
  <c r="J12" i="137"/>
  <c r="J13" i="137"/>
  <c r="J14" i="137"/>
  <c r="D15" i="137"/>
  <c r="M26" i="137" s="1"/>
  <c r="C136" i="395" s="1"/>
  <c r="F15" i="137"/>
  <c r="N26" i="137" s="1"/>
  <c r="D136" i="395" s="1"/>
  <c r="H15" i="137"/>
  <c r="O26" i="137" s="1"/>
  <c r="E136" i="395" s="1"/>
  <c r="J18" i="137"/>
  <c r="J19" i="137"/>
  <c r="J5" i="138"/>
  <c r="J6" i="138"/>
  <c r="J7" i="138"/>
  <c r="D8" i="138"/>
  <c r="J8" i="138" s="1"/>
  <c r="F8" i="138"/>
  <c r="H8" i="138"/>
  <c r="J9" i="138"/>
  <c r="J12" i="138"/>
  <c r="J13" i="138"/>
  <c r="J14" i="138"/>
  <c r="D15" i="138"/>
  <c r="F15" i="138"/>
  <c r="N26" i="138" s="1"/>
  <c r="D137" i="395" s="1"/>
  <c r="H15" i="138"/>
  <c r="O26" i="138" s="1"/>
  <c r="E137" i="395" s="1"/>
  <c r="J18" i="138"/>
  <c r="J19" i="138"/>
  <c r="J22" i="138"/>
  <c r="T26" i="138" s="1"/>
  <c r="J137" i="395" s="1"/>
  <c r="J5" i="139"/>
  <c r="J6" i="139"/>
  <c r="J7" i="139"/>
  <c r="D8" i="139"/>
  <c r="F8" i="139"/>
  <c r="H8" i="139"/>
  <c r="J9" i="139"/>
  <c r="J12" i="139"/>
  <c r="J13" i="139"/>
  <c r="J14" i="139"/>
  <c r="D15" i="139"/>
  <c r="M26" i="139" s="1"/>
  <c r="C138" i="395" s="1"/>
  <c r="F15" i="139"/>
  <c r="H15" i="139"/>
  <c r="O26" i="139" s="1"/>
  <c r="E138" i="395" s="1"/>
  <c r="J18" i="139"/>
  <c r="J19" i="139"/>
  <c r="J22" i="139"/>
  <c r="T26" i="139" s="1"/>
  <c r="J138" i="395" s="1"/>
  <c r="J5" i="140"/>
  <c r="J6" i="140"/>
  <c r="J7" i="140"/>
  <c r="D8" i="140"/>
  <c r="J8" i="140" s="1"/>
  <c r="F8" i="140"/>
  <c r="H8" i="140"/>
  <c r="J9" i="140"/>
  <c r="J12" i="140"/>
  <c r="J13" i="140"/>
  <c r="J14" i="140"/>
  <c r="D15" i="140"/>
  <c r="F15" i="140"/>
  <c r="N26" i="140" s="1"/>
  <c r="D139" i="395" s="1"/>
  <c r="H15" i="140"/>
  <c r="O26" i="140" s="1"/>
  <c r="E139" i="395" s="1"/>
  <c r="J18" i="140"/>
  <c r="J19" i="140"/>
  <c r="J5" i="141"/>
  <c r="J6" i="141"/>
  <c r="J7" i="141"/>
  <c r="D8" i="141"/>
  <c r="F8" i="141"/>
  <c r="H8" i="141"/>
  <c r="J9" i="141"/>
  <c r="J12" i="141"/>
  <c r="J13" i="141"/>
  <c r="J14" i="141"/>
  <c r="D15" i="141"/>
  <c r="M26" i="141" s="1"/>
  <c r="C140" i="395" s="1"/>
  <c r="F15" i="141"/>
  <c r="H15" i="141"/>
  <c r="O26" i="141" s="1"/>
  <c r="E140" i="395" s="1"/>
  <c r="J18" i="141"/>
  <c r="J19" i="141"/>
  <c r="J5" i="142"/>
  <c r="J6" i="142"/>
  <c r="J7" i="142"/>
  <c r="D8" i="142"/>
  <c r="F8" i="142"/>
  <c r="H8" i="142"/>
  <c r="J9" i="142"/>
  <c r="J12" i="142"/>
  <c r="J13" i="142"/>
  <c r="J14" i="142"/>
  <c r="D15" i="142"/>
  <c r="F15" i="142"/>
  <c r="N26" i="142" s="1"/>
  <c r="D141" i="395" s="1"/>
  <c r="H15" i="142"/>
  <c r="O26" i="142" s="1"/>
  <c r="E141" i="395" s="1"/>
  <c r="J18" i="142"/>
  <c r="J19" i="142"/>
  <c r="J22" i="142" s="1"/>
  <c r="T26" i="142" s="1"/>
  <c r="J141" i="395" s="1"/>
  <c r="J5" i="143"/>
  <c r="J6" i="143"/>
  <c r="J7" i="143"/>
  <c r="D8" i="143"/>
  <c r="F8" i="143"/>
  <c r="H8" i="143"/>
  <c r="J9" i="143"/>
  <c r="J12" i="143"/>
  <c r="J13" i="143"/>
  <c r="J14" i="143"/>
  <c r="D15" i="143"/>
  <c r="M26" i="143" s="1"/>
  <c r="C142" i="395" s="1"/>
  <c r="F15" i="143"/>
  <c r="N26" i="143" s="1"/>
  <c r="D142" i="395" s="1"/>
  <c r="H15" i="143"/>
  <c r="O26" i="143" s="1"/>
  <c r="E142" i="395" s="1"/>
  <c r="J18" i="143"/>
  <c r="J19" i="143"/>
  <c r="J22" i="143"/>
  <c r="T26" i="143" s="1"/>
  <c r="J142" i="395" s="1"/>
  <c r="J5" i="144"/>
  <c r="J6" i="144"/>
  <c r="J7" i="144"/>
  <c r="D8" i="144"/>
  <c r="J8" i="144" s="1"/>
  <c r="F8" i="144"/>
  <c r="H8" i="144"/>
  <c r="J9" i="144"/>
  <c r="J12" i="144"/>
  <c r="J13" i="144"/>
  <c r="J14" i="144"/>
  <c r="D15" i="144"/>
  <c r="F15" i="144"/>
  <c r="N26" i="144" s="1"/>
  <c r="D143" i="395" s="1"/>
  <c r="H15" i="144"/>
  <c r="O26" i="144" s="1"/>
  <c r="E143" i="395" s="1"/>
  <c r="J18" i="144"/>
  <c r="J19" i="144"/>
  <c r="J22" i="144"/>
  <c r="T26" i="144" s="1"/>
  <c r="J143" i="395" s="1"/>
  <c r="J5" i="145"/>
  <c r="J6" i="145"/>
  <c r="J7" i="145"/>
  <c r="D8" i="145"/>
  <c r="F8" i="145"/>
  <c r="H8" i="145"/>
  <c r="J9" i="145"/>
  <c r="J12" i="145"/>
  <c r="J13" i="145"/>
  <c r="J14" i="145"/>
  <c r="D15" i="145"/>
  <c r="M26" i="145" s="1"/>
  <c r="C144" i="395" s="1"/>
  <c r="F15" i="145"/>
  <c r="N26" i="145" s="1"/>
  <c r="D144" i="395" s="1"/>
  <c r="H15" i="145"/>
  <c r="O26" i="145" s="1"/>
  <c r="E144" i="395" s="1"/>
  <c r="J18" i="145"/>
  <c r="J22" i="145" s="1"/>
  <c r="T26" i="145" s="1"/>
  <c r="J144" i="395" s="1"/>
  <c r="J19" i="145"/>
  <c r="J5" i="146"/>
  <c r="J6" i="146"/>
  <c r="J7" i="146"/>
  <c r="D8" i="146"/>
  <c r="F8" i="146"/>
  <c r="H8" i="146"/>
  <c r="J9" i="146"/>
  <c r="J12" i="146"/>
  <c r="J13" i="146"/>
  <c r="J14" i="146"/>
  <c r="D15" i="146"/>
  <c r="F15" i="146"/>
  <c r="N26" i="146" s="1"/>
  <c r="D145" i="395" s="1"/>
  <c r="H15" i="146"/>
  <c r="O26" i="146" s="1"/>
  <c r="E145" i="395" s="1"/>
  <c r="J18" i="146"/>
  <c r="J22" i="146" s="1"/>
  <c r="T26" i="146" s="1"/>
  <c r="J145" i="395" s="1"/>
  <c r="J19" i="146"/>
  <c r="J5" i="147"/>
  <c r="J6" i="147"/>
  <c r="J7" i="147"/>
  <c r="D8" i="147"/>
  <c r="F8" i="147"/>
  <c r="J8" i="147" s="1"/>
  <c r="H8" i="147"/>
  <c r="J9" i="147"/>
  <c r="J12" i="147"/>
  <c r="J13" i="147"/>
  <c r="J14" i="147"/>
  <c r="D15" i="147"/>
  <c r="M26" i="147" s="1"/>
  <c r="C146" i="395" s="1"/>
  <c r="F15" i="147"/>
  <c r="H15" i="147"/>
  <c r="O26" i="147" s="1"/>
  <c r="E146" i="395" s="1"/>
  <c r="J18" i="147"/>
  <c r="J22" i="147" s="1"/>
  <c r="T26" i="147" s="1"/>
  <c r="J146" i="395" s="1"/>
  <c r="J19" i="147"/>
  <c r="J5" i="148"/>
  <c r="J6" i="148"/>
  <c r="J7" i="148"/>
  <c r="D8" i="148"/>
  <c r="J8" i="148" s="1"/>
  <c r="F8" i="148"/>
  <c r="H8" i="148"/>
  <c r="J9" i="148"/>
  <c r="J12" i="148"/>
  <c r="J13" i="148"/>
  <c r="J14" i="148"/>
  <c r="D15" i="148"/>
  <c r="M26" i="148" s="1"/>
  <c r="C147" i="395" s="1"/>
  <c r="F15" i="148"/>
  <c r="N26" i="148" s="1"/>
  <c r="D147" i="395" s="1"/>
  <c r="H15" i="148"/>
  <c r="O26" i="148" s="1"/>
  <c r="E147" i="395" s="1"/>
  <c r="J18" i="148"/>
  <c r="J22" i="148" s="1"/>
  <c r="J19" i="148"/>
  <c r="J5" i="149"/>
  <c r="J6" i="149"/>
  <c r="J7" i="149"/>
  <c r="D8" i="149"/>
  <c r="F8" i="149"/>
  <c r="J8" i="149" s="1"/>
  <c r="H8" i="149"/>
  <c r="J9" i="149"/>
  <c r="J12" i="149"/>
  <c r="J13" i="149"/>
  <c r="J14" i="149"/>
  <c r="D15" i="149"/>
  <c r="M26" i="149" s="1"/>
  <c r="C148" i="395" s="1"/>
  <c r="F15" i="149"/>
  <c r="N26" i="149" s="1"/>
  <c r="D148" i="395" s="1"/>
  <c r="H15" i="149"/>
  <c r="O26" i="149" s="1"/>
  <c r="E148" i="395" s="1"/>
  <c r="J18" i="149"/>
  <c r="J22" i="149" s="1"/>
  <c r="T26" i="149" s="1"/>
  <c r="J148" i="395" s="1"/>
  <c r="J19" i="149"/>
  <c r="J5" i="150"/>
  <c r="J6" i="150"/>
  <c r="J7" i="150"/>
  <c r="D8" i="150"/>
  <c r="J8" i="150" s="1"/>
  <c r="F8" i="150"/>
  <c r="H8" i="150"/>
  <c r="J9" i="150"/>
  <c r="J12" i="150"/>
  <c r="J13" i="150"/>
  <c r="J14" i="150"/>
  <c r="D15" i="150"/>
  <c r="F15" i="150"/>
  <c r="N26" i="150" s="1"/>
  <c r="D149" i="395" s="1"/>
  <c r="H15" i="150"/>
  <c r="O26" i="150" s="1"/>
  <c r="E149" i="395" s="1"/>
  <c r="J18" i="150"/>
  <c r="J19" i="150"/>
  <c r="J22" i="150" s="1"/>
  <c r="T26" i="150" s="1"/>
  <c r="J149" i="395" s="1"/>
  <c r="J5" i="151"/>
  <c r="J6" i="151"/>
  <c r="J7" i="151"/>
  <c r="D8" i="151"/>
  <c r="J8" i="151" s="1"/>
  <c r="F8" i="151"/>
  <c r="H8" i="151"/>
  <c r="J9" i="151"/>
  <c r="J12" i="151"/>
  <c r="J13" i="151"/>
  <c r="J14" i="151"/>
  <c r="D15" i="151"/>
  <c r="M26" i="151" s="1"/>
  <c r="C150" i="395" s="1"/>
  <c r="F15" i="151"/>
  <c r="H15" i="151"/>
  <c r="O26" i="151" s="1"/>
  <c r="E150" i="395" s="1"/>
  <c r="J18" i="151"/>
  <c r="J22" i="151" s="1"/>
  <c r="T26" i="151" s="1"/>
  <c r="J150" i="395" s="1"/>
  <c r="J19" i="151"/>
  <c r="J5" i="152"/>
  <c r="J6" i="152"/>
  <c r="J7" i="152"/>
  <c r="D8" i="152"/>
  <c r="J8" i="152" s="1"/>
  <c r="F8" i="152"/>
  <c r="H8" i="152"/>
  <c r="J9" i="152"/>
  <c r="J12" i="152"/>
  <c r="J13" i="152"/>
  <c r="J14" i="152"/>
  <c r="D15" i="152"/>
  <c r="F15" i="152"/>
  <c r="N26" i="152" s="1"/>
  <c r="D151" i="395" s="1"/>
  <c r="H15" i="152"/>
  <c r="O26" i="152" s="1"/>
  <c r="E151" i="395" s="1"/>
  <c r="J18" i="152"/>
  <c r="J19" i="152"/>
  <c r="J22" i="152" s="1"/>
  <c r="T26" i="152" s="1"/>
  <c r="J151" i="395" s="1"/>
  <c r="J5" i="153"/>
  <c r="J6" i="153"/>
  <c r="J7" i="153"/>
  <c r="D8" i="153"/>
  <c r="J8" i="153" s="1"/>
  <c r="F8" i="153"/>
  <c r="H8" i="153"/>
  <c r="J9" i="153"/>
  <c r="J12" i="153"/>
  <c r="J13" i="153"/>
  <c r="J14" i="153"/>
  <c r="D15" i="153"/>
  <c r="M26" i="153" s="1"/>
  <c r="C152" i="395" s="1"/>
  <c r="F15" i="153"/>
  <c r="N26" i="153" s="1"/>
  <c r="D152" i="395" s="1"/>
  <c r="H15" i="153"/>
  <c r="J18" i="153"/>
  <c r="J19" i="153"/>
  <c r="J5" i="154"/>
  <c r="J6" i="154"/>
  <c r="J7" i="154"/>
  <c r="D8" i="154"/>
  <c r="F8" i="154"/>
  <c r="H8" i="154"/>
  <c r="J9" i="154"/>
  <c r="J12" i="154"/>
  <c r="J13" i="154"/>
  <c r="J14" i="154"/>
  <c r="D15" i="154"/>
  <c r="F15" i="154"/>
  <c r="N26" i="154" s="1"/>
  <c r="D153" i="395" s="1"/>
  <c r="H15" i="154"/>
  <c r="O26" i="154" s="1"/>
  <c r="E153" i="395" s="1"/>
  <c r="J18" i="154"/>
  <c r="J22" i="154" s="1"/>
  <c r="T26" i="154" s="1"/>
  <c r="J153" i="395" s="1"/>
  <c r="J19" i="154"/>
  <c r="J5" i="155"/>
  <c r="J6" i="155"/>
  <c r="J7" i="155"/>
  <c r="D8" i="155"/>
  <c r="F8" i="155"/>
  <c r="J8" i="155" s="1"/>
  <c r="H8" i="155"/>
  <c r="J9" i="155"/>
  <c r="J12" i="155"/>
  <c r="J13" i="155"/>
  <c r="J14" i="155"/>
  <c r="D15" i="155"/>
  <c r="F15" i="155"/>
  <c r="N26" i="155" s="1"/>
  <c r="D154" i="395" s="1"/>
  <c r="H15" i="155"/>
  <c r="O26" i="155" s="1"/>
  <c r="E154" i="395" s="1"/>
  <c r="J18" i="155"/>
  <c r="J22" i="155" s="1"/>
  <c r="J19" i="155"/>
  <c r="J5" i="156"/>
  <c r="J6" i="156"/>
  <c r="J7" i="156"/>
  <c r="D8" i="156"/>
  <c r="F8" i="156"/>
  <c r="H8" i="156"/>
  <c r="J9" i="156"/>
  <c r="J12" i="156"/>
  <c r="J13" i="156"/>
  <c r="J14" i="156"/>
  <c r="D15" i="156"/>
  <c r="F15" i="156"/>
  <c r="N26" i="156" s="1"/>
  <c r="D155" i="395" s="1"/>
  <c r="H15" i="156"/>
  <c r="O26" i="156" s="1"/>
  <c r="E155" i="395" s="1"/>
  <c r="J18" i="156"/>
  <c r="J22" i="156" s="1"/>
  <c r="J19" i="156"/>
  <c r="J5" i="157"/>
  <c r="J6" i="157"/>
  <c r="J7" i="157"/>
  <c r="D8" i="157"/>
  <c r="F8" i="157"/>
  <c r="J8" i="157" s="1"/>
  <c r="H8" i="157"/>
  <c r="J9" i="157"/>
  <c r="J12" i="157"/>
  <c r="J13" i="157"/>
  <c r="J14" i="157"/>
  <c r="D15" i="157"/>
  <c r="F15" i="157"/>
  <c r="N26" i="157" s="1"/>
  <c r="D156" i="395" s="1"/>
  <c r="H15" i="157"/>
  <c r="O26" i="157" s="1"/>
  <c r="E156" i="395" s="1"/>
  <c r="J18" i="157"/>
  <c r="J22" i="157" s="1"/>
  <c r="J19" i="157"/>
  <c r="J5" i="158"/>
  <c r="J6" i="158"/>
  <c r="J7" i="158"/>
  <c r="D8" i="158"/>
  <c r="F8" i="158"/>
  <c r="H8" i="158"/>
  <c r="J9" i="158"/>
  <c r="J12" i="158"/>
  <c r="J13" i="158"/>
  <c r="J14" i="158"/>
  <c r="D15" i="158"/>
  <c r="F15" i="158"/>
  <c r="N26" i="158" s="1"/>
  <c r="D157" i="395" s="1"/>
  <c r="H15" i="158"/>
  <c r="O26" i="158" s="1"/>
  <c r="E157" i="395" s="1"/>
  <c r="J18" i="158"/>
  <c r="J19" i="158"/>
  <c r="J5" i="159"/>
  <c r="J6" i="159"/>
  <c r="J7" i="159"/>
  <c r="D8" i="159"/>
  <c r="J8" i="159" s="1"/>
  <c r="F8" i="159"/>
  <c r="H8" i="159"/>
  <c r="J9" i="159"/>
  <c r="J12" i="159"/>
  <c r="J13" i="159"/>
  <c r="J14" i="159"/>
  <c r="D15" i="159"/>
  <c r="F15" i="159"/>
  <c r="N26" i="159" s="1"/>
  <c r="D158" i="395" s="1"/>
  <c r="H15" i="159"/>
  <c r="O26" i="159" s="1"/>
  <c r="E158" i="395" s="1"/>
  <c r="J18" i="159"/>
  <c r="J22" i="159" s="1"/>
  <c r="J19" i="159"/>
  <c r="J5" i="160"/>
  <c r="J6" i="160"/>
  <c r="J7" i="160"/>
  <c r="D8" i="160"/>
  <c r="F8" i="160"/>
  <c r="H8" i="160"/>
  <c r="J9" i="160"/>
  <c r="J12" i="160"/>
  <c r="J13" i="160"/>
  <c r="J14" i="160"/>
  <c r="D15" i="160"/>
  <c r="M26" i="160" s="1"/>
  <c r="C159" i="395" s="1"/>
  <c r="F15" i="160"/>
  <c r="N26" i="160" s="1"/>
  <c r="D159" i="395" s="1"/>
  <c r="H15" i="160"/>
  <c r="O26" i="160" s="1"/>
  <c r="E159" i="395" s="1"/>
  <c r="J18" i="160"/>
  <c r="J22" i="160" s="1"/>
  <c r="T26" i="160" s="1"/>
  <c r="J159" i="395" s="1"/>
  <c r="J19" i="160"/>
  <c r="J5" i="161"/>
  <c r="J6" i="161"/>
  <c r="J7" i="161"/>
  <c r="D8" i="161"/>
  <c r="F8" i="161"/>
  <c r="H8" i="161"/>
  <c r="J8" i="161"/>
  <c r="J9" i="161"/>
  <c r="J12" i="161"/>
  <c r="J13" i="161"/>
  <c r="J14" i="161"/>
  <c r="D15" i="161"/>
  <c r="F15" i="161"/>
  <c r="N26" i="161" s="1"/>
  <c r="D160" i="395" s="1"/>
  <c r="H15" i="161"/>
  <c r="O26" i="161" s="1"/>
  <c r="E160" i="395" s="1"/>
  <c r="J18" i="161"/>
  <c r="J22" i="161" s="1"/>
  <c r="J19" i="161"/>
  <c r="J5" i="162"/>
  <c r="J6" i="162"/>
  <c r="J7" i="162"/>
  <c r="D8" i="162"/>
  <c r="J8" i="162" s="1"/>
  <c r="F8" i="162"/>
  <c r="H8" i="162"/>
  <c r="J9" i="162"/>
  <c r="J12" i="162"/>
  <c r="J13" i="162"/>
  <c r="J14" i="162"/>
  <c r="D15" i="162"/>
  <c r="F15" i="162"/>
  <c r="N26" i="162" s="1"/>
  <c r="D161" i="395" s="1"/>
  <c r="H15" i="162"/>
  <c r="O26" i="162" s="1"/>
  <c r="E161" i="395" s="1"/>
  <c r="J18" i="162"/>
  <c r="J19" i="162"/>
  <c r="J5" i="163"/>
  <c r="J6" i="163"/>
  <c r="J7" i="163"/>
  <c r="D8" i="163"/>
  <c r="F8" i="163"/>
  <c r="J8" i="163" s="1"/>
  <c r="H8" i="163"/>
  <c r="J9" i="163"/>
  <c r="J12" i="163"/>
  <c r="J13" i="163"/>
  <c r="J14" i="163"/>
  <c r="D15" i="163"/>
  <c r="M26" i="163" s="1"/>
  <c r="C162" i="395" s="1"/>
  <c r="F15" i="163"/>
  <c r="H15" i="163"/>
  <c r="O26" i="163" s="1"/>
  <c r="E162" i="395" s="1"/>
  <c r="J18" i="163"/>
  <c r="J19" i="163"/>
  <c r="J22" i="163"/>
  <c r="T26" i="163" s="1"/>
  <c r="J162" i="395" s="1"/>
  <c r="J5" i="164"/>
  <c r="J6" i="164"/>
  <c r="J7" i="164"/>
  <c r="D8" i="164"/>
  <c r="J8" i="164" s="1"/>
  <c r="F8" i="164"/>
  <c r="H8" i="164"/>
  <c r="J9" i="164"/>
  <c r="J12" i="164"/>
  <c r="J13" i="164"/>
  <c r="J14" i="164"/>
  <c r="D15" i="164"/>
  <c r="F15" i="164"/>
  <c r="N26" i="164" s="1"/>
  <c r="D163" i="395" s="1"/>
  <c r="H15" i="164"/>
  <c r="O26" i="164" s="1"/>
  <c r="E163" i="395" s="1"/>
  <c r="J18" i="164"/>
  <c r="J22" i="164" s="1"/>
  <c r="J19" i="164"/>
  <c r="J5" i="165"/>
  <c r="J6" i="165"/>
  <c r="J7" i="165"/>
  <c r="D8" i="165"/>
  <c r="J8" i="165" s="1"/>
  <c r="F8" i="165"/>
  <c r="H8" i="165"/>
  <c r="J9" i="165"/>
  <c r="J12" i="165"/>
  <c r="J13" i="165"/>
  <c r="J14" i="165"/>
  <c r="D15" i="165"/>
  <c r="M26" i="165" s="1"/>
  <c r="C164" i="395" s="1"/>
  <c r="F15" i="165"/>
  <c r="N26" i="165" s="1"/>
  <c r="D164" i="395" s="1"/>
  <c r="H15" i="165"/>
  <c r="O26" i="165" s="1"/>
  <c r="E164" i="395" s="1"/>
  <c r="J15" i="165"/>
  <c r="P26" i="165" s="1"/>
  <c r="F164" i="395" s="1"/>
  <c r="J18" i="165"/>
  <c r="J22" i="165" s="1"/>
  <c r="C28" i="165" s="1"/>
  <c r="U26" i="165" s="1"/>
  <c r="K164" i="395" s="1"/>
  <c r="J19" i="165"/>
  <c r="J5" i="166"/>
  <c r="J6" i="166"/>
  <c r="J7" i="166"/>
  <c r="D8" i="166"/>
  <c r="F8" i="166"/>
  <c r="H8" i="166"/>
  <c r="J9" i="166"/>
  <c r="J12" i="166"/>
  <c r="J13" i="166"/>
  <c r="J14" i="166"/>
  <c r="D15" i="166"/>
  <c r="F15" i="166"/>
  <c r="N26" i="166" s="1"/>
  <c r="D165" i="395" s="1"/>
  <c r="H15" i="166"/>
  <c r="O26" i="166" s="1"/>
  <c r="E165" i="395" s="1"/>
  <c r="J18" i="166"/>
  <c r="J22" i="166" s="1"/>
  <c r="J19" i="166"/>
  <c r="J5" i="167"/>
  <c r="J6" i="167"/>
  <c r="J7" i="167"/>
  <c r="D8" i="167"/>
  <c r="F8" i="167"/>
  <c r="J8" i="167" s="1"/>
  <c r="H8" i="167"/>
  <c r="J9" i="167"/>
  <c r="J12" i="167"/>
  <c r="J13" i="167"/>
  <c r="J14" i="167"/>
  <c r="D15" i="167"/>
  <c r="M17" i="167" s="1"/>
  <c r="C166" i="395" s="1"/>
  <c r="F15" i="167"/>
  <c r="N17" i="167" s="1"/>
  <c r="D166" i="395" s="1"/>
  <c r="H15" i="167"/>
  <c r="O17" i="167" s="1"/>
  <c r="E166" i="395" s="1"/>
  <c r="J18" i="167"/>
  <c r="J22" i="167" s="1"/>
  <c r="J19" i="167"/>
  <c r="J5" i="168"/>
  <c r="J6" i="168"/>
  <c r="J7" i="168"/>
  <c r="D8" i="168"/>
  <c r="J8" i="168" s="1"/>
  <c r="F8" i="168"/>
  <c r="H8" i="168"/>
  <c r="J9" i="168"/>
  <c r="J12" i="168"/>
  <c r="J13" i="168"/>
  <c r="J14" i="168"/>
  <c r="D15" i="168"/>
  <c r="N19" i="168" s="1"/>
  <c r="C167" i="395" s="1"/>
  <c r="F15" i="168"/>
  <c r="O19" i="168" s="1"/>
  <c r="D167" i="395" s="1"/>
  <c r="H15" i="168"/>
  <c r="P19" i="168" s="1"/>
  <c r="E167" i="395" s="1"/>
  <c r="J18" i="168"/>
  <c r="J19" i="168"/>
  <c r="J5" i="169"/>
  <c r="J6" i="169"/>
  <c r="J7" i="169"/>
  <c r="D8" i="169"/>
  <c r="J8" i="169" s="1"/>
  <c r="F8" i="169"/>
  <c r="H8" i="169"/>
  <c r="J9" i="169"/>
  <c r="J12" i="169"/>
  <c r="J13" i="169"/>
  <c r="J14" i="169"/>
  <c r="D15" i="169"/>
  <c r="N21" i="169" s="1"/>
  <c r="C168" i="395" s="1"/>
  <c r="F15" i="169"/>
  <c r="O21" i="169" s="1"/>
  <c r="D168" i="395" s="1"/>
  <c r="H15" i="169"/>
  <c r="J15" i="169" s="1"/>
  <c r="Q21" i="169" s="1"/>
  <c r="F168" i="395" s="1"/>
  <c r="J18" i="169"/>
  <c r="J22" i="169" s="1"/>
  <c r="U21" i="169" s="1"/>
  <c r="J168" i="395" s="1"/>
  <c r="J19" i="169"/>
  <c r="J5" i="170"/>
  <c r="J6" i="170"/>
  <c r="J7" i="170"/>
  <c r="D8" i="170"/>
  <c r="F8" i="170"/>
  <c r="H8" i="170"/>
  <c r="J9" i="170"/>
  <c r="J12" i="170"/>
  <c r="J13" i="170"/>
  <c r="J14" i="170"/>
  <c r="D15" i="170"/>
  <c r="F15" i="170"/>
  <c r="N15" i="170" s="1"/>
  <c r="D169" i="395" s="1"/>
  <c r="H15" i="170"/>
  <c r="O15" i="170" s="1"/>
  <c r="E169" i="395" s="1"/>
  <c r="J18" i="170"/>
  <c r="J22" i="170" s="1"/>
  <c r="J19" i="170"/>
  <c r="J5" i="171"/>
  <c r="J6" i="171"/>
  <c r="J7" i="171"/>
  <c r="D8" i="171"/>
  <c r="J8" i="171" s="1"/>
  <c r="F8" i="171"/>
  <c r="H8" i="171"/>
  <c r="J9" i="171"/>
  <c r="J12" i="171"/>
  <c r="J13" i="171"/>
  <c r="J14" i="171"/>
  <c r="D15" i="171"/>
  <c r="M15" i="171" s="1"/>
  <c r="C170" i="395" s="1"/>
  <c r="F15" i="171"/>
  <c r="N15" i="171" s="1"/>
  <c r="D170" i="395" s="1"/>
  <c r="H15" i="171"/>
  <c r="O15" i="171" s="1"/>
  <c r="E170" i="395" s="1"/>
  <c r="J18" i="171"/>
  <c r="J19" i="171"/>
  <c r="J5" i="172"/>
  <c r="J6" i="172"/>
  <c r="J7" i="172"/>
  <c r="D8" i="172"/>
  <c r="J8" i="172" s="1"/>
  <c r="F8" i="172"/>
  <c r="H8" i="172"/>
  <c r="J9" i="172"/>
  <c r="J12" i="172"/>
  <c r="J13" i="172"/>
  <c r="J14" i="172"/>
  <c r="D15" i="172"/>
  <c r="N18" i="172" s="1"/>
  <c r="C171" i="395" s="1"/>
  <c r="F15" i="172"/>
  <c r="O18" i="172" s="1"/>
  <c r="D171" i="395" s="1"/>
  <c r="H15" i="172"/>
  <c r="P18" i="172" s="1"/>
  <c r="E171" i="395" s="1"/>
  <c r="J18" i="172"/>
  <c r="J22" i="172" s="1"/>
  <c r="U18" i="172" s="1"/>
  <c r="J171" i="395" s="1"/>
  <c r="J19" i="172"/>
  <c r="J5" i="173"/>
  <c r="J6" i="173"/>
  <c r="J7" i="173"/>
  <c r="D8" i="173"/>
  <c r="J8" i="173" s="1"/>
  <c r="F8" i="173"/>
  <c r="H8" i="173"/>
  <c r="J9" i="173"/>
  <c r="J12" i="173"/>
  <c r="J13" i="173"/>
  <c r="J14" i="173"/>
  <c r="D15" i="173"/>
  <c r="F15" i="173"/>
  <c r="O18" i="173" s="1"/>
  <c r="D172" i="395" s="1"/>
  <c r="H15" i="173"/>
  <c r="P18" i="173" s="1"/>
  <c r="E172" i="395" s="1"/>
  <c r="J18" i="173"/>
  <c r="J22" i="173" s="1"/>
  <c r="U18" i="173" s="1"/>
  <c r="J172" i="395" s="1"/>
  <c r="J19" i="173"/>
  <c r="J5" i="174"/>
  <c r="J6" i="174"/>
  <c r="J7" i="174"/>
  <c r="D8" i="174"/>
  <c r="F8" i="174"/>
  <c r="H8" i="174"/>
  <c r="J9" i="174"/>
  <c r="J12" i="174"/>
  <c r="J13" i="174"/>
  <c r="J14" i="174"/>
  <c r="D15" i="174"/>
  <c r="F15" i="174"/>
  <c r="O18" i="174" s="1"/>
  <c r="D173" i="395" s="1"/>
  <c r="H15" i="174"/>
  <c r="P18" i="174" s="1"/>
  <c r="E173" i="395" s="1"/>
  <c r="J18" i="174"/>
  <c r="J22" i="174" s="1"/>
  <c r="J19" i="174"/>
  <c r="J5" i="175"/>
  <c r="J6" i="175"/>
  <c r="J7" i="175"/>
  <c r="D8" i="175"/>
  <c r="J8" i="175" s="1"/>
  <c r="F8" i="175"/>
  <c r="H8" i="175"/>
  <c r="J9" i="175"/>
  <c r="J12" i="175"/>
  <c r="J13" i="175"/>
  <c r="J14" i="175"/>
  <c r="D15" i="175"/>
  <c r="N18" i="175" s="1"/>
  <c r="C174" i="395" s="1"/>
  <c r="F15" i="175"/>
  <c r="O18" i="175" s="1"/>
  <c r="D174" i="395" s="1"/>
  <c r="H15" i="175"/>
  <c r="P18" i="175" s="1"/>
  <c r="E174" i="395" s="1"/>
  <c r="J18" i="175"/>
  <c r="J19" i="175"/>
  <c r="J5" i="176"/>
  <c r="J6" i="176"/>
  <c r="J7" i="176"/>
  <c r="D8" i="176"/>
  <c r="J8" i="176" s="1"/>
  <c r="F8" i="176"/>
  <c r="H8" i="176"/>
  <c r="J9" i="176"/>
  <c r="J12" i="176"/>
  <c r="J13" i="176"/>
  <c r="J14" i="176"/>
  <c r="D15" i="176"/>
  <c r="N18" i="176" s="1"/>
  <c r="C175" i="395" s="1"/>
  <c r="F15" i="176"/>
  <c r="O18" i="176" s="1"/>
  <c r="D175" i="395" s="1"/>
  <c r="H15" i="176"/>
  <c r="P18" i="176" s="1"/>
  <c r="E175" i="395" s="1"/>
  <c r="J18" i="176"/>
  <c r="J22" i="176" s="1"/>
  <c r="U18" i="176" s="1"/>
  <c r="J175" i="395" s="1"/>
  <c r="J19" i="176"/>
  <c r="J5" i="177"/>
  <c r="J6" i="177"/>
  <c r="J7" i="177"/>
  <c r="D8" i="177"/>
  <c r="J8" i="177" s="1"/>
  <c r="F8" i="177"/>
  <c r="H8" i="177"/>
  <c r="J9" i="177"/>
  <c r="J12" i="177"/>
  <c r="J13" i="177"/>
  <c r="J14" i="177"/>
  <c r="D15" i="177"/>
  <c r="F15" i="177"/>
  <c r="O18" i="177" s="1"/>
  <c r="D176" i="395" s="1"/>
  <c r="H15" i="177"/>
  <c r="P18" i="177" s="1"/>
  <c r="E176" i="395" s="1"/>
  <c r="J18" i="177"/>
  <c r="J22" i="177" s="1"/>
  <c r="U18" i="177" s="1"/>
  <c r="J176" i="395" s="1"/>
  <c r="J19" i="177"/>
  <c r="J5" i="178"/>
  <c r="J6" i="178"/>
  <c r="J7" i="178"/>
  <c r="D8" i="178"/>
  <c r="F8" i="178"/>
  <c r="H8" i="178"/>
  <c r="J9" i="178"/>
  <c r="J12" i="178"/>
  <c r="J13" i="178"/>
  <c r="J14" i="178"/>
  <c r="D15" i="178"/>
  <c r="F15" i="178"/>
  <c r="O18" i="178" s="1"/>
  <c r="D177" i="395" s="1"/>
  <c r="H15" i="178"/>
  <c r="P18" i="178" s="1"/>
  <c r="E177" i="395" s="1"/>
  <c r="J18" i="178"/>
  <c r="J22" i="178" s="1"/>
  <c r="U18" i="178" s="1"/>
  <c r="J177" i="395" s="1"/>
  <c r="J19" i="178"/>
  <c r="J5" i="179"/>
  <c r="J6" i="179"/>
  <c r="J7" i="179"/>
  <c r="D8" i="179"/>
  <c r="F8" i="179"/>
  <c r="H8" i="179"/>
  <c r="J8" i="179"/>
  <c r="J9" i="179"/>
  <c r="J12" i="179"/>
  <c r="J13" i="179"/>
  <c r="J14" i="179"/>
  <c r="D15" i="179"/>
  <c r="F15" i="179"/>
  <c r="O18" i="179" s="1"/>
  <c r="D178" i="395" s="1"/>
  <c r="H15" i="179"/>
  <c r="P18" i="179" s="1"/>
  <c r="E178" i="395" s="1"/>
  <c r="J18" i="179"/>
  <c r="J19" i="179"/>
  <c r="J5" i="180"/>
  <c r="J6" i="180"/>
  <c r="J7" i="180"/>
  <c r="D8" i="180"/>
  <c r="J8" i="180" s="1"/>
  <c r="F8" i="180"/>
  <c r="H8" i="180"/>
  <c r="J9" i="180"/>
  <c r="J12" i="180"/>
  <c r="J13" i="180"/>
  <c r="J14" i="180"/>
  <c r="D15" i="180"/>
  <c r="F15" i="180"/>
  <c r="O18" i="180" s="1"/>
  <c r="D179" i="395" s="1"/>
  <c r="H15" i="180"/>
  <c r="P18" i="180" s="1"/>
  <c r="E179" i="395" s="1"/>
  <c r="J18" i="180"/>
  <c r="J19" i="180"/>
  <c r="J5" i="181"/>
  <c r="J6" i="181"/>
  <c r="J7" i="181"/>
  <c r="D8" i="181"/>
  <c r="F8" i="181"/>
  <c r="J8" i="181" s="1"/>
  <c r="H8" i="181"/>
  <c r="J9" i="181"/>
  <c r="J12" i="181"/>
  <c r="J13" i="181"/>
  <c r="J14" i="181"/>
  <c r="D15" i="181"/>
  <c r="N18" i="181" s="1"/>
  <c r="C180" i="395" s="1"/>
  <c r="F15" i="181"/>
  <c r="H15" i="181"/>
  <c r="P18" i="181" s="1"/>
  <c r="E180" i="395" s="1"/>
  <c r="J18" i="181"/>
  <c r="J19" i="181"/>
  <c r="J5" i="182"/>
  <c r="J6" i="182"/>
  <c r="J7" i="182"/>
  <c r="D8" i="182"/>
  <c r="F8" i="182"/>
  <c r="H8" i="182"/>
  <c r="J9" i="182"/>
  <c r="J12" i="182"/>
  <c r="J13" i="182"/>
  <c r="J14" i="182"/>
  <c r="D15" i="182"/>
  <c r="F15" i="182"/>
  <c r="O18" i="182" s="1"/>
  <c r="D181" i="395" s="1"/>
  <c r="H15" i="182"/>
  <c r="P18" i="182" s="1"/>
  <c r="E181" i="395" s="1"/>
  <c r="J18" i="182"/>
  <c r="J19" i="182"/>
  <c r="J22" i="182"/>
  <c r="J5" i="183"/>
  <c r="J6" i="183"/>
  <c r="J7" i="183"/>
  <c r="D8" i="183"/>
  <c r="F8" i="183"/>
  <c r="H8" i="183"/>
  <c r="J8" i="183"/>
  <c r="J9" i="183"/>
  <c r="J12" i="183"/>
  <c r="J13" i="183"/>
  <c r="J14" i="183"/>
  <c r="D15" i="183"/>
  <c r="F15" i="183"/>
  <c r="O18" i="183" s="1"/>
  <c r="D182" i="395" s="1"/>
  <c r="H15" i="183"/>
  <c r="P18" i="183" s="1"/>
  <c r="E182" i="395" s="1"/>
  <c r="J18" i="183"/>
  <c r="J22" i="183" s="1"/>
  <c r="J19" i="183"/>
  <c r="J5" i="184"/>
  <c r="J6" i="184"/>
  <c r="J7" i="184"/>
  <c r="D8" i="184"/>
  <c r="F8" i="184"/>
  <c r="H8" i="184"/>
  <c r="J9" i="184"/>
  <c r="J12" i="184"/>
  <c r="J13" i="184"/>
  <c r="J14" i="184"/>
  <c r="D15" i="184"/>
  <c r="N18" i="184" s="1"/>
  <c r="C183" i="395" s="1"/>
  <c r="F15" i="184"/>
  <c r="O18" i="184" s="1"/>
  <c r="D183" i="395" s="1"/>
  <c r="H15" i="184"/>
  <c r="P18" i="184" s="1"/>
  <c r="E183" i="395" s="1"/>
  <c r="J18" i="184"/>
  <c r="J22" i="184" s="1"/>
  <c r="J19" i="184"/>
  <c r="J5" i="185"/>
  <c r="J6" i="185"/>
  <c r="J7" i="185"/>
  <c r="D8" i="185"/>
  <c r="F8" i="185"/>
  <c r="J8" i="185" s="1"/>
  <c r="H8" i="185"/>
  <c r="J9" i="185"/>
  <c r="J12" i="185"/>
  <c r="J13" i="185"/>
  <c r="J14" i="185"/>
  <c r="D15" i="185"/>
  <c r="N18" i="185" s="1"/>
  <c r="C184" i="395" s="1"/>
  <c r="F15" i="185"/>
  <c r="O18" i="185" s="1"/>
  <c r="D184" i="395" s="1"/>
  <c r="H15" i="185"/>
  <c r="P18" i="185" s="1"/>
  <c r="E184" i="395" s="1"/>
  <c r="J18" i="185"/>
  <c r="J22" i="185" s="1"/>
  <c r="U18" i="185" s="1"/>
  <c r="J184" i="395" s="1"/>
  <c r="J19" i="185"/>
  <c r="J5" i="186"/>
  <c r="J6" i="186"/>
  <c r="J7" i="186"/>
  <c r="D8" i="186"/>
  <c r="F8" i="186"/>
  <c r="H8" i="186"/>
  <c r="J9" i="186"/>
  <c r="J12" i="186"/>
  <c r="J13" i="186"/>
  <c r="J14" i="186"/>
  <c r="D15" i="186"/>
  <c r="F15" i="186"/>
  <c r="O18" i="186" s="1"/>
  <c r="D185" i="395" s="1"/>
  <c r="H15" i="186"/>
  <c r="P18" i="186" s="1"/>
  <c r="E185" i="395" s="1"/>
  <c r="J18" i="186"/>
  <c r="J22" i="186" s="1"/>
  <c r="J19" i="186"/>
  <c r="J5" i="187"/>
  <c r="J6" i="187"/>
  <c r="J7" i="187"/>
  <c r="D8" i="187"/>
  <c r="J8" i="187" s="1"/>
  <c r="F8" i="187"/>
  <c r="H8" i="187"/>
  <c r="J9" i="187"/>
  <c r="J12" i="187"/>
  <c r="J13" i="187"/>
  <c r="J14" i="187"/>
  <c r="D15" i="187"/>
  <c r="N18" i="187" s="1"/>
  <c r="C186" i="395" s="1"/>
  <c r="F15" i="187"/>
  <c r="O18" i="187" s="1"/>
  <c r="D186" i="395" s="1"/>
  <c r="H15" i="187"/>
  <c r="P18" i="187" s="1"/>
  <c r="E186" i="395" s="1"/>
  <c r="J18" i="187"/>
  <c r="J19" i="187"/>
  <c r="J22" i="187"/>
  <c r="U18" i="187" s="1"/>
  <c r="J186" i="395" s="1"/>
  <c r="J5" i="188"/>
  <c r="J6" i="188"/>
  <c r="J7" i="188"/>
  <c r="D8" i="188"/>
  <c r="J8" i="188" s="1"/>
  <c r="F8" i="188"/>
  <c r="H8" i="188"/>
  <c r="J9" i="188"/>
  <c r="J12" i="188"/>
  <c r="J13" i="188"/>
  <c r="J14" i="188"/>
  <c r="D15" i="188"/>
  <c r="N18" i="188" s="1"/>
  <c r="C187" i="395" s="1"/>
  <c r="F15" i="188"/>
  <c r="O18" i="188" s="1"/>
  <c r="D187" i="395" s="1"/>
  <c r="H15" i="188"/>
  <c r="P18" i="188" s="1"/>
  <c r="E187" i="395" s="1"/>
  <c r="J18" i="188"/>
  <c r="J22" i="188" s="1"/>
  <c r="J19" i="188"/>
  <c r="J5" i="189"/>
  <c r="J6" i="189"/>
  <c r="J7" i="189"/>
  <c r="D8" i="189"/>
  <c r="F8" i="189"/>
  <c r="H8" i="189"/>
  <c r="J8" i="189"/>
  <c r="J9" i="189"/>
  <c r="J12" i="189"/>
  <c r="J13" i="189"/>
  <c r="J14" i="189"/>
  <c r="D15" i="189"/>
  <c r="N18" i="189" s="1"/>
  <c r="C188" i="395" s="1"/>
  <c r="F15" i="189"/>
  <c r="O18" i="189" s="1"/>
  <c r="D188" i="395" s="1"/>
  <c r="H15" i="189"/>
  <c r="P18" i="189" s="1"/>
  <c r="E188" i="395" s="1"/>
  <c r="J18" i="189"/>
  <c r="J19" i="189"/>
  <c r="J5" i="190"/>
  <c r="J6" i="190"/>
  <c r="J7" i="190"/>
  <c r="D8" i="190"/>
  <c r="F8" i="190"/>
  <c r="H8" i="190"/>
  <c r="J9" i="190"/>
  <c r="J12" i="190"/>
  <c r="J13" i="190"/>
  <c r="J14" i="190"/>
  <c r="D15" i="190"/>
  <c r="F15" i="190"/>
  <c r="O18" i="190" s="1"/>
  <c r="D189" i="395" s="1"/>
  <c r="H15" i="190"/>
  <c r="P18" i="190" s="1"/>
  <c r="E189" i="395" s="1"/>
  <c r="J18" i="190"/>
  <c r="J22" i="190" s="1"/>
  <c r="U18" i="190" s="1"/>
  <c r="J189" i="395" s="1"/>
  <c r="J19" i="190"/>
  <c r="J5" i="191"/>
  <c r="J6" i="191"/>
  <c r="J7" i="191"/>
  <c r="D8" i="191"/>
  <c r="J8" i="191" s="1"/>
  <c r="F8" i="191"/>
  <c r="H8" i="191"/>
  <c r="J9" i="191"/>
  <c r="J12" i="191"/>
  <c r="J13" i="191"/>
  <c r="J14" i="191"/>
  <c r="D15" i="191"/>
  <c r="F15" i="191"/>
  <c r="O18" i="191" s="1"/>
  <c r="D190" i="395" s="1"/>
  <c r="H15" i="191"/>
  <c r="P18" i="191" s="1"/>
  <c r="E190" i="395" s="1"/>
  <c r="J18" i="191"/>
  <c r="J22" i="191" s="1"/>
  <c r="J19" i="191"/>
  <c r="J5" i="192"/>
  <c r="J6" i="192"/>
  <c r="J7" i="192"/>
  <c r="D8" i="192"/>
  <c r="J8" i="192" s="1"/>
  <c r="F8" i="192"/>
  <c r="H8" i="192"/>
  <c r="J9" i="192"/>
  <c r="J12" i="192"/>
  <c r="J13" i="192"/>
  <c r="J14" i="192"/>
  <c r="D15" i="192"/>
  <c r="F15" i="192"/>
  <c r="O18" i="192" s="1"/>
  <c r="D191" i="395" s="1"/>
  <c r="H15" i="192"/>
  <c r="P18" i="192" s="1"/>
  <c r="E191" i="395" s="1"/>
  <c r="J18" i="192"/>
  <c r="J19" i="192"/>
  <c r="J22" i="192"/>
  <c r="J5" i="193"/>
  <c r="J6" i="193"/>
  <c r="J7" i="193"/>
  <c r="D8" i="193"/>
  <c r="J8" i="193" s="1"/>
  <c r="F8" i="193"/>
  <c r="H8" i="193"/>
  <c r="J9" i="193"/>
  <c r="J12" i="193"/>
  <c r="J13" i="193"/>
  <c r="J14" i="193"/>
  <c r="D15" i="193"/>
  <c r="N18" i="193" s="1"/>
  <c r="C192" i="395" s="1"/>
  <c r="F15" i="193"/>
  <c r="O18" i="193" s="1"/>
  <c r="D192" i="395" s="1"/>
  <c r="H15" i="193"/>
  <c r="P18" i="193" s="1"/>
  <c r="E192" i="395" s="1"/>
  <c r="J18" i="193"/>
  <c r="J19" i="193"/>
  <c r="J5" i="194"/>
  <c r="J6" i="194"/>
  <c r="J7" i="194"/>
  <c r="D8" i="194"/>
  <c r="F8" i="194"/>
  <c r="H8" i="194"/>
  <c r="J9" i="194"/>
  <c r="J12" i="194"/>
  <c r="J13" i="194"/>
  <c r="J14" i="194"/>
  <c r="D15" i="194"/>
  <c r="F15" i="194"/>
  <c r="O18" i="194" s="1"/>
  <c r="D193" i="395" s="1"/>
  <c r="H15" i="194"/>
  <c r="P18" i="194" s="1"/>
  <c r="E193" i="395" s="1"/>
  <c r="J18" i="194"/>
  <c r="J22" i="194" s="1"/>
  <c r="U18" i="194" s="1"/>
  <c r="J193" i="395" s="1"/>
  <c r="J19" i="194"/>
  <c r="J5" i="195"/>
  <c r="J6" i="195"/>
  <c r="J7" i="195"/>
  <c r="D8" i="195"/>
  <c r="F8" i="195"/>
  <c r="J8" i="195" s="1"/>
  <c r="H8" i="195"/>
  <c r="J9" i="195"/>
  <c r="J12" i="195"/>
  <c r="J13" i="195"/>
  <c r="J14" i="195"/>
  <c r="D15" i="195"/>
  <c r="N18" i="195" s="1"/>
  <c r="C194" i="395" s="1"/>
  <c r="F15" i="195"/>
  <c r="H15" i="195"/>
  <c r="P18" i="195" s="1"/>
  <c r="E194" i="395" s="1"/>
  <c r="J18" i="195"/>
  <c r="J19" i="195"/>
  <c r="J22" i="195" s="1"/>
  <c r="U18" i="195" s="1"/>
  <c r="J194" i="395" s="1"/>
  <c r="J5" i="196"/>
  <c r="J6" i="196"/>
  <c r="J7" i="196"/>
  <c r="D8" i="196"/>
  <c r="J8" i="196" s="1"/>
  <c r="F8" i="196"/>
  <c r="H8" i="196"/>
  <c r="J9" i="196"/>
  <c r="J12" i="196"/>
  <c r="J13" i="196"/>
  <c r="J14" i="196"/>
  <c r="D15" i="196"/>
  <c r="F15" i="196"/>
  <c r="O18" i="196" s="1"/>
  <c r="D195" i="395" s="1"/>
  <c r="H15" i="196"/>
  <c r="P18" i="196" s="1"/>
  <c r="E195" i="395" s="1"/>
  <c r="J18" i="196"/>
  <c r="J22" i="196" s="1"/>
  <c r="U18" i="196" s="1"/>
  <c r="J195" i="395" s="1"/>
  <c r="J19" i="196"/>
  <c r="J5" i="197"/>
  <c r="J6" i="197"/>
  <c r="J7" i="197"/>
  <c r="D8" i="197"/>
  <c r="J8" i="197" s="1"/>
  <c r="F8" i="197"/>
  <c r="H8" i="197"/>
  <c r="J9" i="197"/>
  <c r="J12" i="197"/>
  <c r="J13" i="197"/>
  <c r="J14" i="197"/>
  <c r="D15" i="197"/>
  <c r="F15" i="197"/>
  <c r="O18" i="197" s="1"/>
  <c r="D196" i="395" s="1"/>
  <c r="H15" i="197"/>
  <c r="P18" i="197" s="1"/>
  <c r="E196" i="395" s="1"/>
  <c r="J18" i="197"/>
  <c r="J22" i="197" s="1"/>
  <c r="U18" i="197" s="1"/>
  <c r="J196" i="395" s="1"/>
  <c r="J19" i="197"/>
  <c r="C28" i="197"/>
  <c r="V18" i="197" s="1"/>
  <c r="K196" i="395" s="1"/>
  <c r="J5" i="198"/>
  <c r="J6" i="198"/>
  <c r="J7" i="198"/>
  <c r="D8" i="198"/>
  <c r="F8" i="198"/>
  <c r="H8" i="198"/>
  <c r="J9" i="198"/>
  <c r="J12" i="198"/>
  <c r="J13" i="198"/>
  <c r="J14" i="198"/>
  <c r="D15" i="198"/>
  <c r="F15" i="198"/>
  <c r="O18" i="198" s="1"/>
  <c r="D197" i="395" s="1"/>
  <c r="H15" i="198"/>
  <c r="P18" i="198" s="1"/>
  <c r="E197" i="395" s="1"/>
  <c r="J18" i="198"/>
  <c r="J19" i="198"/>
  <c r="J22" i="198"/>
  <c r="J5" i="199"/>
  <c r="J6" i="199"/>
  <c r="J7" i="199"/>
  <c r="D8" i="199"/>
  <c r="J8" i="199" s="1"/>
  <c r="F8" i="199"/>
  <c r="H8" i="199"/>
  <c r="J9" i="199"/>
  <c r="J12" i="199"/>
  <c r="J13" i="199"/>
  <c r="J14" i="199"/>
  <c r="D15" i="199"/>
  <c r="N18" i="199" s="1"/>
  <c r="C198" i="395" s="1"/>
  <c r="F15" i="199"/>
  <c r="O18" i="199" s="1"/>
  <c r="D198" i="395" s="1"/>
  <c r="H15" i="199"/>
  <c r="P18" i="199" s="1"/>
  <c r="E198" i="395" s="1"/>
  <c r="J18" i="199"/>
  <c r="J19" i="199"/>
  <c r="J5" i="200"/>
  <c r="J6" i="200"/>
  <c r="J7" i="200"/>
  <c r="D8" i="200"/>
  <c r="J8" i="200" s="1"/>
  <c r="F8" i="200"/>
  <c r="H8" i="200"/>
  <c r="J9" i="200"/>
  <c r="J12" i="200"/>
  <c r="J13" i="200"/>
  <c r="J14" i="200"/>
  <c r="D15" i="200"/>
  <c r="N18" i="200" s="1"/>
  <c r="C199" i="395" s="1"/>
  <c r="F15" i="200"/>
  <c r="O18" i="200" s="1"/>
  <c r="D199" i="395" s="1"/>
  <c r="H15" i="200"/>
  <c r="P18" i="200" s="1"/>
  <c r="E199" i="395" s="1"/>
  <c r="J18" i="200"/>
  <c r="J19" i="200"/>
  <c r="J5" i="201"/>
  <c r="J6" i="201"/>
  <c r="J7" i="201"/>
  <c r="D8" i="201"/>
  <c r="J8" i="201" s="1"/>
  <c r="F8" i="201"/>
  <c r="H8" i="201"/>
  <c r="J9" i="201"/>
  <c r="J12" i="201"/>
  <c r="J13" i="201"/>
  <c r="J14" i="201"/>
  <c r="D15" i="201"/>
  <c r="F15" i="201"/>
  <c r="O18" i="201" s="1"/>
  <c r="D200" i="395" s="1"/>
  <c r="H15" i="201"/>
  <c r="P18" i="201" s="1"/>
  <c r="E200" i="395" s="1"/>
  <c r="J18" i="201"/>
  <c r="J19" i="201"/>
  <c r="J5" i="202"/>
  <c r="J6" i="202"/>
  <c r="J7" i="202"/>
  <c r="D8" i="202"/>
  <c r="J8" i="202" s="1"/>
  <c r="F8" i="202"/>
  <c r="H8" i="202"/>
  <c r="J9" i="202"/>
  <c r="J12" i="202"/>
  <c r="J13" i="202"/>
  <c r="J14" i="202"/>
  <c r="D15" i="202"/>
  <c r="F15" i="202"/>
  <c r="O18" i="202" s="1"/>
  <c r="D201" i="395" s="1"/>
  <c r="H15" i="202"/>
  <c r="P18" i="202" s="1"/>
  <c r="E201" i="395" s="1"/>
  <c r="J18" i="202"/>
  <c r="J22" i="202" s="1"/>
  <c r="J19" i="202"/>
  <c r="J5" i="203"/>
  <c r="J6" i="203"/>
  <c r="J7" i="203"/>
  <c r="D8" i="203"/>
  <c r="F8" i="203"/>
  <c r="H8" i="203"/>
  <c r="J8" i="203"/>
  <c r="J9" i="203"/>
  <c r="J12" i="203"/>
  <c r="J13" i="203"/>
  <c r="J14" i="203"/>
  <c r="D15" i="203"/>
  <c r="N18" i="203" s="1"/>
  <c r="C202" i="395" s="1"/>
  <c r="F15" i="203"/>
  <c r="O18" i="203" s="1"/>
  <c r="D202" i="395" s="1"/>
  <c r="H15" i="203"/>
  <c r="P18" i="203" s="1"/>
  <c r="E202" i="395" s="1"/>
  <c r="J18" i="203"/>
  <c r="J19" i="203"/>
  <c r="J22" i="203" s="1"/>
  <c r="U18" i="203" s="1"/>
  <c r="J202" i="395" s="1"/>
  <c r="J5" i="204"/>
  <c r="J6" i="204"/>
  <c r="J7" i="204"/>
  <c r="D8" i="204"/>
  <c r="F8" i="204"/>
  <c r="H8" i="204"/>
  <c r="J9" i="204"/>
  <c r="J12" i="204"/>
  <c r="J13" i="204"/>
  <c r="J14" i="204"/>
  <c r="D15" i="204"/>
  <c r="N18" i="204" s="1"/>
  <c r="C203" i="395" s="1"/>
  <c r="F15" i="204"/>
  <c r="O18" i="204" s="1"/>
  <c r="D203" i="395" s="1"/>
  <c r="H15" i="204"/>
  <c r="P18" i="204" s="1"/>
  <c r="E203" i="395" s="1"/>
  <c r="J18" i="204"/>
  <c r="J19" i="204"/>
  <c r="J22" i="204"/>
  <c r="J5" i="205"/>
  <c r="J6" i="205"/>
  <c r="J7" i="205"/>
  <c r="D8" i="205"/>
  <c r="F8" i="205"/>
  <c r="H8" i="205"/>
  <c r="J9" i="205"/>
  <c r="J12" i="205"/>
  <c r="J13" i="205"/>
  <c r="J14" i="205"/>
  <c r="D15" i="205"/>
  <c r="F15" i="205"/>
  <c r="O18" i="205" s="1"/>
  <c r="D204" i="395" s="1"/>
  <c r="H15" i="205"/>
  <c r="P18" i="205" s="1"/>
  <c r="E204" i="395" s="1"/>
  <c r="J18" i="205"/>
  <c r="J19" i="205"/>
  <c r="J5" i="206"/>
  <c r="J6" i="206"/>
  <c r="J7" i="206"/>
  <c r="D8" i="206"/>
  <c r="F8" i="206"/>
  <c r="H8" i="206"/>
  <c r="J9" i="206"/>
  <c r="J12" i="206"/>
  <c r="J13" i="206"/>
  <c r="J14" i="206"/>
  <c r="D15" i="206"/>
  <c r="F15" i="206"/>
  <c r="O18" i="206" s="1"/>
  <c r="D205" i="395" s="1"/>
  <c r="H15" i="206"/>
  <c r="P18" i="206" s="1"/>
  <c r="E205" i="395" s="1"/>
  <c r="J18" i="206"/>
  <c r="J19" i="206"/>
  <c r="J22" i="206"/>
  <c r="J5" i="207"/>
  <c r="J6" i="207"/>
  <c r="J7" i="207"/>
  <c r="D8" i="207"/>
  <c r="F8" i="207"/>
  <c r="H8" i="207"/>
  <c r="J8" i="207"/>
  <c r="J9" i="207"/>
  <c r="J12" i="207"/>
  <c r="J13" i="207"/>
  <c r="J14" i="207"/>
  <c r="D15" i="207"/>
  <c r="N18" i="207" s="1"/>
  <c r="C206" i="395" s="1"/>
  <c r="F15" i="207"/>
  <c r="O18" i="207" s="1"/>
  <c r="D206" i="395" s="1"/>
  <c r="H15" i="207"/>
  <c r="P18" i="207" s="1"/>
  <c r="E206" i="395" s="1"/>
  <c r="J15" i="207"/>
  <c r="Q18" i="207" s="1"/>
  <c r="F206" i="395" s="1"/>
  <c r="J18" i="207"/>
  <c r="J22" i="207" s="1"/>
  <c r="U18" i="207" s="1"/>
  <c r="J206" i="395" s="1"/>
  <c r="J19" i="207"/>
  <c r="J5" i="208"/>
  <c r="J6" i="208"/>
  <c r="J7" i="208"/>
  <c r="D8" i="208"/>
  <c r="F8" i="208"/>
  <c r="H8" i="208"/>
  <c r="J9" i="208"/>
  <c r="J12" i="208"/>
  <c r="J13" i="208"/>
  <c r="J14" i="208"/>
  <c r="D15" i="208"/>
  <c r="F15" i="208"/>
  <c r="O18" i="208" s="1"/>
  <c r="D207" i="395" s="1"/>
  <c r="H15" i="208"/>
  <c r="P18" i="208" s="1"/>
  <c r="E207" i="395" s="1"/>
  <c r="J18" i="208"/>
  <c r="J22" i="208" s="1"/>
  <c r="J19" i="208"/>
  <c r="J5" i="209"/>
  <c r="J6" i="209"/>
  <c r="J7" i="209"/>
  <c r="D8" i="209"/>
  <c r="J8" i="209" s="1"/>
  <c r="F8" i="209"/>
  <c r="H8" i="209"/>
  <c r="J9" i="209"/>
  <c r="J12" i="209"/>
  <c r="J13" i="209"/>
  <c r="J14" i="209"/>
  <c r="D15" i="209"/>
  <c r="N18" i="209" s="1"/>
  <c r="C208" i="395" s="1"/>
  <c r="F15" i="209"/>
  <c r="O18" i="209" s="1"/>
  <c r="D208" i="395" s="1"/>
  <c r="H15" i="209"/>
  <c r="P18" i="209" s="1"/>
  <c r="E208" i="395" s="1"/>
  <c r="J15" i="209"/>
  <c r="Q18" i="209" s="1"/>
  <c r="F208" i="395" s="1"/>
  <c r="J18" i="209"/>
  <c r="J22" i="209" s="1"/>
  <c r="J19" i="209"/>
  <c r="J5" i="210"/>
  <c r="J6" i="210"/>
  <c r="J7" i="210"/>
  <c r="D8" i="210"/>
  <c r="J8" i="210" s="1"/>
  <c r="F8" i="210"/>
  <c r="H8" i="210"/>
  <c r="J9" i="210"/>
  <c r="J12" i="210"/>
  <c r="J13" i="210"/>
  <c r="J14" i="210"/>
  <c r="D15" i="210"/>
  <c r="F15" i="210"/>
  <c r="O18" i="210" s="1"/>
  <c r="D209" i="395" s="1"/>
  <c r="H15" i="210"/>
  <c r="P18" i="210" s="1"/>
  <c r="E209" i="395" s="1"/>
  <c r="J18" i="210"/>
  <c r="J22" i="210" s="1"/>
  <c r="J19" i="210"/>
  <c r="J5" i="211"/>
  <c r="J6" i="211"/>
  <c r="J7" i="211"/>
  <c r="D8" i="211"/>
  <c r="J8" i="211" s="1"/>
  <c r="F8" i="211"/>
  <c r="H8" i="211"/>
  <c r="J9" i="211"/>
  <c r="J12" i="211"/>
  <c r="J13" i="211"/>
  <c r="J14" i="211"/>
  <c r="D15" i="211"/>
  <c r="N18" i="211" s="1"/>
  <c r="C210" i="395" s="1"/>
  <c r="F15" i="211"/>
  <c r="O18" i="211" s="1"/>
  <c r="D210" i="395" s="1"/>
  <c r="H15" i="211"/>
  <c r="P18" i="211" s="1"/>
  <c r="E210" i="395" s="1"/>
  <c r="J18" i="211"/>
  <c r="J19" i="211"/>
  <c r="J5" i="212"/>
  <c r="J6" i="212"/>
  <c r="J7" i="212"/>
  <c r="D8" i="212"/>
  <c r="J8" i="212" s="1"/>
  <c r="F8" i="212"/>
  <c r="H8" i="212"/>
  <c r="J9" i="212"/>
  <c r="J12" i="212"/>
  <c r="J13" i="212"/>
  <c r="J14" i="212"/>
  <c r="D15" i="212"/>
  <c r="F15" i="212"/>
  <c r="O18" i="212" s="1"/>
  <c r="D211" i="395" s="1"/>
  <c r="H15" i="212"/>
  <c r="P18" i="212" s="1"/>
  <c r="E211" i="395" s="1"/>
  <c r="J18" i="212"/>
  <c r="J19" i="212"/>
  <c r="J22" i="212"/>
  <c r="J5" i="213"/>
  <c r="J6" i="213"/>
  <c r="J7" i="213"/>
  <c r="D8" i="213"/>
  <c r="J8" i="213" s="1"/>
  <c r="F8" i="213"/>
  <c r="H8" i="213"/>
  <c r="J9" i="213"/>
  <c r="J12" i="213"/>
  <c r="J13" i="213"/>
  <c r="J14" i="213"/>
  <c r="D15" i="213"/>
  <c r="N18" i="213" s="1"/>
  <c r="C212" i="395" s="1"/>
  <c r="F15" i="213"/>
  <c r="O18" i="213" s="1"/>
  <c r="D212" i="395" s="1"/>
  <c r="H15" i="213"/>
  <c r="P18" i="213" s="1"/>
  <c r="E212" i="395" s="1"/>
  <c r="J18" i="213"/>
  <c r="J19" i="213"/>
  <c r="J22" i="213"/>
  <c r="J5" i="214"/>
  <c r="J6" i="214"/>
  <c r="J7" i="214"/>
  <c r="D8" i="214"/>
  <c r="J8" i="214" s="1"/>
  <c r="F8" i="214"/>
  <c r="H8" i="214"/>
  <c r="J9" i="214"/>
  <c r="J12" i="214"/>
  <c r="J13" i="214"/>
  <c r="J14" i="214"/>
  <c r="D15" i="214"/>
  <c r="F15" i="214"/>
  <c r="O18" i="214" s="1"/>
  <c r="D213" i="395" s="1"/>
  <c r="H15" i="214"/>
  <c r="P18" i="214" s="1"/>
  <c r="E213" i="395" s="1"/>
  <c r="J18" i="214"/>
  <c r="J19" i="214"/>
  <c r="J22" i="214"/>
  <c r="J5" i="215"/>
  <c r="J6" i="215"/>
  <c r="J7" i="215"/>
  <c r="D8" i="215"/>
  <c r="J8" i="215" s="1"/>
  <c r="F8" i="215"/>
  <c r="H8" i="215"/>
  <c r="J9" i="215"/>
  <c r="J12" i="215"/>
  <c r="J13" i="215"/>
  <c r="J14" i="215"/>
  <c r="D15" i="215"/>
  <c r="N18" i="215" s="1"/>
  <c r="C214" i="395" s="1"/>
  <c r="F15" i="215"/>
  <c r="O18" i="215" s="1"/>
  <c r="D214" i="395" s="1"/>
  <c r="H15" i="215"/>
  <c r="P18" i="215" s="1"/>
  <c r="E214" i="395" s="1"/>
  <c r="J18" i="215"/>
  <c r="J19" i="215"/>
  <c r="J5" i="216"/>
  <c r="J6" i="216"/>
  <c r="J7" i="216"/>
  <c r="D8" i="216"/>
  <c r="F8" i="216"/>
  <c r="H8" i="216"/>
  <c r="J9" i="216"/>
  <c r="J12" i="216"/>
  <c r="J13" i="216"/>
  <c r="J14" i="216"/>
  <c r="D15" i="216"/>
  <c r="F15" i="216"/>
  <c r="O18" i="216" s="1"/>
  <c r="D215" i="395" s="1"/>
  <c r="H15" i="216"/>
  <c r="P18" i="216" s="1"/>
  <c r="E215" i="395" s="1"/>
  <c r="J18" i="216"/>
  <c r="J19" i="216"/>
  <c r="J22" i="216"/>
  <c r="J5" i="217"/>
  <c r="J6" i="217"/>
  <c r="J7" i="217"/>
  <c r="D8" i="217"/>
  <c r="F8" i="217"/>
  <c r="H8" i="217"/>
  <c r="J8" i="217"/>
  <c r="J9" i="217"/>
  <c r="J12" i="217"/>
  <c r="J13" i="217"/>
  <c r="J14" i="217"/>
  <c r="D15" i="217"/>
  <c r="N18" i="217" s="1"/>
  <c r="C216" i="395" s="1"/>
  <c r="F15" i="217"/>
  <c r="O18" i="217" s="1"/>
  <c r="D216" i="395" s="1"/>
  <c r="H15" i="217"/>
  <c r="P18" i="217" s="1"/>
  <c r="E216" i="395" s="1"/>
  <c r="J15" i="217"/>
  <c r="Q18" i="217" s="1"/>
  <c r="F216" i="395" s="1"/>
  <c r="J18" i="217"/>
  <c r="J22" i="217" s="1"/>
  <c r="J19" i="217"/>
  <c r="J5" i="218"/>
  <c r="J6" i="218"/>
  <c r="J7" i="218"/>
  <c r="D8" i="218"/>
  <c r="F8" i="218"/>
  <c r="H8" i="218"/>
  <c r="J9" i="218"/>
  <c r="J12" i="218"/>
  <c r="J13" i="218"/>
  <c r="J14" i="218"/>
  <c r="D15" i="218"/>
  <c r="F15" i="218"/>
  <c r="O18" i="218" s="1"/>
  <c r="D217" i="395" s="1"/>
  <c r="H15" i="218"/>
  <c r="P18" i="218" s="1"/>
  <c r="E217" i="395" s="1"/>
  <c r="J18" i="218"/>
  <c r="J22" i="218" s="1"/>
  <c r="J19" i="218"/>
  <c r="J5" i="219"/>
  <c r="J6" i="219"/>
  <c r="J7" i="219"/>
  <c r="D8" i="219"/>
  <c r="F8" i="219"/>
  <c r="H8" i="219"/>
  <c r="J8" i="219"/>
  <c r="J9" i="219"/>
  <c r="J12" i="219"/>
  <c r="J13" i="219"/>
  <c r="J14" i="219"/>
  <c r="D15" i="219"/>
  <c r="N18" i="219" s="1"/>
  <c r="C218" i="395" s="1"/>
  <c r="F15" i="219"/>
  <c r="O18" i="219" s="1"/>
  <c r="D218" i="395" s="1"/>
  <c r="H15" i="219"/>
  <c r="P18" i="219" s="1"/>
  <c r="E218" i="395" s="1"/>
  <c r="J18" i="219"/>
  <c r="J22" i="219" s="1"/>
  <c r="U18" i="219" s="1"/>
  <c r="J218" i="395" s="1"/>
  <c r="J19" i="219"/>
  <c r="J5" i="220"/>
  <c r="J6" i="220"/>
  <c r="J7" i="220"/>
  <c r="D8" i="220"/>
  <c r="J8" i="220" s="1"/>
  <c r="F8" i="220"/>
  <c r="H8" i="220"/>
  <c r="J9" i="220"/>
  <c r="J12" i="220"/>
  <c r="J13" i="220"/>
  <c r="J14" i="220"/>
  <c r="D15" i="220"/>
  <c r="F15" i="220"/>
  <c r="O18" i="220" s="1"/>
  <c r="D219" i="395" s="1"/>
  <c r="H15" i="220"/>
  <c r="P18" i="220" s="1"/>
  <c r="E219" i="395" s="1"/>
  <c r="J18" i="220"/>
  <c r="J22" i="220" s="1"/>
  <c r="J19" i="220"/>
  <c r="J5" i="221"/>
  <c r="J6" i="221"/>
  <c r="J7" i="221"/>
  <c r="D8" i="221"/>
  <c r="J8" i="221" s="1"/>
  <c r="F8" i="221"/>
  <c r="H8" i="221"/>
  <c r="J9" i="221"/>
  <c r="J12" i="221"/>
  <c r="J13" i="221"/>
  <c r="J14" i="221"/>
  <c r="D15" i="221"/>
  <c r="N18" i="221" s="1"/>
  <c r="C220" i="395" s="1"/>
  <c r="F15" i="221"/>
  <c r="O18" i="221" s="1"/>
  <c r="D220" i="395" s="1"/>
  <c r="H15" i="221"/>
  <c r="P18" i="221" s="1"/>
  <c r="E220" i="395" s="1"/>
  <c r="J18" i="221"/>
  <c r="J19" i="221"/>
  <c r="J22" i="221"/>
  <c r="J5" i="222"/>
  <c r="J6" i="222"/>
  <c r="J7" i="222"/>
  <c r="D8" i="222"/>
  <c r="J8" i="222" s="1"/>
  <c r="F8" i="222"/>
  <c r="H8" i="222"/>
  <c r="J9" i="222"/>
  <c r="J12" i="222"/>
  <c r="J13" i="222"/>
  <c r="J14" i="222"/>
  <c r="D15" i="222"/>
  <c r="F15" i="222"/>
  <c r="O18" i="222" s="1"/>
  <c r="D221" i="395" s="1"/>
  <c r="H15" i="222"/>
  <c r="P18" i="222" s="1"/>
  <c r="E221" i="395" s="1"/>
  <c r="J18" i="222"/>
  <c r="J19" i="222"/>
  <c r="J22" i="222"/>
  <c r="J5" i="223"/>
  <c r="J6" i="223"/>
  <c r="J7" i="223"/>
  <c r="D8" i="223"/>
  <c r="J8" i="223" s="1"/>
  <c r="F8" i="223"/>
  <c r="H8" i="223"/>
  <c r="J9" i="223"/>
  <c r="J12" i="223"/>
  <c r="J13" i="223"/>
  <c r="J14" i="223"/>
  <c r="D15" i="223"/>
  <c r="N18" i="223" s="1"/>
  <c r="C222" i="395" s="1"/>
  <c r="F15" i="223"/>
  <c r="O18" i="223" s="1"/>
  <c r="D222" i="395" s="1"/>
  <c r="H15" i="223"/>
  <c r="P18" i="223" s="1"/>
  <c r="E222" i="395" s="1"/>
  <c r="J18" i="223"/>
  <c r="J22" i="223" s="1"/>
  <c r="U18" i="223" s="1"/>
  <c r="J222" i="395" s="1"/>
  <c r="J19" i="223"/>
  <c r="J5" i="224"/>
  <c r="J6" i="224"/>
  <c r="J7" i="224"/>
  <c r="D8" i="224"/>
  <c r="J8" i="224" s="1"/>
  <c r="F8" i="224"/>
  <c r="H8" i="224"/>
  <c r="J9" i="224"/>
  <c r="J12" i="224"/>
  <c r="J13" i="224"/>
  <c r="J14" i="224"/>
  <c r="D15" i="224"/>
  <c r="F15" i="224"/>
  <c r="O18" i="224" s="1"/>
  <c r="D223" i="395" s="1"/>
  <c r="H15" i="224"/>
  <c r="P18" i="224" s="1"/>
  <c r="E223" i="395" s="1"/>
  <c r="J18" i="224"/>
  <c r="J22" i="224" s="1"/>
  <c r="J19" i="224"/>
  <c r="J5" i="225"/>
  <c r="J6" i="225"/>
  <c r="J7" i="225"/>
  <c r="D8" i="225"/>
  <c r="F8" i="225"/>
  <c r="H8" i="225"/>
  <c r="J8" i="225"/>
  <c r="J9" i="225"/>
  <c r="J12" i="225"/>
  <c r="J13" i="225"/>
  <c r="J14" i="225"/>
  <c r="D15" i="225"/>
  <c r="N18" i="225" s="1"/>
  <c r="C224" i="395" s="1"/>
  <c r="F15" i="225"/>
  <c r="O18" i="225" s="1"/>
  <c r="D224" i="395" s="1"/>
  <c r="H15" i="225"/>
  <c r="P18" i="225" s="1"/>
  <c r="E224" i="395" s="1"/>
  <c r="J18" i="225"/>
  <c r="J19" i="225"/>
  <c r="J22" i="225" s="1"/>
  <c r="J5" i="226"/>
  <c r="J6" i="226"/>
  <c r="J7" i="226"/>
  <c r="D8" i="226"/>
  <c r="F8" i="226"/>
  <c r="H8" i="226"/>
  <c r="J9" i="226"/>
  <c r="J12" i="226"/>
  <c r="J13" i="226"/>
  <c r="J14" i="226"/>
  <c r="D15" i="226"/>
  <c r="F15" i="226"/>
  <c r="O18" i="226" s="1"/>
  <c r="D225" i="395" s="1"/>
  <c r="H15" i="226"/>
  <c r="P18" i="226" s="1"/>
  <c r="E225" i="395" s="1"/>
  <c r="J18" i="226"/>
  <c r="J19" i="226"/>
  <c r="J22" i="226" s="1"/>
  <c r="J5" i="227"/>
  <c r="J6" i="227"/>
  <c r="J7" i="227"/>
  <c r="D8" i="227"/>
  <c r="F8" i="227"/>
  <c r="H8" i="227"/>
  <c r="J8" i="227"/>
  <c r="J9" i="227"/>
  <c r="J12" i="227"/>
  <c r="J13" i="227"/>
  <c r="J14" i="227"/>
  <c r="D15" i="227"/>
  <c r="N18" i="227" s="1"/>
  <c r="C226" i="395" s="1"/>
  <c r="F15" i="227"/>
  <c r="O18" i="227" s="1"/>
  <c r="D226" i="395" s="1"/>
  <c r="H15" i="227"/>
  <c r="P18" i="227" s="1"/>
  <c r="E226" i="395" s="1"/>
  <c r="J15" i="227"/>
  <c r="Q18" i="227" s="1"/>
  <c r="F226" i="395" s="1"/>
  <c r="J18" i="227"/>
  <c r="J22" i="227" s="1"/>
  <c r="U18" i="227" s="1"/>
  <c r="J226" i="395" s="1"/>
  <c r="J19" i="227"/>
  <c r="J5" i="228"/>
  <c r="J6" i="228"/>
  <c r="J7" i="228"/>
  <c r="D8" i="228"/>
  <c r="J8" i="228" s="1"/>
  <c r="F8" i="228"/>
  <c r="H8" i="228"/>
  <c r="J9" i="228"/>
  <c r="J12" i="228"/>
  <c r="J13" i="228"/>
  <c r="J14" i="228"/>
  <c r="D15" i="228"/>
  <c r="F15" i="228"/>
  <c r="O18" i="228" s="1"/>
  <c r="D227" i="395" s="1"/>
  <c r="H15" i="228"/>
  <c r="P18" i="228" s="1"/>
  <c r="E227" i="395" s="1"/>
  <c r="J18" i="228"/>
  <c r="J22" i="228" s="1"/>
  <c r="J19" i="228"/>
  <c r="J5" i="229"/>
  <c r="J6" i="229"/>
  <c r="J7" i="229"/>
  <c r="D8" i="229"/>
  <c r="F8" i="229"/>
  <c r="H8" i="229"/>
  <c r="J8" i="229"/>
  <c r="J9" i="229"/>
  <c r="J12" i="229"/>
  <c r="J13" i="229"/>
  <c r="J14" i="229"/>
  <c r="D15" i="229"/>
  <c r="N18" i="229" s="1"/>
  <c r="C228" i="395" s="1"/>
  <c r="F15" i="229"/>
  <c r="O18" i="229" s="1"/>
  <c r="D228" i="395" s="1"/>
  <c r="H15" i="229"/>
  <c r="P18" i="229" s="1"/>
  <c r="E228" i="395" s="1"/>
  <c r="J15" i="229"/>
  <c r="Q18" i="229" s="1"/>
  <c r="F228" i="395" s="1"/>
  <c r="J18" i="229"/>
  <c r="J22" i="229" s="1"/>
  <c r="U18" i="229" s="1"/>
  <c r="J228" i="395" s="1"/>
  <c r="J19" i="229"/>
  <c r="J5" i="230"/>
  <c r="J6" i="230"/>
  <c r="J7" i="230"/>
  <c r="D8" i="230"/>
  <c r="F8" i="230"/>
  <c r="H8" i="230"/>
  <c r="J9" i="230"/>
  <c r="J12" i="230"/>
  <c r="J13" i="230"/>
  <c r="J14" i="230"/>
  <c r="D15" i="230"/>
  <c r="F15" i="230"/>
  <c r="O18" i="230" s="1"/>
  <c r="D229" i="395" s="1"/>
  <c r="H15" i="230"/>
  <c r="P18" i="230" s="1"/>
  <c r="E229" i="395" s="1"/>
  <c r="J18" i="230"/>
  <c r="J22" i="230" s="1"/>
  <c r="J19" i="230"/>
  <c r="J5" i="231"/>
  <c r="J6" i="231"/>
  <c r="J7" i="231"/>
  <c r="D8" i="231"/>
  <c r="J8" i="231" s="1"/>
  <c r="F8" i="231"/>
  <c r="H8" i="231"/>
  <c r="J9" i="231"/>
  <c r="J12" i="231"/>
  <c r="J13" i="231"/>
  <c r="J14" i="231"/>
  <c r="D15" i="231"/>
  <c r="N18" i="231" s="1"/>
  <c r="C230" i="395" s="1"/>
  <c r="F15" i="231"/>
  <c r="O18" i="231" s="1"/>
  <c r="D230" i="395" s="1"/>
  <c r="H15" i="231"/>
  <c r="P18" i="231" s="1"/>
  <c r="E230" i="395" s="1"/>
  <c r="J18" i="231"/>
  <c r="J22" i="231" s="1"/>
  <c r="U18" i="231" s="1"/>
  <c r="J230" i="395" s="1"/>
  <c r="J19" i="231"/>
  <c r="J5" i="232"/>
  <c r="J6" i="232"/>
  <c r="J7" i="232"/>
  <c r="D8" i="232"/>
  <c r="F8" i="232"/>
  <c r="H8" i="232"/>
  <c r="J9" i="232"/>
  <c r="J12" i="232"/>
  <c r="J13" i="232"/>
  <c r="J14" i="232"/>
  <c r="D15" i="232"/>
  <c r="F15" i="232"/>
  <c r="O18" i="232" s="1"/>
  <c r="D231" i="395" s="1"/>
  <c r="H15" i="232"/>
  <c r="P18" i="232" s="1"/>
  <c r="E231" i="395" s="1"/>
  <c r="J18" i="232"/>
  <c r="J22" i="232" s="1"/>
  <c r="J19" i="232"/>
  <c r="J5" i="233"/>
  <c r="J6" i="233"/>
  <c r="J7" i="233"/>
  <c r="D8" i="233"/>
  <c r="J8" i="233" s="1"/>
  <c r="F8" i="233"/>
  <c r="H8" i="233"/>
  <c r="J9" i="233"/>
  <c r="J12" i="233"/>
  <c r="J13" i="233"/>
  <c r="J14" i="233"/>
  <c r="D15" i="233"/>
  <c r="N18" i="233" s="1"/>
  <c r="C232" i="395" s="1"/>
  <c r="F15" i="233"/>
  <c r="O18" i="233" s="1"/>
  <c r="D232" i="395" s="1"/>
  <c r="H15" i="233"/>
  <c r="P18" i="233" s="1"/>
  <c r="E232" i="395" s="1"/>
  <c r="J18" i="233"/>
  <c r="J22" i="233" s="1"/>
  <c r="U18" i="233" s="1"/>
  <c r="J232" i="395" s="1"/>
  <c r="J19" i="233"/>
  <c r="J5" i="234"/>
  <c r="J6" i="234"/>
  <c r="J7" i="234"/>
  <c r="D8" i="234"/>
  <c r="J8" i="234" s="1"/>
  <c r="F8" i="234"/>
  <c r="H8" i="234"/>
  <c r="J9" i="234"/>
  <c r="J12" i="234"/>
  <c r="J13" i="234"/>
  <c r="J14" i="234"/>
  <c r="D15" i="234"/>
  <c r="F15" i="234"/>
  <c r="O18" i="234" s="1"/>
  <c r="D233" i="395" s="1"/>
  <c r="H15" i="234"/>
  <c r="P18" i="234" s="1"/>
  <c r="E233" i="395" s="1"/>
  <c r="J18" i="234"/>
  <c r="J22" i="234" s="1"/>
  <c r="J19" i="234"/>
  <c r="J5" i="235"/>
  <c r="J6" i="235"/>
  <c r="J7" i="235"/>
  <c r="D8" i="235"/>
  <c r="J8" i="235" s="1"/>
  <c r="F8" i="235"/>
  <c r="H8" i="235"/>
  <c r="J9" i="235"/>
  <c r="J12" i="235"/>
  <c r="J13" i="235"/>
  <c r="J14" i="235"/>
  <c r="D15" i="235"/>
  <c r="N18" i="235" s="1"/>
  <c r="C234" i="395" s="1"/>
  <c r="F15" i="235"/>
  <c r="O18" i="235" s="1"/>
  <c r="D234" i="395" s="1"/>
  <c r="H15" i="235"/>
  <c r="P18" i="235" s="1"/>
  <c r="E234" i="395" s="1"/>
  <c r="J18" i="235"/>
  <c r="J19" i="235"/>
  <c r="J5" i="236"/>
  <c r="J6" i="236"/>
  <c r="J7" i="236"/>
  <c r="D8" i="236"/>
  <c r="J8" i="236" s="1"/>
  <c r="F8" i="236"/>
  <c r="H8" i="236"/>
  <c r="J9" i="236"/>
  <c r="J12" i="236"/>
  <c r="J13" i="236"/>
  <c r="J14" i="236"/>
  <c r="D15" i="236"/>
  <c r="F15" i="236"/>
  <c r="O18" i="236" s="1"/>
  <c r="D235" i="395" s="1"/>
  <c r="H15" i="236"/>
  <c r="P18" i="236" s="1"/>
  <c r="E235" i="395" s="1"/>
  <c r="J18" i="236"/>
  <c r="J19" i="236"/>
  <c r="J22" i="236"/>
  <c r="J5" i="237"/>
  <c r="J6" i="237"/>
  <c r="J7" i="237"/>
  <c r="D8" i="237"/>
  <c r="J8" i="237" s="1"/>
  <c r="F8" i="237"/>
  <c r="H8" i="237"/>
  <c r="J9" i="237"/>
  <c r="J12" i="237"/>
  <c r="J13" i="237"/>
  <c r="J14" i="237"/>
  <c r="D15" i="237"/>
  <c r="N18" i="237" s="1"/>
  <c r="C236" i="395" s="1"/>
  <c r="F15" i="237"/>
  <c r="O18" i="237" s="1"/>
  <c r="D236" i="395" s="1"/>
  <c r="H15" i="237"/>
  <c r="P18" i="237" s="1"/>
  <c r="E236" i="395" s="1"/>
  <c r="J18" i="237"/>
  <c r="J22" i="237" s="1"/>
  <c r="U18" i="237" s="1"/>
  <c r="J236" i="395" s="1"/>
  <c r="J19" i="237"/>
  <c r="J5" i="238"/>
  <c r="J6" i="238"/>
  <c r="J7" i="238"/>
  <c r="D8" i="238"/>
  <c r="J8" i="238" s="1"/>
  <c r="F8" i="238"/>
  <c r="H8" i="238"/>
  <c r="J9" i="238"/>
  <c r="J12" i="238"/>
  <c r="J13" i="238"/>
  <c r="J14" i="238"/>
  <c r="D15" i="238"/>
  <c r="F15" i="238"/>
  <c r="O18" i="238" s="1"/>
  <c r="D237" i="395" s="1"/>
  <c r="H15" i="238"/>
  <c r="P18" i="238" s="1"/>
  <c r="E237" i="395" s="1"/>
  <c r="J18" i="238"/>
  <c r="J19" i="238"/>
  <c r="J22" i="238" s="1"/>
  <c r="J5" i="239"/>
  <c r="J6" i="239"/>
  <c r="J7" i="239"/>
  <c r="D8" i="239"/>
  <c r="J8" i="239" s="1"/>
  <c r="F8" i="239"/>
  <c r="H8" i="239"/>
  <c r="J9" i="239"/>
  <c r="J12" i="239"/>
  <c r="J13" i="239"/>
  <c r="J14" i="239"/>
  <c r="D15" i="239"/>
  <c r="N18" i="239" s="1"/>
  <c r="C238" i="395" s="1"/>
  <c r="F15" i="239"/>
  <c r="O18" i="239" s="1"/>
  <c r="D238" i="395" s="1"/>
  <c r="H15" i="239"/>
  <c r="P18" i="239" s="1"/>
  <c r="E238" i="395" s="1"/>
  <c r="J18" i="239"/>
  <c r="J19" i="239"/>
  <c r="J5" i="240"/>
  <c r="J6" i="240"/>
  <c r="J7" i="240"/>
  <c r="D8" i="240"/>
  <c r="J8" i="240" s="1"/>
  <c r="F8" i="240"/>
  <c r="H8" i="240"/>
  <c r="J9" i="240"/>
  <c r="J12" i="240"/>
  <c r="J13" i="240"/>
  <c r="J14" i="240"/>
  <c r="D15" i="240"/>
  <c r="F15" i="240"/>
  <c r="O18" i="240" s="1"/>
  <c r="D239" i="395" s="1"/>
  <c r="H15" i="240"/>
  <c r="P18" i="240" s="1"/>
  <c r="E239" i="395" s="1"/>
  <c r="J18" i="240"/>
  <c r="J19" i="240"/>
  <c r="J22" i="240"/>
  <c r="J5" i="241"/>
  <c r="J6" i="241"/>
  <c r="J7" i="241"/>
  <c r="D8" i="241"/>
  <c r="F8" i="241"/>
  <c r="H8" i="241"/>
  <c r="J8" i="241"/>
  <c r="J9" i="241"/>
  <c r="J12" i="241"/>
  <c r="J13" i="241"/>
  <c r="J14" i="241"/>
  <c r="D15" i="241"/>
  <c r="N18" i="241" s="1"/>
  <c r="C240" i="395" s="1"/>
  <c r="F15" i="241"/>
  <c r="O18" i="241" s="1"/>
  <c r="D240" i="395" s="1"/>
  <c r="H15" i="241"/>
  <c r="P18" i="241" s="1"/>
  <c r="E240" i="395" s="1"/>
  <c r="J15" i="241"/>
  <c r="Q18" i="241" s="1"/>
  <c r="F240" i="395" s="1"/>
  <c r="J18" i="241"/>
  <c r="J22" i="241" s="1"/>
  <c r="U18" i="241" s="1"/>
  <c r="J240" i="395" s="1"/>
  <c r="J19" i="241"/>
  <c r="J5" i="242"/>
  <c r="J6" i="242"/>
  <c r="J7" i="242"/>
  <c r="D8" i="242"/>
  <c r="J8" i="242" s="1"/>
  <c r="F8" i="242"/>
  <c r="H8" i="242"/>
  <c r="J9" i="242"/>
  <c r="J12" i="242"/>
  <c r="J13" i="242"/>
  <c r="J14" i="242"/>
  <c r="D15" i="242"/>
  <c r="F15" i="242"/>
  <c r="O18" i="242" s="1"/>
  <c r="D241" i="395" s="1"/>
  <c r="H15" i="242"/>
  <c r="P18" i="242" s="1"/>
  <c r="E241" i="395" s="1"/>
  <c r="J18" i="242"/>
  <c r="J22" i="242" s="1"/>
  <c r="J19" i="242"/>
  <c r="J5" i="243"/>
  <c r="J6" i="243"/>
  <c r="J7" i="243"/>
  <c r="D8" i="243"/>
  <c r="F8" i="243"/>
  <c r="H8" i="243"/>
  <c r="J8" i="243"/>
  <c r="J9" i="243"/>
  <c r="J12" i="243"/>
  <c r="J13" i="243"/>
  <c r="J14" i="243"/>
  <c r="D15" i="243"/>
  <c r="N18" i="243" s="1"/>
  <c r="C242" i="395" s="1"/>
  <c r="F15" i="243"/>
  <c r="O18" i="243" s="1"/>
  <c r="D242" i="395" s="1"/>
  <c r="H15" i="243"/>
  <c r="J18" i="243"/>
  <c r="J22" i="243" s="1"/>
  <c r="U18" i="243" s="1"/>
  <c r="J242" i="395" s="1"/>
  <c r="J19" i="243"/>
  <c r="J5" i="244"/>
  <c r="J6" i="244"/>
  <c r="J7" i="244"/>
  <c r="D8" i="244"/>
  <c r="J8" i="244" s="1"/>
  <c r="F8" i="244"/>
  <c r="H8" i="244"/>
  <c r="J9" i="244"/>
  <c r="J12" i="244"/>
  <c r="J13" i="244"/>
  <c r="J14" i="244"/>
  <c r="D15" i="244"/>
  <c r="F15" i="244"/>
  <c r="O18" i="244" s="1"/>
  <c r="D243" i="395" s="1"/>
  <c r="H15" i="244"/>
  <c r="P18" i="244" s="1"/>
  <c r="E243" i="395" s="1"/>
  <c r="J18" i="244"/>
  <c r="J22" i="244" s="1"/>
  <c r="J19" i="244"/>
  <c r="J5" i="245"/>
  <c r="J6" i="245"/>
  <c r="J7" i="245"/>
  <c r="D8" i="245"/>
  <c r="F8" i="245"/>
  <c r="H8" i="245"/>
  <c r="J8" i="245"/>
  <c r="J9" i="245"/>
  <c r="J12" i="245"/>
  <c r="J13" i="245"/>
  <c r="J14" i="245"/>
  <c r="D15" i="245"/>
  <c r="N18" i="245" s="1"/>
  <c r="C244" i="395" s="1"/>
  <c r="F15" i="245"/>
  <c r="O18" i="245" s="1"/>
  <c r="D244" i="395" s="1"/>
  <c r="H15" i="245"/>
  <c r="P18" i="245" s="1"/>
  <c r="E244" i="395" s="1"/>
  <c r="J18" i="245"/>
  <c r="J22" i="245" s="1"/>
  <c r="U18" i="245" s="1"/>
  <c r="J244" i="395" s="1"/>
  <c r="J19" i="245"/>
  <c r="J5" i="246"/>
  <c r="J6" i="246"/>
  <c r="J7" i="246"/>
  <c r="D8" i="246"/>
  <c r="J8" i="246" s="1"/>
  <c r="F8" i="246"/>
  <c r="H8" i="246"/>
  <c r="J9" i="246"/>
  <c r="J12" i="246"/>
  <c r="J13" i="246"/>
  <c r="J14" i="246"/>
  <c r="D15" i="246"/>
  <c r="F15" i="246"/>
  <c r="O18" i="246" s="1"/>
  <c r="D245" i="395" s="1"/>
  <c r="H15" i="246"/>
  <c r="P18" i="246" s="1"/>
  <c r="E245" i="395" s="1"/>
  <c r="J18" i="246"/>
  <c r="J22" i="246" s="1"/>
  <c r="J19" i="246"/>
  <c r="J5" i="247"/>
  <c r="J6" i="247"/>
  <c r="J7" i="247"/>
  <c r="D8" i="247"/>
  <c r="J8" i="247" s="1"/>
  <c r="F8" i="247"/>
  <c r="H8" i="247"/>
  <c r="J9" i="247"/>
  <c r="J12" i="247"/>
  <c r="J13" i="247"/>
  <c r="J14" i="247"/>
  <c r="D15" i="247"/>
  <c r="N18" i="247" s="1"/>
  <c r="C246" i="395" s="1"/>
  <c r="F15" i="247"/>
  <c r="O18" i="247" s="1"/>
  <c r="D246" i="395" s="1"/>
  <c r="H15" i="247"/>
  <c r="J18" i="247"/>
  <c r="J22" i="247" s="1"/>
  <c r="U18" i="247" s="1"/>
  <c r="J246" i="395" s="1"/>
  <c r="J19" i="247"/>
  <c r="J5" i="248"/>
  <c r="J6" i="248"/>
  <c r="J7" i="248"/>
  <c r="D8" i="248"/>
  <c r="J8" i="248" s="1"/>
  <c r="F8" i="248"/>
  <c r="H8" i="248"/>
  <c r="J9" i="248"/>
  <c r="J12" i="248"/>
  <c r="J13" i="248"/>
  <c r="J14" i="248"/>
  <c r="D15" i="248"/>
  <c r="F15" i="248"/>
  <c r="O18" i="248" s="1"/>
  <c r="D247" i="395" s="1"/>
  <c r="H15" i="248"/>
  <c r="P18" i="248" s="1"/>
  <c r="E247" i="395" s="1"/>
  <c r="J18" i="248"/>
  <c r="J22" i="248" s="1"/>
  <c r="J19" i="248"/>
  <c r="J5" i="249"/>
  <c r="J6" i="249"/>
  <c r="J7" i="249"/>
  <c r="D8" i="249"/>
  <c r="J8" i="249" s="1"/>
  <c r="F8" i="249"/>
  <c r="H8" i="249"/>
  <c r="J9" i="249"/>
  <c r="J12" i="249"/>
  <c r="J13" i="249"/>
  <c r="J14" i="249"/>
  <c r="D15" i="249"/>
  <c r="N18" i="249" s="1"/>
  <c r="C248" i="395" s="1"/>
  <c r="F15" i="249"/>
  <c r="O18" i="249" s="1"/>
  <c r="D248" i="395" s="1"/>
  <c r="H15" i="249"/>
  <c r="P18" i="249" s="1"/>
  <c r="E248" i="395" s="1"/>
  <c r="J18" i="249"/>
  <c r="J22" i="249" s="1"/>
  <c r="U18" i="249" s="1"/>
  <c r="J248" i="395" s="1"/>
  <c r="J19" i="249"/>
  <c r="J5" i="250"/>
  <c r="J6" i="250"/>
  <c r="J7" i="250"/>
  <c r="D8" i="250"/>
  <c r="J8" i="250" s="1"/>
  <c r="F8" i="250"/>
  <c r="H8" i="250"/>
  <c r="J9" i="250"/>
  <c r="J12" i="250"/>
  <c r="J13" i="250"/>
  <c r="J14" i="250"/>
  <c r="D15" i="250"/>
  <c r="F15" i="250"/>
  <c r="O18" i="250" s="1"/>
  <c r="D249" i="395" s="1"/>
  <c r="H15" i="250"/>
  <c r="P18" i="250" s="1"/>
  <c r="E249" i="395" s="1"/>
  <c r="J18" i="250"/>
  <c r="J19" i="250"/>
  <c r="J22" i="250" s="1"/>
  <c r="J5" i="251"/>
  <c r="J6" i="251"/>
  <c r="J7" i="251"/>
  <c r="D8" i="251"/>
  <c r="J8" i="251" s="1"/>
  <c r="F8" i="251"/>
  <c r="H8" i="251"/>
  <c r="J9" i="251"/>
  <c r="J12" i="251"/>
  <c r="J13" i="251"/>
  <c r="J14" i="251"/>
  <c r="D15" i="251"/>
  <c r="N18" i="251" s="1"/>
  <c r="C250" i="395" s="1"/>
  <c r="F15" i="251"/>
  <c r="O18" i="251" s="1"/>
  <c r="D250" i="395" s="1"/>
  <c r="H15" i="251"/>
  <c r="J18" i="251"/>
  <c r="J22" i="251" s="1"/>
  <c r="U18" i="251" s="1"/>
  <c r="J250" i="395" s="1"/>
  <c r="J19" i="251"/>
  <c r="J5" i="252"/>
  <c r="J6" i="252"/>
  <c r="J7" i="252"/>
  <c r="D8" i="252"/>
  <c r="J8" i="252" s="1"/>
  <c r="F8" i="252"/>
  <c r="H8" i="252"/>
  <c r="J9" i="252"/>
  <c r="J12" i="252"/>
  <c r="J13" i="252"/>
  <c r="J14" i="252"/>
  <c r="D15" i="252"/>
  <c r="F15" i="252"/>
  <c r="O18" i="252" s="1"/>
  <c r="D251" i="395" s="1"/>
  <c r="H15" i="252"/>
  <c r="P18" i="252" s="1"/>
  <c r="E251" i="395" s="1"/>
  <c r="J18" i="252"/>
  <c r="J19" i="252"/>
  <c r="J22" i="252" s="1"/>
  <c r="J5" i="253"/>
  <c r="J6" i="253"/>
  <c r="J7" i="253"/>
  <c r="D8" i="253"/>
  <c r="J8" i="253" s="1"/>
  <c r="F8" i="253"/>
  <c r="H8" i="253"/>
  <c r="J9" i="253"/>
  <c r="J12" i="253"/>
  <c r="J13" i="253"/>
  <c r="J14" i="253"/>
  <c r="D15" i="253"/>
  <c r="N18" i="253" s="1"/>
  <c r="C252" i="395" s="1"/>
  <c r="F15" i="253"/>
  <c r="O18" i="253" s="1"/>
  <c r="D252" i="395" s="1"/>
  <c r="H15" i="253"/>
  <c r="P18" i="253" s="1"/>
  <c r="E252" i="395" s="1"/>
  <c r="J18" i="253"/>
  <c r="J19" i="253"/>
  <c r="J5" i="254"/>
  <c r="J6" i="254"/>
  <c r="J7" i="254"/>
  <c r="D8" i="254"/>
  <c r="J8" i="254" s="1"/>
  <c r="F8" i="254"/>
  <c r="H8" i="254"/>
  <c r="J9" i="254"/>
  <c r="J12" i="254"/>
  <c r="J13" i="254"/>
  <c r="J14" i="254"/>
  <c r="D15" i="254"/>
  <c r="F15" i="254"/>
  <c r="O18" i="254" s="1"/>
  <c r="D253" i="395" s="1"/>
  <c r="H15" i="254"/>
  <c r="P18" i="254" s="1"/>
  <c r="E253" i="395" s="1"/>
  <c r="J18" i="254"/>
  <c r="J22" i="254" s="1"/>
  <c r="J19" i="254"/>
  <c r="J5" i="255"/>
  <c r="J6" i="255"/>
  <c r="J7" i="255"/>
  <c r="D8" i="255"/>
  <c r="F8" i="255"/>
  <c r="H8" i="255"/>
  <c r="J8" i="255"/>
  <c r="J9" i="255"/>
  <c r="J12" i="255"/>
  <c r="J13" i="255"/>
  <c r="J14" i="255"/>
  <c r="D15" i="255"/>
  <c r="N18" i="255" s="1"/>
  <c r="C254" i="395" s="1"/>
  <c r="F15" i="255"/>
  <c r="O18" i="255" s="1"/>
  <c r="D254" i="395" s="1"/>
  <c r="H15" i="255"/>
  <c r="P18" i="255" s="1"/>
  <c r="E254" i="395" s="1"/>
  <c r="J15" i="255"/>
  <c r="Q18" i="255" s="1"/>
  <c r="F254" i="395" s="1"/>
  <c r="J18" i="255"/>
  <c r="J22" i="255" s="1"/>
  <c r="U18" i="255" s="1"/>
  <c r="J254" i="395" s="1"/>
  <c r="J19" i="255"/>
  <c r="J5" i="256"/>
  <c r="J6" i="256"/>
  <c r="J7" i="256"/>
  <c r="D8" i="256"/>
  <c r="J8" i="256" s="1"/>
  <c r="F8" i="256"/>
  <c r="H8" i="256"/>
  <c r="J9" i="256"/>
  <c r="J12" i="256"/>
  <c r="J13" i="256"/>
  <c r="J14" i="256"/>
  <c r="D15" i="256"/>
  <c r="F15" i="256"/>
  <c r="O18" i="256" s="1"/>
  <c r="D255" i="395" s="1"/>
  <c r="H15" i="256"/>
  <c r="P18" i="256" s="1"/>
  <c r="E255" i="395" s="1"/>
  <c r="J18" i="256"/>
  <c r="J22" i="256" s="1"/>
  <c r="J19" i="256"/>
  <c r="J5" i="257"/>
  <c r="J6" i="257"/>
  <c r="J7" i="257"/>
  <c r="D8" i="257"/>
  <c r="F8" i="257"/>
  <c r="H8" i="257"/>
  <c r="J8" i="257"/>
  <c r="J9" i="257"/>
  <c r="J12" i="257"/>
  <c r="J13" i="257"/>
  <c r="J14" i="257"/>
  <c r="D15" i="257"/>
  <c r="N18" i="257" s="1"/>
  <c r="C256" i="395" s="1"/>
  <c r="F15" i="257"/>
  <c r="O18" i="257" s="1"/>
  <c r="D256" i="395" s="1"/>
  <c r="H15" i="257"/>
  <c r="J18" i="257"/>
  <c r="J22" i="257" s="1"/>
  <c r="U18" i="257" s="1"/>
  <c r="J256" i="395" s="1"/>
  <c r="J19" i="257"/>
  <c r="J5" i="258"/>
  <c r="J6" i="258"/>
  <c r="J7" i="258"/>
  <c r="D8" i="258"/>
  <c r="J8" i="258" s="1"/>
  <c r="F8" i="258"/>
  <c r="H8" i="258"/>
  <c r="J9" i="258"/>
  <c r="J12" i="258"/>
  <c r="J13" i="258"/>
  <c r="J14" i="258"/>
  <c r="D15" i="258"/>
  <c r="F15" i="258"/>
  <c r="O18" i="258" s="1"/>
  <c r="D257" i="395" s="1"/>
  <c r="H15" i="258"/>
  <c r="P18" i="258" s="1"/>
  <c r="E257" i="395" s="1"/>
  <c r="J18" i="258"/>
  <c r="J19" i="258"/>
  <c r="J22" i="258" s="1"/>
  <c r="J5" i="259"/>
  <c r="J6" i="259"/>
  <c r="J7" i="259"/>
  <c r="D8" i="259"/>
  <c r="F8" i="259"/>
  <c r="H8" i="259"/>
  <c r="J8" i="259"/>
  <c r="J9" i="259"/>
  <c r="J12" i="259"/>
  <c r="J13" i="259"/>
  <c r="J14" i="259"/>
  <c r="D15" i="259"/>
  <c r="N18" i="259" s="1"/>
  <c r="C258" i="395" s="1"/>
  <c r="F15" i="259"/>
  <c r="O18" i="259" s="1"/>
  <c r="D258" i="395" s="1"/>
  <c r="H15" i="259"/>
  <c r="J18" i="259"/>
  <c r="J22" i="259" s="1"/>
  <c r="U18" i="259" s="1"/>
  <c r="J258" i="395" s="1"/>
  <c r="J19" i="259"/>
  <c r="J5" i="260"/>
  <c r="J6" i="260"/>
  <c r="J7" i="260"/>
  <c r="D8" i="260"/>
  <c r="J8" i="260" s="1"/>
  <c r="F8" i="260"/>
  <c r="H8" i="260"/>
  <c r="J9" i="260"/>
  <c r="J12" i="260"/>
  <c r="J13" i="260"/>
  <c r="J14" i="260"/>
  <c r="D15" i="260"/>
  <c r="F15" i="260"/>
  <c r="O18" i="260" s="1"/>
  <c r="D259" i="395" s="1"/>
  <c r="H15" i="260"/>
  <c r="P18" i="260" s="1"/>
  <c r="E259" i="395" s="1"/>
  <c r="J18" i="260"/>
  <c r="J19" i="260"/>
  <c r="J22" i="260" s="1"/>
  <c r="J5" i="261"/>
  <c r="J6" i="261"/>
  <c r="J7" i="261"/>
  <c r="D8" i="261"/>
  <c r="J8" i="261" s="1"/>
  <c r="F8" i="261"/>
  <c r="H8" i="261"/>
  <c r="J9" i="261"/>
  <c r="J12" i="261"/>
  <c r="J13" i="261"/>
  <c r="J14" i="261"/>
  <c r="D15" i="261"/>
  <c r="N18" i="261" s="1"/>
  <c r="C260" i="395" s="1"/>
  <c r="F15" i="261"/>
  <c r="O18" i="261" s="1"/>
  <c r="D260" i="395" s="1"/>
  <c r="H15" i="261"/>
  <c r="P18" i="261" s="1"/>
  <c r="E260" i="395" s="1"/>
  <c r="J18" i="261"/>
  <c r="J22" i="261" s="1"/>
  <c r="U18" i="261" s="1"/>
  <c r="J260" i="395" s="1"/>
  <c r="J19" i="261"/>
  <c r="J5" i="262"/>
  <c r="J6" i="262"/>
  <c r="J7" i="262"/>
  <c r="D8" i="262"/>
  <c r="J8" i="262" s="1"/>
  <c r="F8" i="262"/>
  <c r="H8" i="262"/>
  <c r="J9" i="262"/>
  <c r="J12" i="262"/>
  <c r="J13" i="262"/>
  <c r="J14" i="262"/>
  <c r="D15" i="262"/>
  <c r="N18" i="262" s="1"/>
  <c r="C261" i="395" s="1"/>
  <c r="F15" i="262"/>
  <c r="O18" i="262" s="1"/>
  <c r="D261" i="395" s="1"/>
  <c r="H15" i="262"/>
  <c r="P18" i="262" s="1"/>
  <c r="E261" i="395" s="1"/>
  <c r="J18" i="262"/>
  <c r="J22" i="262" s="1"/>
  <c r="J19" i="262"/>
  <c r="J5" i="263"/>
  <c r="J6" i="263"/>
  <c r="J7" i="263"/>
  <c r="D8" i="263"/>
  <c r="J8" i="263" s="1"/>
  <c r="F8" i="263"/>
  <c r="H8" i="263"/>
  <c r="J9" i="263"/>
  <c r="J12" i="263"/>
  <c r="J13" i="263"/>
  <c r="J14" i="263"/>
  <c r="D15" i="263"/>
  <c r="N18" i="263" s="1"/>
  <c r="C262" i="395" s="1"/>
  <c r="F15" i="263"/>
  <c r="O18" i="263" s="1"/>
  <c r="D262" i="395" s="1"/>
  <c r="H15" i="263"/>
  <c r="P18" i="263" s="1"/>
  <c r="E262" i="395" s="1"/>
  <c r="J18" i="263"/>
  <c r="J19" i="263"/>
  <c r="J5" i="264"/>
  <c r="J6" i="264"/>
  <c r="J7" i="264"/>
  <c r="D8" i="264"/>
  <c r="J8" i="264" s="1"/>
  <c r="F8" i="264"/>
  <c r="H8" i="264"/>
  <c r="J9" i="264"/>
  <c r="J12" i="264"/>
  <c r="J13" i="264"/>
  <c r="J14" i="264"/>
  <c r="D15" i="264"/>
  <c r="F15" i="264"/>
  <c r="O18" i="264" s="1"/>
  <c r="D263" i="395" s="1"/>
  <c r="H15" i="264"/>
  <c r="P18" i="264" s="1"/>
  <c r="E263" i="395" s="1"/>
  <c r="J18" i="264"/>
  <c r="J19" i="264"/>
  <c r="J22" i="264"/>
  <c r="U18" i="264" s="1"/>
  <c r="J263" i="395" s="1"/>
  <c r="C28" i="264"/>
  <c r="V18" i="264" s="1"/>
  <c r="K263" i="395" s="1"/>
  <c r="J5" i="265"/>
  <c r="J6" i="265"/>
  <c r="J7" i="265"/>
  <c r="D8" i="265"/>
  <c r="F8" i="265"/>
  <c r="H8" i="265"/>
  <c r="J8" i="265"/>
  <c r="J9" i="265"/>
  <c r="J12" i="265"/>
  <c r="J13" i="265"/>
  <c r="J14" i="265"/>
  <c r="D15" i="265"/>
  <c r="N18" i="265" s="1"/>
  <c r="C264" i="395" s="1"/>
  <c r="F15" i="265"/>
  <c r="O18" i="265" s="1"/>
  <c r="D264" i="395" s="1"/>
  <c r="H15" i="265"/>
  <c r="P18" i="265" s="1"/>
  <c r="E264" i="395" s="1"/>
  <c r="J18" i="265"/>
  <c r="J19" i="265"/>
  <c r="J5" i="266"/>
  <c r="J6" i="266"/>
  <c r="J7" i="266"/>
  <c r="D8" i="266"/>
  <c r="J8" i="266" s="1"/>
  <c r="F8" i="266"/>
  <c r="H8" i="266"/>
  <c r="J9" i="266"/>
  <c r="J12" i="266"/>
  <c r="J13" i="266"/>
  <c r="J14" i="266"/>
  <c r="D15" i="266"/>
  <c r="N18" i="266" s="1"/>
  <c r="C265" i="395" s="1"/>
  <c r="F15" i="266"/>
  <c r="O18" i="266" s="1"/>
  <c r="D265" i="395" s="1"/>
  <c r="H15" i="266"/>
  <c r="P18" i="266" s="1"/>
  <c r="E265" i="395" s="1"/>
  <c r="J18" i="266"/>
  <c r="J19" i="266"/>
  <c r="J22" i="266"/>
  <c r="U18" i="266" s="1"/>
  <c r="J265" i="395" s="1"/>
  <c r="J5" i="267"/>
  <c r="J6" i="267"/>
  <c r="J7" i="267"/>
  <c r="D8" i="267"/>
  <c r="F8" i="267"/>
  <c r="H8" i="267"/>
  <c r="J8" i="267"/>
  <c r="J9" i="267"/>
  <c r="J12" i="267"/>
  <c r="J13" i="267"/>
  <c r="J14" i="267"/>
  <c r="D15" i="267"/>
  <c r="N18" i="267" s="1"/>
  <c r="C266" i="395" s="1"/>
  <c r="F15" i="267"/>
  <c r="O18" i="267" s="1"/>
  <c r="D266" i="395" s="1"/>
  <c r="H15" i="267"/>
  <c r="J18" i="267"/>
  <c r="J22" i="267" s="1"/>
  <c r="U18" i="267" s="1"/>
  <c r="J266" i="395" s="1"/>
  <c r="J19" i="267"/>
  <c r="J5" i="268"/>
  <c r="J6" i="268"/>
  <c r="J7" i="268"/>
  <c r="D8" i="268"/>
  <c r="J8" i="268" s="1"/>
  <c r="F8" i="268"/>
  <c r="H8" i="268"/>
  <c r="J9" i="268"/>
  <c r="J12" i="268"/>
  <c r="J13" i="268"/>
  <c r="J14" i="268"/>
  <c r="D15" i="268"/>
  <c r="F15" i="268"/>
  <c r="O18" i="268" s="1"/>
  <c r="D267" i="395" s="1"/>
  <c r="H15" i="268"/>
  <c r="P18" i="268" s="1"/>
  <c r="E267" i="395" s="1"/>
  <c r="J18" i="268"/>
  <c r="J22" i="268" s="1"/>
  <c r="J19" i="268"/>
  <c r="J5" i="269"/>
  <c r="J6" i="269"/>
  <c r="J7" i="269"/>
  <c r="D8" i="269"/>
  <c r="F8" i="269"/>
  <c r="H8" i="269"/>
  <c r="J8" i="269"/>
  <c r="J9" i="269"/>
  <c r="J12" i="269"/>
  <c r="J13" i="269"/>
  <c r="J14" i="269"/>
  <c r="D15" i="269"/>
  <c r="N18" i="269" s="1"/>
  <c r="C268" i="395" s="1"/>
  <c r="F15" i="269"/>
  <c r="O18" i="269" s="1"/>
  <c r="D268" i="395" s="1"/>
  <c r="H15" i="269"/>
  <c r="J18" i="269"/>
  <c r="J22" i="269" s="1"/>
  <c r="U18" i="269" s="1"/>
  <c r="J268" i="395" s="1"/>
  <c r="J19" i="269"/>
  <c r="J5" i="270"/>
  <c r="J6" i="270"/>
  <c r="J7" i="270"/>
  <c r="D8" i="270"/>
  <c r="J8" i="270" s="1"/>
  <c r="F8" i="270"/>
  <c r="H8" i="270"/>
  <c r="J9" i="270"/>
  <c r="J12" i="270"/>
  <c r="J13" i="270"/>
  <c r="J14" i="270"/>
  <c r="D15" i="270"/>
  <c r="F15" i="270"/>
  <c r="O18" i="270" s="1"/>
  <c r="D269" i="395" s="1"/>
  <c r="H15" i="270"/>
  <c r="P18" i="270" s="1"/>
  <c r="E269" i="395" s="1"/>
  <c r="J18" i="270"/>
  <c r="J22" i="270" s="1"/>
  <c r="J19" i="270"/>
  <c r="J5" i="271"/>
  <c r="J6" i="271"/>
  <c r="J7" i="271"/>
  <c r="D8" i="271"/>
  <c r="J8" i="271" s="1"/>
  <c r="F8" i="271"/>
  <c r="H8" i="271"/>
  <c r="J9" i="271"/>
  <c r="J12" i="271"/>
  <c r="J13" i="271"/>
  <c r="J14" i="271"/>
  <c r="D15" i="271"/>
  <c r="N18" i="271" s="1"/>
  <c r="C270" i="395" s="1"/>
  <c r="F15" i="271"/>
  <c r="O18" i="271" s="1"/>
  <c r="D270" i="395" s="1"/>
  <c r="H15" i="271"/>
  <c r="J18" i="271"/>
  <c r="J22" i="271" s="1"/>
  <c r="U18" i="271" s="1"/>
  <c r="J270" i="395" s="1"/>
  <c r="J19" i="271"/>
  <c r="J5" i="272"/>
  <c r="J6" i="272"/>
  <c r="J7" i="272"/>
  <c r="D8" i="272"/>
  <c r="J8" i="272" s="1"/>
  <c r="F8" i="272"/>
  <c r="H8" i="272"/>
  <c r="J9" i="272"/>
  <c r="J12" i="272"/>
  <c r="J13" i="272"/>
  <c r="J14" i="272"/>
  <c r="D15" i="272"/>
  <c r="F15" i="272"/>
  <c r="O18" i="272" s="1"/>
  <c r="D271" i="395" s="1"/>
  <c r="H15" i="272"/>
  <c r="P18" i="272" s="1"/>
  <c r="E271" i="395" s="1"/>
  <c r="J18" i="272"/>
  <c r="J22" i="272" s="1"/>
  <c r="J19" i="272"/>
  <c r="J5" i="273"/>
  <c r="J6" i="273"/>
  <c r="J7" i="273"/>
  <c r="D8" i="273"/>
  <c r="J8" i="273" s="1"/>
  <c r="F8" i="273"/>
  <c r="H8" i="273"/>
  <c r="J9" i="273"/>
  <c r="J12" i="273"/>
  <c r="J13" i="273"/>
  <c r="J14" i="273"/>
  <c r="D15" i="273"/>
  <c r="N18" i="273" s="1"/>
  <c r="C272" i="395" s="1"/>
  <c r="F15" i="273"/>
  <c r="O18" i="273" s="1"/>
  <c r="D272" i="395" s="1"/>
  <c r="H15" i="273"/>
  <c r="J18" i="273"/>
  <c r="J22" i="273" s="1"/>
  <c r="U18" i="273" s="1"/>
  <c r="J272" i="395" s="1"/>
  <c r="J19" i="273"/>
  <c r="J5" i="274"/>
  <c r="J6" i="274"/>
  <c r="J7" i="274"/>
  <c r="D8" i="274"/>
  <c r="J8" i="274" s="1"/>
  <c r="F8" i="274"/>
  <c r="H8" i="274"/>
  <c r="J9" i="274"/>
  <c r="J12" i="274"/>
  <c r="J13" i="274"/>
  <c r="J14" i="274"/>
  <c r="D15" i="274"/>
  <c r="F15" i="274"/>
  <c r="O18" i="274" s="1"/>
  <c r="D273" i="395" s="1"/>
  <c r="H15" i="274"/>
  <c r="P18" i="274" s="1"/>
  <c r="E273" i="395" s="1"/>
  <c r="J18" i="274"/>
  <c r="J19" i="274"/>
  <c r="J22" i="274"/>
  <c r="J5" i="275"/>
  <c r="J6" i="275"/>
  <c r="J7" i="275"/>
  <c r="D8" i="275"/>
  <c r="J8" i="275" s="1"/>
  <c r="F8" i="275"/>
  <c r="H8" i="275"/>
  <c r="J9" i="275"/>
  <c r="J12" i="275"/>
  <c r="J13" i="275"/>
  <c r="J14" i="275"/>
  <c r="D15" i="275"/>
  <c r="N18" i="275" s="1"/>
  <c r="C274" i="395" s="1"/>
  <c r="F15" i="275"/>
  <c r="O18" i="275" s="1"/>
  <c r="D274" i="395" s="1"/>
  <c r="H15" i="275"/>
  <c r="J18" i="275"/>
  <c r="J22" i="275" s="1"/>
  <c r="U18" i="275" s="1"/>
  <c r="J274" i="395" s="1"/>
  <c r="J19" i="275"/>
  <c r="J5" i="276"/>
  <c r="J6" i="276"/>
  <c r="J7" i="276"/>
  <c r="D8" i="276"/>
  <c r="J8" i="276" s="1"/>
  <c r="F8" i="276"/>
  <c r="H8" i="276"/>
  <c r="J9" i="276"/>
  <c r="J12" i="276"/>
  <c r="J13" i="276"/>
  <c r="J14" i="276"/>
  <c r="D15" i="276"/>
  <c r="F15" i="276"/>
  <c r="O18" i="276" s="1"/>
  <c r="D275" i="395" s="1"/>
  <c r="H15" i="276"/>
  <c r="P18" i="276" s="1"/>
  <c r="E275" i="395" s="1"/>
  <c r="J18" i="276"/>
  <c r="J22" i="276" s="1"/>
  <c r="J19" i="276"/>
  <c r="J5" i="277"/>
  <c r="J6" i="277"/>
  <c r="J7" i="277"/>
  <c r="D8" i="277"/>
  <c r="F8" i="277"/>
  <c r="H8" i="277"/>
  <c r="J8" i="277"/>
  <c r="J9" i="277"/>
  <c r="J12" i="277"/>
  <c r="J13" i="277"/>
  <c r="J14" i="277"/>
  <c r="D15" i="277"/>
  <c r="N18" i="277" s="1"/>
  <c r="C276" i="395" s="1"/>
  <c r="F15" i="277"/>
  <c r="O18" i="277" s="1"/>
  <c r="D276" i="395" s="1"/>
  <c r="H15" i="277"/>
  <c r="P18" i="277" s="1"/>
  <c r="E276" i="395" s="1"/>
  <c r="J18" i="277"/>
  <c r="J19" i="277"/>
  <c r="J22" i="277"/>
  <c r="U18" i="277" s="1"/>
  <c r="J276" i="395" s="1"/>
  <c r="J5" i="278"/>
  <c r="J6" i="278"/>
  <c r="J7" i="278"/>
  <c r="D8" i="278"/>
  <c r="F8" i="278"/>
  <c r="H8" i="278"/>
  <c r="J9" i="278"/>
  <c r="J12" i="278"/>
  <c r="J13" i="278"/>
  <c r="J14" i="278"/>
  <c r="D15" i="278"/>
  <c r="N18" i="278" s="1"/>
  <c r="C277" i="395" s="1"/>
  <c r="F15" i="278"/>
  <c r="O18" i="278" s="1"/>
  <c r="D277" i="395" s="1"/>
  <c r="H15" i="278"/>
  <c r="P18" i="278" s="1"/>
  <c r="E277" i="395" s="1"/>
  <c r="J18" i="278"/>
  <c r="J19" i="278"/>
  <c r="J22" i="278"/>
  <c r="U18" i="278" s="1"/>
  <c r="J277" i="395" s="1"/>
  <c r="J5" i="279"/>
  <c r="J6" i="279"/>
  <c r="J7" i="279"/>
  <c r="D8" i="279"/>
  <c r="J8" i="279" s="1"/>
  <c r="F8" i="279"/>
  <c r="H8" i="279"/>
  <c r="J9" i="279"/>
  <c r="J12" i="279"/>
  <c r="J13" i="279"/>
  <c r="J14" i="279"/>
  <c r="D15" i="279"/>
  <c r="N18" i="279" s="1"/>
  <c r="C278" i="395" s="1"/>
  <c r="F15" i="279"/>
  <c r="O18" i="279" s="1"/>
  <c r="D278" i="395" s="1"/>
  <c r="H15" i="279"/>
  <c r="J18" i="279"/>
  <c r="J22" i="279" s="1"/>
  <c r="U18" i="279" s="1"/>
  <c r="J278" i="395" s="1"/>
  <c r="J19" i="279"/>
  <c r="J5" i="280"/>
  <c r="J6" i="280"/>
  <c r="J7" i="280"/>
  <c r="D8" i="280"/>
  <c r="F8" i="280"/>
  <c r="H8" i="280"/>
  <c r="J9" i="280"/>
  <c r="J12" i="280"/>
  <c r="J13" i="280"/>
  <c r="J14" i="280"/>
  <c r="D15" i="280"/>
  <c r="F15" i="280"/>
  <c r="O18" i="280" s="1"/>
  <c r="D279" i="395" s="1"/>
  <c r="H15" i="280"/>
  <c r="P18" i="280" s="1"/>
  <c r="E279" i="395" s="1"/>
  <c r="J18" i="280"/>
  <c r="J22" i="280" s="1"/>
  <c r="J19" i="280"/>
  <c r="J5" i="281"/>
  <c r="J6" i="281"/>
  <c r="J7" i="281"/>
  <c r="D8" i="281"/>
  <c r="J8" i="281" s="1"/>
  <c r="F8" i="281"/>
  <c r="H8" i="281"/>
  <c r="J9" i="281"/>
  <c r="J12" i="281"/>
  <c r="J13" i="281"/>
  <c r="J14" i="281"/>
  <c r="D15" i="281"/>
  <c r="N18" i="281" s="1"/>
  <c r="C280" i="395" s="1"/>
  <c r="F15" i="281"/>
  <c r="H15" i="281"/>
  <c r="P18" i="281" s="1"/>
  <c r="E280" i="395" s="1"/>
  <c r="J18" i="281"/>
  <c r="J22" i="281" s="1"/>
  <c r="U18" i="281" s="1"/>
  <c r="J280" i="395" s="1"/>
  <c r="J19" i="281"/>
  <c r="J5" i="282"/>
  <c r="J6" i="282"/>
  <c r="J7" i="282"/>
  <c r="D8" i="282"/>
  <c r="J8" i="282" s="1"/>
  <c r="F8" i="282"/>
  <c r="H8" i="282"/>
  <c r="J9" i="282"/>
  <c r="J12" i="282"/>
  <c r="J13" i="282"/>
  <c r="J14" i="282"/>
  <c r="D15" i="282"/>
  <c r="F15" i="282"/>
  <c r="O18" i="282" s="1"/>
  <c r="D281" i="395" s="1"/>
  <c r="H15" i="282"/>
  <c r="P18" i="282" s="1"/>
  <c r="E281" i="395" s="1"/>
  <c r="J18" i="282"/>
  <c r="J22" i="282" s="1"/>
  <c r="J19" i="282"/>
  <c r="J5" i="283"/>
  <c r="J6" i="283"/>
  <c r="J7" i="283"/>
  <c r="D8" i="283"/>
  <c r="J8" i="283" s="1"/>
  <c r="F8" i="283"/>
  <c r="H8" i="283"/>
  <c r="J9" i="283"/>
  <c r="J12" i="283"/>
  <c r="J13" i="283"/>
  <c r="J14" i="283"/>
  <c r="D15" i="283"/>
  <c r="N18" i="283" s="1"/>
  <c r="C282" i="395" s="1"/>
  <c r="F15" i="283"/>
  <c r="O18" i="283" s="1"/>
  <c r="D282" i="395" s="1"/>
  <c r="H15" i="283"/>
  <c r="P18" i="283" s="1"/>
  <c r="E282" i="395" s="1"/>
  <c r="J18" i="283"/>
  <c r="J19" i="283"/>
  <c r="J5" i="284"/>
  <c r="J6" i="284"/>
  <c r="J7" i="284"/>
  <c r="D8" i="284"/>
  <c r="J8" i="284" s="1"/>
  <c r="F8" i="284"/>
  <c r="H8" i="284"/>
  <c r="J9" i="284"/>
  <c r="J12" i="284"/>
  <c r="J13" i="284"/>
  <c r="J14" i="284"/>
  <c r="D15" i="284"/>
  <c r="F15" i="284"/>
  <c r="O18" i="284" s="1"/>
  <c r="D283" i="395" s="1"/>
  <c r="H15" i="284"/>
  <c r="P18" i="284" s="1"/>
  <c r="E283" i="395" s="1"/>
  <c r="J18" i="284"/>
  <c r="J19" i="284"/>
  <c r="J22" i="284" s="1"/>
  <c r="U18" i="284" s="1"/>
  <c r="J283" i="395" s="1"/>
  <c r="J5" i="285"/>
  <c r="J6" i="285"/>
  <c r="J7" i="285"/>
  <c r="D8" i="285"/>
  <c r="F8" i="285"/>
  <c r="J8" i="285" s="1"/>
  <c r="H8" i="285"/>
  <c r="J9" i="285"/>
  <c r="J12" i="285"/>
  <c r="J13" i="285"/>
  <c r="J14" i="285"/>
  <c r="D15" i="285"/>
  <c r="N18" i="285" s="1"/>
  <c r="C284" i="395" s="1"/>
  <c r="F15" i="285"/>
  <c r="H15" i="285"/>
  <c r="P18" i="285" s="1"/>
  <c r="E284" i="395" s="1"/>
  <c r="J18" i="285"/>
  <c r="J19" i="285"/>
  <c r="J22" i="285"/>
  <c r="U18" i="285" s="1"/>
  <c r="J284" i="395" s="1"/>
  <c r="J5" i="286"/>
  <c r="J6" i="286"/>
  <c r="J7" i="286"/>
  <c r="D8" i="286"/>
  <c r="J8" i="286" s="1"/>
  <c r="F8" i="286"/>
  <c r="H8" i="286"/>
  <c r="J9" i="286"/>
  <c r="J12" i="286"/>
  <c r="J13" i="286"/>
  <c r="J14" i="286"/>
  <c r="D15" i="286"/>
  <c r="F15" i="286"/>
  <c r="O18" i="286" s="1"/>
  <c r="D285" i="395" s="1"/>
  <c r="H15" i="286"/>
  <c r="P18" i="286" s="1"/>
  <c r="E285" i="395" s="1"/>
  <c r="J18" i="286"/>
  <c r="J19" i="286"/>
  <c r="J5" i="287"/>
  <c r="J6" i="287"/>
  <c r="J7" i="287"/>
  <c r="D8" i="287"/>
  <c r="J8" i="287" s="1"/>
  <c r="F8" i="287"/>
  <c r="H8" i="287"/>
  <c r="J9" i="287"/>
  <c r="J12" i="287"/>
  <c r="J13" i="287"/>
  <c r="J14" i="287"/>
  <c r="D15" i="287"/>
  <c r="F15" i="287"/>
  <c r="O18" i="287" s="1"/>
  <c r="D286" i="395" s="1"/>
  <c r="H15" i="287"/>
  <c r="P18" i="287" s="1"/>
  <c r="E286" i="395" s="1"/>
  <c r="J18" i="287"/>
  <c r="J22" i="287" s="1"/>
  <c r="U18" i="287" s="1"/>
  <c r="J286" i="395" s="1"/>
  <c r="J19" i="287"/>
  <c r="J5" i="288"/>
  <c r="J6" i="288"/>
  <c r="J7" i="288"/>
  <c r="D8" i="288"/>
  <c r="J8" i="288" s="1"/>
  <c r="F8" i="288"/>
  <c r="H8" i="288"/>
  <c r="J9" i="288"/>
  <c r="J12" i="288"/>
  <c r="J13" i="288"/>
  <c r="J14" i="288"/>
  <c r="D15" i="288"/>
  <c r="F15" i="288"/>
  <c r="O18" i="288" s="1"/>
  <c r="D287" i="395" s="1"/>
  <c r="H15" i="288"/>
  <c r="P18" i="288" s="1"/>
  <c r="E287" i="395" s="1"/>
  <c r="J18" i="288"/>
  <c r="J19" i="288"/>
  <c r="J5" i="289"/>
  <c r="J6" i="289"/>
  <c r="J7" i="289"/>
  <c r="D8" i="289"/>
  <c r="F8" i="289"/>
  <c r="J8" i="289" s="1"/>
  <c r="H8" i="289"/>
  <c r="J9" i="289"/>
  <c r="J12" i="289"/>
  <c r="J13" i="289"/>
  <c r="J14" i="289"/>
  <c r="D15" i="289"/>
  <c r="N18" i="289" s="1"/>
  <c r="C288" i="395" s="1"/>
  <c r="F15" i="289"/>
  <c r="O18" i="289" s="1"/>
  <c r="D288" i="395" s="1"/>
  <c r="H15" i="289"/>
  <c r="P18" i="289" s="1"/>
  <c r="E288" i="395" s="1"/>
  <c r="J15" i="289"/>
  <c r="Q18" i="289" s="1"/>
  <c r="F288" i="395" s="1"/>
  <c r="J18" i="289"/>
  <c r="J22" i="289" s="1"/>
  <c r="U18" i="289" s="1"/>
  <c r="J288" i="395" s="1"/>
  <c r="J19" i="289"/>
  <c r="J5" i="290"/>
  <c r="J6" i="290"/>
  <c r="J7" i="290"/>
  <c r="D8" i="290"/>
  <c r="F8" i="290"/>
  <c r="H8" i="290"/>
  <c r="J9" i="290"/>
  <c r="J12" i="290"/>
  <c r="J13" i="290"/>
  <c r="J14" i="290"/>
  <c r="D15" i="290"/>
  <c r="F15" i="290"/>
  <c r="O18" i="290" s="1"/>
  <c r="D289" i="395" s="1"/>
  <c r="H15" i="290"/>
  <c r="P18" i="290" s="1"/>
  <c r="E289" i="395" s="1"/>
  <c r="J18" i="290"/>
  <c r="J22" i="290" s="1"/>
  <c r="U18" i="290" s="1"/>
  <c r="J289" i="395" s="1"/>
  <c r="J19" i="290"/>
  <c r="J5" i="291"/>
  <c r="J6" i="291"/>
  <c r="J7" i="291"/>
  <c r="D8" i="291"/>
  <c r="F8" i="291"/>
  <c r="J8" i="291" s="1"/>
  <c r="H8" i="291"/>
  <c r="J9" i="291"/>
  <c r="J12" i="291"/>
  <c r="J13" i="291"/>
  <c r="J14" i="291"/>
  <c r="D15" i="291"/>
  <c r="N18" i="291" s="1"/>
  <c r="C290" i="395" s="1"/>
  <c r="F15" i="291"/>
  <c r="O18" i="291" s="1"/>
  <c r="D290" i="395" s="1"/>
  <c r="H15" i="291"/>
  <c r="P18" i="291" s="1"/>
  <c r="E290" i="395" s="1"/>
  <c r="J18" i="291"/>
  <c r="J22" i="291" s="1"/>
  <c r="U18" i="291" s="1"/>
  <c r="J290" i="395" s="1"/>
  <c r="J19" i="291"/>
  <c r="J5" i="292"/>
  <c r="J6" i="292"/>
  <c r="J7" i="292"/>
  <c r="D8" i="292"/>
  <c r="F8" i="292"/>
  <c r="H8" i="292"/>
  <c r="J9" i="292"/>
  <c r="J12" i="292"/>
  <c r="J13" i="292"/>
  <c r="J14" i="292"/>
  <c r="D15" i="292"/>
  <c r="F15" i="292"/>
  <c r="O18" i="292" s="1"/>
  <c r="D291" i="395" s="1"/>
  <c r="H15" i="292"/>
  <c r="P18" i="292" s="1"/>
  <c r="E291" i="395" s="1"/>
  <c r="J18" i="292"/>
  <c r="J22" i="292" s="1"/>
  <c r="J19" i="292"/>
  <c r="J5" i="293"/>
  <c r="J6" i="293"/>
  <c r="J7" i="293"/>
  <c r="D8" i="293"/>
  <c r="J8" i="293" s="1"/>
  <c r="F8" i="293"/>
  <c r="H8" i="293"/>
  <c r="J9" i="293"/>
  <c r="J12" i="293"/>
  <c r="J13" i="293"/>
  <c r="J14" i="293"/>
  <c r="D15" i="293"/>
  <c r="N18" i="293" s="1"/>
  <c r="C292" i="395" s="1"/>
  <c r="F15" i="293"/>
  <c r="H15" i="293"/>
  <c r="P18" i="293" s="1"/>
  <c r="E292" i="395" s="1"/>
  <c r="J18" i="293"/>
  <c r="J22" i="293" s="1"/>
  <c r="U18" i="293" s="1"/>
  <c r="J292" i="395" s="1"/>
  <c r="J19" i="293"/>
  <c r="J5" i="294"/>
  <c r="J6" i="294"/>
  <c r="J7" i="294"/>
  <c r="D8" i="294"/>
  <c r="F8" i="294"/>
  <c r="H8" i="294"/>
  <c r="J9" i="294"/>
  <c r="J12" i="294"/>
  <c r="J13" i="294"/>
  <c r="J14" i="294"/>
  <c r="D15" i="294"/>
  <c r="F15" i="294"/>
  <c r="O18" i="294" s="1"/>
  <c r="D293" i="395" s="1"/>
  <c r="H15" i="294"/>
  <c r="P18" i="294" s="1"/>
  <c r="E293" i="395" s="1"/>
  <c r="J18" i="294"/>
  <c r="J19" i="294"/>
  <c r="J5" i="295"/>
  <c r="J6" i="295"/>
  <c r="J7" i="295"/>
  <c r="D8" i="295"/>
  <c r="J8" i="295" s="1"/>
  <c r="F8" i="295"/>
  <c r="H8" i="295"/>
  <c r="J9" i="295"/>
  <c r="J12" i="295"/>
  <c r="J13" i="295"/>
  <c r="J14" i="295"/>
  <c r="D15" i="295"/>
  <c r="F15" i="295"/>
  <c r="O18" i="295" s="1"/>
  <c r="D294" i="395" s="1"/>
  <c r="H15" i="295"/>
  <c r="P18" i="295" s="1"/>
  <c r="E294" i="395" s="1"/>
  <c r="J18" i="295"/>
  <c r="J22" i="295" s="1"/>
  <c r="U18" i="295" s="1"/>
  <c r="J294" i="395" s="1"/>
  <c r="J19" i="295"/>
  <c r="J5" i="296"/>
  <c r="J6" i="296"/>
  <c r="J7" i="296"/>
  <c r="D8" i="296"/>
  <c r="F8" i="296"/>
  <c r="H8" i="296"/>
  <c r="J9" i="296"/>
  <c r="J12" i="296"/>
  <c r="J13" i="296"/>
  <c r="J14" i="296"/>
  <c r="D15" i="296"/>
  <c r="F15" i="296"/>
  <c r="O18" i="296" s="1"/>
  <c r="D295" i="395" s="1"/>
  <c r="H15" i="296"/>
  <c r="P18" i="296" s="1"/>
  <c r="E295" i="395" s="1"/>
  <c r="J18" i="296"/>
  <c r="J19" i="296"/>
  <c r="J22" i="296" s="1"/>
  <c r="U18" i="296" s="1"/>
  <c r="J295" i="395" s="1"/>
  <c r="J5" i="297"/>
  <c r="J6" i="297"/>
  <c r="J7" i="297"/>
  <c r="D8" i="297"/>
  <c r="F8" i="297"/>
  <c r="J8" i="297" s="1"/>
  <c r="H8" i="297"/>
  <c r="J9" i="297"/>
  <c r="J12" i="297"/>
  <c r="J13" i="297"/>
  <c r="J14" i="297"/>
  <c r="D15" i="297"/>
  <c r="N18" i="297" s="1"/>
  <c r="C296" i="395" s="1"/>
  <c r="F15" i="297"/>
  <c r="O18" i="297" s="1"/>
  <c r="D296" i="395" s="1"/>
  <c r="H15" i="297"/>
  <c r="P18" i="297" s="1"/>
  <c r="E296" i="395" s="1"/>
  <c r="J15" i="297"/>
  <c r="Q18" i="297" s="1"/>
  <c r="F296" i="395" s="1"/>
  <c r="J18" i="297"/>
  <c r="J19" i="297"/>
  <c r="J5" i="298"/>
  <c r="J6" i="298"/>
  <c r="J7" i="298"/>
  <c r="D8" i="298"/>
  <c r="J8" i="298" s="1"/>
  <c r="F8" i="298"/>
  <c r="H8" i="298"/>
  <c r="J9" i="298"/>
  <c r="J12" i="298"/>
  <c r="J13" i="298"/>
  <c r="J14" i="298"/>
  <c r="D15" i="298"/>
  <c r="F15" i="298"/>
  <c r="O18" i="298" s="1"/>
  <c r="D297" i="395" s="1"/>
  <c r="H15" i="298"/>
  <c r="P18" i="298" s="1"/>
  <c r="E297" i="395" s="1"/>
  <c r="J18" i="298"/>
  <c r="J22" i="298" s="1"/>
  <c r="U18" i="298" s="1"/>
  <c r="J297" i="395" s="1"/>
  <c r="J19" i="298"/>
  <c r="J5" i="299"/>
  <c r="J6" i="299"/>
  <c r="J7" i="299"/>
  <c r="D8" i="299"/>
  <c r="F8" i="299"/>
  <c r="J8" i="299" s="1"/>
  <c r="H8" i="299"/>
  <c r="J9" i="299"/>
  <c r="J12" i="299"/>
  <c r="J13" i="299"/>
  <c r="J14" i="299"/>
  <c r="D15" i="299"/>
  <c r="N18" i="299" s="1"/>
  <c r="C298" i="395" s="1"/>
  <c r="F15" i="299"/>
  <c r="O18" i="299" s="1"/>
  <c r="D298" i="395" s="1"/>
  <c r="H15" i="299"/>
  <c r="P18" i="299" s="1"/>
  <c r="E298" i="395" s="1"/>
  <c r="J15" i="299"/>
  <c r="Q18" i="299" s="1"/>
  <c r="F298" i="395" s="1"/>
  <c r="J18" i="299"/>
  <c r="J22" i="299" s="1"/>
  <c r="U18" i="299" s="1"/>
  <c r="J298" i="395" s="1"/>
  <c r="J19" i="299"/>
  <c r="J5" i="300"/>
  <c r="J6" i="300"/>
  <c r="J7" i="300"/>
  <c r="D8" i="300"/>
  <c r="F8" i="300"/>
  <c r="H8" i="300"/>
  <c r="J9" i="300"/>
  <c r="J12" i="300"/>
  <c r="J13" i="300"/>
  <c r="J14" i="300"/>
  <c r="D15" i="300"/>
  <c r="F15" i="300"/>
  <c r="O18" i="300" s="1"/>
  <c r="D299" i="395" s="1"/>
  <c r="H15" i="300"/>
  <c r="P18" i="300" s="1"/>
  <c r="E299" i="395" s="1"/>
  <c r="J18" i="300"/>
  <c r="J19" i="300"/>
  <c r="J22" i="300" s="1"/>
  <c r="J5" i="301"/>
  <c r="J6" i="301"/>
  <c r="J7" i="301"/>
  <c r="D8" i="301"/>
  <c r="F8" i="301"/>
  <c r="H8" i="301"/>
  <c r="J8" i="301"/>
  <c r="J9" i="301"/>
  <c r="J12" i="301"/>
  <c r="J13" i="301"/>
  <c r="J14" i="301"/>
  <c r="D15" i="301"/>
  <c r="N18" i="301" s="1"/>
  <c r="C300" i="395" s="1"/>
  <c r="F15" i="301"/>
  <c r="H15" i="301"/>
  <c r="P18" i="301" s="1"/>
  <c r="E300" i="395" s="1"/>
  <c r="J18" i="301"/>
  <c r="J19" i="301"/>
  <c r="J22" i="301"/>
  <c r="J5" i="302"/>
  <c r="J6" i="302"/>
  <c r="J7" i="302"/>
  <c r="D8" i="302"/>
  <c r="J8" i="302" s="1"/>
  <c r="F8" i="302"/>
  <c r="H8" i="302"/>
  <c r="J9" i="302"/>
  <c r="J12" i="302"/>
  <c r="J13" i="302"/>
  <c r="J14" i="302"/>
  <c r="D15" i="302"/>
  <c r="N18" i="302" s="1"/>
  <c r="C301" i="395" s="1"/>
  <c r="F15" i="302"/>
  <c r="O18" i="302" s="1"/>
  <c r="D301" i="395" s="1"/>
  <c r="H15" i="302"/>
  <c r="P18" i="302" s="1"/>
  <c r="E301" i="395" s="1"/>
  <c r="J15" i="302"/>
  <c r="Q18" i="302" s="1"/>
  <c r="F301" i="395" s="1"/>
  <c r="J18" i="302"/>
  <c r="J22" i="302" s="1"/>
  <c r="J19" i="302"/>
  <c r="J5" i="303"/>
  <c r="J6" i="303"/>
  <c r="J7" i="303"/>
  <c r="D8" i="303"/>
  <c r="J8" i="303" s="1"/>
  <c r="F8" i="303"/>
  <c r="H8" i="303"/>
  <c r="J9" i="303"/>
  <c r="J12" i="303"/>
  <c r="J13" i="303"/>
  <c r="J14" i="303"/>
  <c r="D15" i="303"/>
  <c r="N18" i="303" s="1"/>
  <c r="C302" i="395" s="1"/>
  <c r="F15" i="303"/>
  <c r="O18" i="303" s="1"/>
  <c r="D302" i="395" s="1"/>
  <c r="H15" i="303"/>
  <c r="J18" i="303"/>
  <c r="J22" i="303" s="1"/>
  <c r="U18" i="303" s="1"/>
  <c r="J302" i="395" s="1"/>
  <c r="J19" i="303"/>
  <c r="J5" i="304"/>
  <c r="J6" i="304"/>
  <c r="J7" i="304"/>
  <c r="D8" i="304"/>
  <c r="J8" i="304" s="1"/>
  <c r="F8" i="304"/>
  <c r="H8" i="304"/>
  <c r="J9" i="304"/>
  <c r="J12" i="304"/>
  <c r="J13" i="304"/>
  <c r="J14" i="304"/>
  <c r="D15" i="304"/>
  <c r="F15" i="304"/>
  <c r="O18" i="304" s="1"/>
  <c r="D303" i="395" s="1"/>
  <c r="H15" i="304"/>
  <c r="P18" i="304" s="1"/>
  <c r="E303" i="395" s="1"/>
  <c r="J18" i="304"/>
  <c r="J19" i="304"/>
  <c r="J5" i="305"/>
  <c r="J6" i="305"/>
  <c r="J7" i="305"/>
  <c r="D8" i="305"/>
  <c r="J8" i="305" s="1"/>
  <c r="F8" i="305"/>
  <c r="H8" i="305"/>
  <c r="J9" i="305"/>
  <c r="J12" i="305"/>
  <c r="J13" i="305"/>
  <c r="J14" i="305"/>
  <c r="D15" i="305"/>
  <c r="F15" i="305"/>
  <c r="O18" i="305" s="1"/>
  <c r="D304" i="395" s="1"/>
  <c r="H15" i="305"/>
  <c r="P18" i="305" s="1"/>
  <c r="E304" i="395" s="1"/>
  <c r="J18" i="305"/>
  <c r="J22" i="305" s="1"/>
  <c r="J19" i="305"/>
  <c r="J5" i="306"/>
  <c r="J6" i="306"/>
  <c r="J7" i="306"/>
  <c r="D8" i="306"/>
  <c r="J8" i="306" s="1"/>
  <c r="F8" i="306"/>
  <c r="H8" i="306"/>
  <c r="J9" i="306"/>
  <c r="J12" i="306"/>
  <c r="J13" i="306"/>
  <c r="J14" i="306"/>
  <c r="D15" i="306"/>
  <c r="N18" i="306" s="1"/>
  <c r="C305" i="395" s="1"/>
  <c r="F15" i="306"/>
  <c r="O18" i="306" s="1"/>
  <c r="D305" i="395" s="1"/>
  <c r="H15" i="306"/>
  <c r="P18" i="306" s="1"/>
  <c r="E305" i="395" s="1"/>
  <c r="J18" i="306"/>
  <c r="J19" i="306"/>
  <c r="J5" i="307"/>
  <c r="J6" i="307"/>
  <c r="J7" i="307"/>
  <c r="D8" i="307"/>
  <c r="J8" i="307" s="1"/>
  <c r="F8" i="307"/>
  <c r="H8" i="307"/>
  <c r="J9" i="307"/>
  <c r="J12" i="307"/>
  <c r="J13" i="307"/>
  <c r="J14" i="307"/>
  <c r="D15" i="307"/>
  <c r="N18" i="307" s="1"/>
  <c r="C306" i="395" s="1"/>
  <c r="F15" i="307"/>
  <c r="O18" i="307" s="1"/>
  <c r="D306" i="395" s="1"/>
  <c r="H15" i="307"/>
  <c r="P18" i="307" s="1"/>
  <c r="E306" i="395" s="1"/>
  <c r="J18" i="307"/>
  <c r="J19" i="307"/>
  <c r="J22" i="307"/>
  <c r="C28" i="307"/>
  <c r="V18" i="307" s="1"/>
  <c r="K306" i="395" s="1"/>
  <c r="J5" i="308"/>
  <c r="J6" i="308"/>
  <c r="J7" i="308"/>
  <c r="D8" i="308"/>
  <c r="F8" i="308"/>
  <c r="H8" i="308"/>
  <c r="J8" i="308"/>
  <c r="J9" i="308"/>
  <c r="J12" i="308"/>
  <c r="J13" i="308"/>
  <c r="J14" i="308"/>
  <c r="D15" i="308"/>
  <c r="N18" i="308" s="1"/>
  <c r="C307" i="395" s="1"/>
  <c r="F15" i="308"/>
  <c r="O18" i="308" s="1"/>
  <c r="D307" i="395" s="1"/>
  <c r="H15" i="308"/>
  <c r="J18" i="308"/>
  <c r="J19" i="308"/>
  <c r="J5" i="309"/>
  <c r="J6" i="309"/>
  <c r="J7" i="309"/>
  <c r="D8" i="309"/>
  <c r="F8" i="309"/>
  <c r="H8" i="309"/>
  <c r="J8" i="309"/>
  <c r="J9" i="309"/>
  <c r="J12" i="309"/>
  <c r="J13" i="309"/>
  <c r="J14" i="309"/>
  <c r="D15" i="309"/>
  <c r="F15" i="309"/>
  <c r="O18" i="309" s="1"/>
  <c r="D308" i="395" s="1"/>
  <c r="H15" i="309"/>
  <c r="P18" i="309" s="1"/>
  <c r="E308" i="395" s="1"/>
  <c r="J18" i="309"/>
  <c r="J19" i="309"/>
  <c r="J22" i="309"/>
  <c r="J5" i="310"/>
  <c r="J6" i="310"/>
  <c r="J7" i="310"/>
  <c r="D8" i="310"/>
  <c r="F8" i="310"/>
  <c r="H8" i="310"/>
  <c r="J8" i="310"/>
  <c r="J9" i="310"/>
  <c r="J12" i="310"/>
  <c r="J13" i="310"/>
  <c r="J14" i="310"/>
  <c r="D15" i="310"/>
  <c r="N18" i="310" s="1"/>
  <c r="C309" i="395" s="1"/>
  <c r="F15" i="310"/>
  <c r="O18" i="310" s="1"/>
  <c r="D309" i="395" s="1"/>
  <c r="H15" i="310"/>
  <c r="P18" i="310" s="1"/>
  <c r="E309" i="395" s="1"/>
  <c r="J15" i="310"/>
  <c r="Q18" i="310" s="1"/>
  <c r="F309" i="395" s="1"/>
  <c r="J18" i="310"/>
  <c r="J22" i="310" s="1"/>
  <c r="U18" i="310" s="1"/>
  <c r="J309" i="395" s="1"/>
  <c r="J19" i="310"/>
  <c r="J5" i="311"/>
  <c r="J6" i="311"/>
  <c r="J7" i="311"/>
  <c r="D8" i="311"/>
  <c r="F8" i="311"/>
  <c r="H8" i="311"/>
  <c r="J9" i="311"/>
  <c r="J12" i="311"/>
  <c r="J13" i="311"/>
  <c r="J14" i="311"/>
  <c r="D15" i="311"/>
  <c r="N18" i="311" s="1"/>
  <c r="C310" i="395" s="1"/>
  <c r="F15" i="311"/>
  <c r="O18" i="311" s="1"/>
  <c r="D310" i="395" s="1"/>
  <c r="H15" i="311"/>
  <c r="P18" i="311" s="1"/>
  <c r="E310" i="395" s="1"/>
  <c r="J15" i="311"/>
  <c r="Q18" i="311" s="1"/>
  <c r="F310" i="395" s="1"/>
  <c r="J18" i="311"/>
  <c r="J22" i="311" s="1"/>
  <c r="J19" i="311"/>
  <c r="J5" i="312"/>
  <c r="J6" i="312"/>
  <c r="J7" i="312"/>
  <c r="D8" i="312"/>
  <c r="F8" i="312"/>
  <c r="H8" i="312"/>
  <c r="J8" i="312"/>
  <c r="J9" i="312"/>
  <c r="J12" i="312"/>
  <c r="J13" i="312"/>
  <c r="J14" i="312"/>
  <c r="D15" i="312"/>
  <c r="N18" i="312" s="1"/>
  <c r="C311" i="395" s="1"/>
  <c r="F15" i="312"/>
  <c r="O18" i="312" s="1"/>
  <c r="D311" i="395" s="1"/>
  <c r="H15" i="312"/>
  <c r="J18" i="312"/>
  <c r="J22" i="312" s="1"/>
  <c r="U18" i="312" s="1"/>
  <c r="J311" i="395" s="1"/>
  <c r="J19" i="312"/>
  <c r="J5" i="313"/>
  <c r="J6" i="313"/>
  <c r="J7" i="313"/>
  <c r="D8" i="313"/>
  <c r="F8" i="313"/>
  <c r="H8" i="313"/>
  <c r="J8" i="313"/>
  <c r="J9" i="313"/>
  <c r="J12" i="313"/>
  <c r="J13" i="313"/>
  <c r="J14" i="313"/>
  <c r="D15" i="313"/>
  <c r="F15" i="313"/>
  <c r="O18" i="313" s="1"/>
  <c r="D312" i="395" s="1"/>
  <c r="H15" i="313"/>
  <c r="P18" i="313" s="1"/>
  <c r="E312" i="395" s="1"/>
  <c r="J18" i="313"/>
  <c r="J22" i="313" s="1"/>
  <c r="J19" i="313"/>
  <c r="J5" i="314"/>
  <c r="J6" i="314"/>
  <c r="J7" i="314"/>
  <c r="D8" i="314"/>
  <c r="J8" i="314" s="1"/>
  <c r="F8" i="314"/>
  <c r="H8" i="314"/>
  <c r="J9" i="314"/>
  <c r="J12" i="314"/>
  <c r="J13" i="314"/>
  <c r="J14" i="314"/>
  <c r="D15" i="314"/>
  <c r="N18" i="314" s="1"/>
  <c r="C313" i="395" s="1"/>
  <c r="F15" i="314"/>
  <c r="O18" i="314" s="1"/>
  <c r="D313" i="395" s="1"/>
  <c r="H15" i="314"/>
  <c r="P18" i="314" s="1"/>
  <c r="E313" i="395" s="1"/>
  <c r="J18" i="314"/>
  <c r="J22" i="314" s="1"/>
  <c r="U18" i="314" s="1"/>
  <c r="J313" i="395" s="1"/>
  <c r="J19" i="314"/>
  <c r="J5" i="315"/>
  <c r="J6" i="315"/>
  <c r="J7" i="315"/>
  <c r="D8" i="315"/>
  <c r="F8" i="315"/>
  <c r="H8" i="315"/>
  <c r="J9" i="315"/>
  <c r="J12" i="315"/>
  <c r="J13" i="315"/>
  <c r="J14" i="315"/>
  <c r="D15" i="315"/>
  <c r="N18" i="315" s="1"/>
  <c r="C314" i="395" s="1"/>
  <c r="F15" i="315"/>
  <c r="O18" i="315" s="1"/>
  <c r="D314" i="395" s="1"/>
  <c r="H15" i="315"/>
  <c r="P18" i="315" s="1"/>
  <c r="E314" i="395" s="1"/>
  <c r="J18" i="315"/>
  <c r="J22" i="315" s="1"/>
  <c r="J19" i="315"/>
  <c r="J5" i="316"/>
  <c r="J6" i="316"/>
  <c r="J7" i="316"/>
  <c r="D8" i="316"/>
  <c r="J8" i="316" s="1"/>
  <c r="F8" i="316"/>
  <c r="H8" i="316"/>
  <c r="J9" i="316"/>
  <c r="J12" i="316"/>
  <c r="J13" i="316"/>
  <c r="J14" i="316"/>
  <c r="D15" i="316"/>
  <c r="N18" i="316" s="1"/>
  <c r="C315" i="395" s="1"/>
  <c r="F15" i="316"/>
  <c r="O18" i="316" s="1"/>
  <c r="D315" i="395" s="1"/>
  <c r="H15" i="316"/>
  <c r="J18" i="316"/>
  <c r="J22" i="316" s="1"/>
  <c r="U18" i="316" s="1"/>
  <c r="J315" i="395" s="1"/>
  <c r="J19" i="316"/>
  <c r="J5" i="317"/>
  <c r="J6" i="317"/>
  <c r="J7" i="317"/>
  <c r="D8" i="317"/>
  <c r="J8" i="317" s="1"/>
  <c r="F8" i="317"/>
  <c r="H8" i="317"/>
  <c r="J9" i="317"/>
  <c r="J12" i="317"/>
  <c r="J13" i="317"/>
  <c r="J14" i="317"/>
  <c r="D15" i="317"/>
  <c r="F15" i="317"/>
  <c r="O18" i="317" s="1"/>
  <c r="D316" i="395" s="1"/>
  <c r="H15" i="317"/>
  <c r="P18" i="317" s="1"/>
  <c r="E316" i="395" s="1"/>
  <c r="J18" i="317"/>
  <c r="J22" i="317" s="1"/>
  <c r="J19" i="317"/>
  <c r="J5" i="318"/>
  <c r="J6" i="318"/>
  <c r="J7" i="318"/>
  <c r="D8" i="318"/>
  <c r="F8" i="318"/>
  <c r="H8" i="318"/>
  <c r="J8" i="318"/>
  <c r="J9" i="318"/>
  <c r="J12" i="318"/>
  <c r="J13" i="318"/>
  <c r="J14" i="318"/>
  <c r="D15" i="318"/>
  <c r="N18" i="318" s="1"/>
  <c r="C317" i="395" s="1"/>
  <c r="F15" i="318"/>
  <c r="O18" i="318" s="1"/>
  <c r="D317" i="395" s="1"/>
  <c r="H15" i="318"/>
  <c r="P18" i="318" s="1"/>
  <c r="E317" i="395" s="1"/>
  <c r="J18" i="318"/>
  <c r="J19" i="318"/>
  <c r="J5" i="319"/>
  <c r="J6" i="319"/>
  <c r="J7" i="319"/>
  <c r="D8" i="319"/>
  <c r="J8" i="319" s="1"/>
  <c r="F8" i="319"/>
  <c r="H8" i="319"/>
  <c r="J9" i="319"/>
  <c r="J12" i="319"/>
  <c r="J13" i="319"/>
  <c r="J14" i="319"/>
  <c r="D15" i="319"/>
  <c r="N18" i="319" s="1"/>
  <c r="C318" i="395" s="1"/>
  <c r="F15" i="319"/>
  <c r="O18" i="319" s="1"/>
  <c r="D318" i="395" s="1"/>
  <c r="H15" i="319"/>
  <c r="P18" i="319" s="1"/>
  <c r="E318" i="395" s="1"/>
  <c r="J18" i="319"/>
  <c r="J19" i="319"/>
  <c r="J22" i="319"/>
  <c r="J5" i="320"/>
  <c r="J6" i="320"/>
  <c r="J7" i="320"/>
  <c r="D8" i="320"/>
  <c r="F8" i="320"/>
  <c r="H8" i="320"/>
  <c r="J8" i="320"/>
  <c r="J9" i="320"/>
  <c r="J12" i="320"/>
  <c r="J13" i="320"/>
  <c r="J14" i="320"/>
  <c r="D15" i="320"/>
  <c r="N18" i="320" s="1"/>
  <c r="C319" i="395" s="1"/>
  <c r="F15" i="320"/>
  <c r="O18" i="320" s="1"/>
  <c r="D319" i="395" s="1"/>
  <c r="H15" i="320"/>
  <c r="J18" i="320"/>
  <c r="J22" i="320" s="1"/>
  <c r="U18" i="320" s="1"/>
  <c r="J319" i="395" s="1"/>
  <c r="J19" i="320"/>
  <c r="J5" i="321"/>
  <c r="J6" i="321"/>
  <c r="J7" i="321"/>
  <c r="D8" i="321"/>
  <c r="F8" i="321"/>
  <c r="H8" i="321"/>
  <c r="J8" i="321"/>
  <c r="J9" i="321"/>
  <c r="J12" i="321"/>
  <c r="J13" i="321"/>
  <c r="J14" i="321"/>
  <c r="D15" i="321"/>
  <c r="F15" i="321"/>
  <c r="O18" i="321" s="1"/>
  <c r="D320" i="395" s="1"/>
  <c r="H15" i="321"/>
  <c r="P18" i="321" s="1"/>
  <c r="E320" i="395" s="1"/>
  <c r="J18" i="321"/>
  <c r="J19" i="321"/>
  <c r="J22" i="321"/>
  <c r="J5" i="322"/>
  <c r="J6" i="322"/>
  <c r="J7" i="322"/>
  <c r="D8" i="322"/>
  <c r="F8" i="322"/>
  <c r="H8" i="322"/>
  <c r="J8" i="322"/>
  <c r="J9" i="322"/>
  <c r="J12" i="322"/>
  <c r="J13" i="322"/>
  <c r="J14" i="322"/>
  <c r="D15" i="322"/>
  <c r="N18" i="322" s="1"/>
  <c r="C321" i="395" s="1"/>
  <c r="F15" i="322"/>
  <c r="O18" i="322" s="1"/>
  <c r="D321" i="395" s="1"/>
  <c r="H15" i="322"/>
  <c r="P18" i="322" s="1"/>
  <c r="E321" i="395" s="1"/>
  <c r="J18" i="322"/>
  <c r="J22" i="322" s="1"/>
  <c r="U18" i="322" s="1"/>
  <c r="J321" i="395" s="1"/>
  <c r="J19" i="322"/>
  <c r="J5" i="323"/>
  <c r="J6" i="323"/>
  <c r="J7" i="323"/>
  <c r="D8" i="323"/>
  <c r="F8" i="323"/>
  <c r="H8" i="323"/>
  <c r="J9" i="323"/>
  <c r="J12" i="323"/>
  <c r="J13" i="323"/>
  <c r="J14" i="323"/>
  <c r="D15" i="323"/>
  <c r="N18" i="323" s="1"/>
  <c r="C322" i="395" s="1"/>
  <c r="F15" i="323"/>
  <c r="O18" i="323" s="1"/>
  <c r="D322" i="395" s="1"/>
  <c r="H15" i="323"/>
  <c r="P18" i="323" s="1"/>
  <c r="E322" i="395" s="1"/>
  <c r="J18" i="323"/>
  <c r="J22" i="323" s="1"/>
  <c r="J19" i="323"/>
  <c r="J5" i="324"/>
  <c r="J6" i="324"/>
  <c r="J7" i="324"/>
  <c r="D8" i="324"/>
  <c r="J8" i="324" s="1"/>
  <c r="F8" i="324"/>
  <c r="H8" i="324"/>
  <c r="J9" i="324"/>
  <c r="J12" i="324"/>
  <c r="J13" i="324"/>
  <c r="J14" i="324"/>
  <c r="D15" i="324"/>
  <c r="N18" i="324" s="1"/>
  <c r="C323" i="395" s="1"/>
  <c r="F15" i="324"/>
  <c r="O18" i="324" s="1"/>
  <c r="D323" i="395" s="1"/>
  <c r="H15" i="324"/>
  <c r="J18" i="324"/>
  <c r="J22" i="324" s="1"/>
  <c r="U18" i="324" s="1"/>
  <c r="J323" i="395" s="1"/>
  <c r="J19" i="324"/>
  <c r="J5" i="325"/>
  <c r="J6" i="325"/>
  <c r="J7" i="325"/>
  <c r="D8" i="325"/>
  <c r="J8" i="325" s="1"/>
  <c r="F8" i="325"/>
  <c r="H8" i="325"/>
  <c r="J9" i="325"/>
  <c r="J12" i="325"/>
  <c r="J13" i="325"/>
  <c r="J14" i="325"/>
  <c r="D15" i="325"/>
  <c r="F15" i="325"/>
  <c r="O18" i="325" s="1"/>
  <c r="D324" i="395" s="1"/>
  <c r="H15" i="325"/>
  <c r="P18" i="325" s="1"/>
  <c r="E324" i="395" s="1"/>
  <c r="J18" i="325"/>
  <c r="J22" i="325" s="1"/>
  <c r="J19" i="325"/>
  <c r="J5" i="326"/>
  <c r="J6" i="326"/>
  <c r="J7" i="326"/>
  <c r="D8" i="326"/>
  <c r="J8" i="326" s="1"/>
  <c r="F8" i="326"/>
  <c r="H8" i="326"/>
  <c r="J9" i="326"/>
  <c r="J12" i="326"/>
  <c r="J13" i="326"/>
  <c r="J14" i="326"/>
  <c r="D15" i="326"/>
  <c r="N18" i="326" s="1"/>
  <c r="C325" i="395" s="1"/>
  <c r="F15" i="326"/>
  <c r="O18" i="326" s="1"/>
  <c r="D325" i="395" s="1"/>
  <c r="H15" i="326"/>
  <c r="P18" i="326" s="1"/>
  <c r="E325" i="395" s="1"/>
  <c r="J18" i="326"/>
  <c r="J19" i="326"/>
  <c r="J5" i="327"/>
  <c r="J6" i="327"/>
  <c r="J7" i="327"/>
  <c r="D8" i="327"/>
  <c r="J8" i="327" s="1"/>
  <c r="F8" i="327"/>
  <c r="H8" i="327"/>
  <c r="J9" i="327"/>
  <c r="J12" i="327"/>
  <c r="J13" i="327"/>
  <c r="J14" i="327"/>
  <c r="D15" i="327"/>
  <c r="N18" i="327" s="1"/>
  <c r="C326" i="395" s="1"/>
  <c r="F15" i="327"/>
  <c r="O18" i="327" s="1"/>
  <c r="D326" i="395" s="1"/>
  <c r="H15" i="327"/>
  <c r="P18" i="327" s="1"/>
  <c r="E326" i="395" s="1"/>
  <c r="J18" i="327"/>
  <c r="J19" i="327"/>
  <c r="J22" i="327" s="1"/>
  <c r="J5" i="328"/>
  <c r="J6" i="328"/>
  <c r="J7" i="328"/>
  <c r="D8" i="328"/>
  <c r="F8" i="328"/>
  <c r="H8" i="328"/>
  <c r="J8" i="328"/>
  <c r="J9" i="328"/>
  <c r="J12" i="328"/>
  <c r="J13" i="328"/>
  <c r="J14" i="328"/>
  <c r="D15" i="328"/>
  <c r="N18" i="328" s="1"/>
  <c r="C327" i="395" s="1"/>
  <c r="F15" i="328"/>
  <c r="O18" i="328" s="1"/>
  <c r="D327" i="395" s="1"/>
  <c r="H15" i="328"/>
  <c r="J18" i="328"/>
  <c r="J22" i="328" s="1"/>
  <c r="U18" i="328" s="1"/>
  <c r="J327" i="395" s="1"/>
  <c r="J19" i="328"/>
  <c r="J5" i="329"/>
  <c r="J6" i="329"/>
  <c r="J7" i="329"/>
  <c r="D8" i="329"/>
  <c r="F8" i="329"/>
  <c r="H8" i="329"/>
  <c r="J8" i="329"/>
  <c r="J9" i="329"/>
  <c r="J12" i="329"/>
  <c r="J13" i="329"/>
  <c r="J14" i="329"/>
  <c r="D15" i="329"/>
  <c r="F15" i="329"/>
  <c r="O18" i="329" s="1"/>
  <c r="D328" i="395" s="1"/>
  <c r="H15" i="329"/>
  <c r="P18" i="329" s="1"/>
  <c r="E328" i="395" s="1"/>
  <c r="J18" i="329"/>
  <c r="J22" i="329" s="1"/>
  <c r="J19" i="329"/>
  <c r="J5" i="330"/>
  <c r="J6" i="330"/>
  <c r="J7" i="330"/>
  <c r="D8" i="330"/>
  <c r="J8" i="330" s="1"/>
  <c r="F8" i="330"/>
  <c r="H8" i="330"/>
  <c r="J9" i="330"/>
  <c r="J12" i="330"/>
  <c r="J13" i="330"/>
  <c r="J14" i="330"/>
  <c r="D15" i="330"/>
  <c r="N18" i="330" s="1"/>
  <c r="C329" i="395" s="1"/>
  <c r="F15" i="330"/>
  <c r="O18" i="330" s="1"/>
  <c r="D329" i="395" s="1"/>
  <c r="H15" i="330"/>
  <c r="P18" i="330" s="1"/>
  <c r="E329" i="395" s="1"/>
  <c r="J18" i="330"/>
  <c r="J19" i="330"/>
  <c r="J5" i="331"/>
  <c r="J6" i="331"/>
  <c r="J7" i="331"/>
  <c r="D8" i="331"/>
  <c r="F8" i="331"/>
  <c r="H8" i="331"/>
  <c r="J9" i="331"/>
  <c r="J12" i="331"/>
  <c r="J13" i="331"/>
  <c r="J14" i="331"/>
  <c r="D15" i="331"/>
  <c r="N18" i="331" s="1"/>
  <c r="C330" i="395" s="1"/>
  <c r="F15" i="331"/>
  <c r="O18" i="331" s="1"/>
  <c r="D330" i="395" s="1"/>
  <c r="H15" i="331"/>
  <c r="P18" i="331" s="1"/>
  <c r="E330" i="395" s="1"/>
  <c r="J18" i="331"/>
  <c r="J19" i="331"/>
  <c r="J22" i="331" s="1"/>
  <c r="J5" i="332"/>
  <c r="J6" i="332"/>
  <c r="J7" i="332"/>
  <c r="D8" i="332"/>
  <c r="J8" i="332" s="1"/>
  <c r="F8" i="332"/>
  <c r="H8" i="332"/>
  <c r="J9" i="332"/>
  <c r="J12" i="332"/>
  <c r="J13" i="332"/>
  <c r="J14" i="332"/>
  <c r="D15" i="332"/>
  <c r="N18" i="332" s="1"/>
  <c r="C331" i="395" s="1"/>
  <c r="F15" i="332"/>
  <c r="O18" i="332" s="1"/>
  <c r="D331" i="395" s="1"/>
  <c r="H15" i="332"/>
  <c r="J18" i="332"/>
  <c r="J22" i="332" s="1"/>
  <c r="U18" i="332" s="1"/>
  <c r="J331" i="395" s="1"/>
  <c r="J19" i="332"/>
  <c r="J5" i="333"/>
  <c r="J6" i="333"/>
  <c r="J7" i="333"/>
  <c r="D8" i="333"/>
  <c r="J8" i="333" s="1"/>
  <c r="F8" i="333"/>
  <c r="H8" i="333"/>
  <c r="J9" i="333"/>
  <c r="J12" i="333"/>
  <c r="J13" i="333"/>
  <c r="J14" i="333"/>
  <c r="D15" i="333"/>
  <c r="F15" i="333"/>
  <c r="O18" i="333" s="1"/>
  <c r="D332" i="395" s="1"/>
  <c r="H15" i="333"/>
  <c r="P18" i="333" s="1"/>
  <c r="E332" i="395" s="1"/>
  <c r="J18" i="333"/>
  <c r="J22" i="333" s="1"/>
  <c r="J19" i="333"/>
  <c r="J5" i="334"/>
  <c r="J6" i="334"/>
  <c r="J7" i="334"/>
  <c r="D8" i="334"/>
  <c r="F8" i="334"/>
  <c r="H8" i="334"/>
  <c r="J8" i="334"/>
  <c r="J9" i="334"/>
  <c r="J12" i="334"/>
  <c r="J13" i="334"/>
  <c r="J14" i="334"/>
  <c r="D15" i="334"/>
  <c r="N18" i="334" s="1"/>
  <c r="C333" i="395" s="1"/>
  <c r="F15" i="334"/>
  <c r="O18" i="334" s="1"/>
  <c r="D333" i="395" s="1"/>
  <c r="H15" i="334"/>
  <c r="P18" i="334" s="1"/>
  <c r="E333" i="395" s="1"/>
  <c r="J18" i="334"/>
  <c r="J22" i="334" s="1"/>
  <c r="U18" i="334" s="1"/>
  <c r="J333" i="395" s="1"/>
  <c r="J19" i="334"/>
  <c r="J5" i="335"/>
  <c r="J6" i="335"/>
  <c r="J7" i="335"/>
  <c r="D8" i="335"/>
  <c r="J8" i="335" s="1"/>
  <c r="F8" i="335"/>
  <c r="H8" i="335"/>
  <c r="J9" i="335"/>
  <c r="J12" i="335"/>
  <c r="J13" i="335"/>
  <c r="J14" i="335"/>
  <c r="D15" i="335"/>
  <c r="N18" i="335" s="1"/>
  <c r="C334" i="395" s="1"/>
  <c r="F15" i="335"/>
  <c r="O18" i="335" s="1"/>
  <c r="D334" i="395" s="1"/>
  <c r="H15" i="335"/>
  <c r="P18" i="335" s="1"/>
  <c r="E334" i="395" s="1"/>
  <c r="J18" i="335"/>
  <c r="J22" i="335" s="1"/>
  <c r="J19" i="335"/>
  <c r="J5" i="336"/>
  <c r="J6" i="336"/>
  <c r="J7" i="336"/>
  <c r="D8" i="336"/>
  <c r="J8" i="336" s="1"/>
  <c r="F8" i="336"/>
  <c r="H8" i="336"/>
  <c r="J9" i="336"/>
  <c r="J12" i="336"/>
  <c r="J13" i="336"/>
  <c r="J14" i="336"/>
  <c r="D15" i="336"/>
  <c r="N18" i="336" s="1"/>
  <c r="C335" i="395" s="1"/>
  <c r="F15" i="336"/>
  <c r="O18" i="336" s="1"/>
  <c r="D335" i="395" s="1"/>
  <c r="H15" i="336"/>
  <c r="J18" i="336"/>
  <c r="J19" i="336"/>
  <c r="J5" i="337"/>
  <c r="J6" i="337"/>
  <c r="J7" i="337"/>
  <c r="D8" i="337"/>
  <c r="J8" i="337" s="1"/>
  <c r="F8" i="337"/>
  <c r="H8" i="337"/>
  <c r="J9" i="337"/>
  <c r="J12" i="337"/>
  <c r="J13" i="337"/>
  <c r="J14" i="337"/>
  <c r="D15" i="337"/>
  <c r="F15" i="337"/>
  <c r="O18" i="337" s="1"/>
  <c r="D336" i="395" s="1"/>
  <c r="H15" i="337"/>
  <c r="P18" i="337" s="1"/>
  <c r="E336" i="395" s="1"/>
  <c r="J18" i="337"/>
  <c r="J19" i="337"/>
  <c r="J22" i="337"/>
  <c r="J5" i="338"/>
  <c r="J6" i="338"/>
  <c r="J7" i="338"/>
  <c r="D8" i="338"/>
  <c r="J8" i="338" s="1"/>
  <c r="F8" i="338"/>
  <c r="H8" i="338"/>
  <c r="J9" i="338"/>
  <c r="J12" i="338"/>
  <c r="J13" i="338"/>
  <c r="J14" i="338"/>
  <c r="D15" i="338"/>
  <c r="N18" i="338" s="1"/>
  <c r="C337" i="395" s="1"/>
  <c r="F15" i="338"/>
  <c r="O18" i="338" s="1"/>
  <c r="D337" i="395" s="1"/>
  <c r="H15" i="338"/>
  <c r="P18" i="338" s="1"/>
  <c r="E337" i="395" s="1"/>
  <c r="J18" i="338"/>
  <c r="J22" i="338" s="1"/>
  <c r="U18" i="338" s="1"/>
  <c r="J337" i="395" s="1"/>
  <c r="J19" i="338"/>
  <c r="J5" i="339"/>
  <c r="J6" i="339"/>
  <c r="J7" i="339"/>
  <c r="D8" i="339"/>
  <c r="J8" i="339" s="1"/>
  <c r="F8" i="339"/>
  <c r="H8" i="339"/>
  <c r="J9" i="339"/>
  <c r="J12" i="339"/>
  <c r="J13" i="339"/>
  <c r="J14" i="339"/>
  <c r="D15" i="339"/>
  <c r="N18" i="339" s="1"/>
  <c r="C338" i="395" s="1"/>
  <c r="F15" i="339"/>
  <c r="O18" i="339" s="1"/>
  <c r="D338" i="395" s="1"/>
  <c r="H15" i="339"/>
  <c r="P18" i="339" s="1"/>
  <c r="E338" i="395" s="1"/>
  <c r="J18" i="339"/>
  <c r="J22" i="339" s="1"/>
  <c r="J19" i="339"/>
  <c r="J5" i="340"/>
  <c r="J6" i="340"/>
  <c r="J7" i="340"/>
  <c r="D8" i="340"/>
  <c r="F8" i="340"/>
  <c r="H8" i="340"/>
  <c r="J8" i="340"/>
  <c r="J9" i="340"/>
  <c r="J12" i="340"/>
  <c r="J13" i="340"/>
  <c r="J14" i="340"/>
  <c r="D15" i="340"/>
  <c r="N18" i="340" s="1"/>
  <c r="C339" i="395" s="1"/>
  <c r="F15" i="340"/>
  <c r="O18" i="340" s="1"/>
  <c r="D339" i="395" s="1"/>
  <c r="H15" i="340"/>
  <c r="J18" i="340"/>
  <c r="J19" i="340"/>
  <c r="J5" i="341"/>
  <c r="J6" i="341"/>
  <c r="J7" i="341"/>
  <c r="D8" i="341"/>
  <c r="F8" i="341"/>
  <c r="H8" i="341"/>
  <c r="J8" i="341"/>
  <c r="J9" i="341"/>
  <c r="J12" i="341"/>
  <c r="J13" i="341"/>
  <c r="J14" i="341"/>
  <c r="D15" i="341"/>
  <c r="F15" i="341"/>
  <c r="O18" i="341" s="1"/>
  <c r="D340" i="395" s="1"/>
  <c r="H15" i="341"/>
  <c r="P18" i="341" s="1"/>
  <c r="E340" i="395" s="1"/>
  <c r="J18" i="341"/>
  <c r="J19" i="341"/>
  <c r="J22" i="341" s="1"/>
  <c r="J5" i="342"/>
  <c r="J6" i="342"/>
  <c r="J7" i="342"/>
  <c r="D8" i="342"/>
  <c r="F8" i="342"/>
  <c r="J8" i="342" s="1"/>
  <c r="H8" i="342"/>
  <c r="J9" i="342"/>
  <c r="J12" i="342"/>
  <c r="J13" i="342"/>
  <c r="J14" i="342"/>
  <c r="D15" i="342"/>
  <c r="N18" i="342" s="1"/>
  <c r="C341" i="395" s="1"/>
  <c r="F15" i="342"/>
  <c r="O18" i="342" s="1"/>
  <c r="D341" i="395" s="1"/>
  <c r="H15" i="342"/>
  <c r="P18" i="342" s="1"/>
  <c r="E341" i="395" s="1"/>
  <c r="J18" i="342"/>
  <c r="J22" i="342" s="1"/>
  <c r="U18" i="342" s="1"/>
  <c r="J341" i="395" s="1"/>
  <c r="J19" i="342"/>
  <c r="J5" i="343"/>
  <c r="J6" i="343"/>
  <c r="J7" i="343"/>
  <c r="D8" i="343"/>
  <c r="J8" i="343" s="1"/>
  <c r="F8" i="343"/>
  <c r="H8" i="343"/>
  <c r="J9" i="343"/>
  <c r="J12" i="343"/>
  <c r="J13" i="343"/>
  <c r="J14" i="343"/>
  <c r="D15" i="343"/>
  <c r="N18" i="343" s="1"/>
  <c r="C342" i="395" s="1"/>
  <c r="F15" i="343"/>
  <c r="O18" i="343" s="1"/>
  <c r="D342" i="395" s="1"/>
  <c r="H15" i="343"/>
  <c r="P18" i="343" s="1"/>
  <c r="E342" i="395" s="1"/>
  <c r="J18" i="343"/>
  <c r="J22" i="343" s="1"/>
  <c r="J19" i="343"/>
  <c r="J5" i="344"/>
  <c r="J6" i="344"/>
  <c r="J7" i="344"/>
  <c r="D8" i="344"/>
  <c r="J8" i="344" s="1"/>
  <c r="F8" i="344"/>
  <c r="H8" i="344"/>
  <c r="J9" i="344"/>
  <c r="J12" i="344"/>
  <c r="J13" i="344"/>
  <c r="J14" i="344"/>
  <c r="D15" i="344"/>
  <c r="N18" i="344" s="1"/>
  <c r="C343" i="395" s="1"/>
  <c r="F15" i="344"/>
  <c r="O18" i="344" s="1"/>
  <c r="D343" i="395" s="1"/>
  <c r="H15" i="344"/>
  <c r="J18" i="344"/>
  <c r="J22" i="344" s="1"/>
  <c r="U18" i="344" s="1"/>
  <c r="J343" i="395" s="1"/>
  <c r="J19" i="344"/>
  <c r="J5" i="345"/>
  <c r="J6" i="345"/>
  <c r="J7" i="345"/>
  <c r="D8" i="345"/>
  <c r="J8" i="345" s="1"/>
  <c r="F8" i="345"/>
  <c r="H8" i="345"/>
  <c r="J9" i="345"/>
  <c r="J12" i="345"/>
  <c r="J13" i="345"/>
  <c r="J14" i="345"/>
  <c r="D15" i="345"/>
  <c r="F15" i="345"/>
  <c r="O18" i="345" s="1"/>
  <c r="D344" i="395" s="1"/>
  <c r="H15" i="345"/>
  <c r="P18" i="345" s="1"/>
  <c r="E344" i="395" s="1"/>
  <c r="J18" i="345"/>
  <c r="J22" i="345" s="1"/>
  <c r="J19" i="345"/>
  <c r="J5" i="346"/>
  <c r="J6" i="346"/>
  <c r="J7" i="346"/>
  <c r="D8" i="346"/>
  <c r="F8" i="346"/>
  <c r="J8" i="346" s="1"/>
  <c r="H8" i="346"/>
  <c r="J9" i="346"/>
  <c r="J12" i="346"/>
  <c r="J13" i="346"/>
  <c r="J14" i="346"/>
  <c r="D15" i="346"/>
  <c r="N18" i="346" s="1"/>
  <c r="C345" i="395" s="1"/>
  <c r="F15" i="346"/>
  <c r="O18" i="346" s="1"/>
  <c r="D345" i="395" s="1"/>
  <c r="H15" i="346"/>
  <c r="P18" i="346" s="1"/>
  <c r="E345" i="395" s="1"/>
  <c r="J18" i="346"/>
  <c r="J22" i="346" s="1"/>
  <c r="U18" i="346" s="1"/>
  <c r="J345" i="395" s="1"/>
  <c r="J19" i="346"/>
  <c r="J5" i="347"/>
  <c r="J6" i="347"/>
  <c r="J7" i="347"/>
  <c r="D8" i="347"/>
  <c r="J8" i="347" s="1"/>
  <c r="F8" i="347"/>
  <c r="H8" i="347"/>
  <c r="J9" i="347"/>
  <c r="J12" i="347"/>
  <c r="J13" i="347"/>
  <c r="J14" i="347"/>
  <c r="D15" i="347"/>
  <c r="N18" i="347" s="1"/>
  <c r="F15" i="347"/>
  <c r="O18" i="347" s="1"/>
  <c r="H15" i="347"/>
  <c r="P18" i="347" s="1"/>
  <c r="J18" i="347"/>
  <c r="J19" i="347"/>
  <c r="J22" i="347"/>
  <c r="J5" i="348"/>
  <c r="J6" i="348"/>
  <c r="J7" i="348"/>
  <c r="D8" i="348"/>
  <c r="J8" i="348" s="1"/>
  <c r="F8" i="348"/>
  <c r="H8" i="348"/>
  <c r="J9" i="348"/>
  <c r="J12" i="348"/>
  <c r="J13" i="348"/>
  <c r="J14" i="348"/>
  <c r="D15" i="348"/>
  <c r="N18" i="348" s="1"/>
  <c r="F15" i="348"/>
  <c r="O18" i="348" s="1"/>
  <c r="H15" i="348"/>
  <c r="J18" i="348"/>
  <c r="J19" i="348"/>
  <c r="J5" i="349"/>
  <c r="J6" i="349"/>
  <c r="J7" i="349"/>
  <c r="D8" i="349"/>
  <c r="J8" i="349" s="1"/>
  <c r="F8" i="349"/>
  <c r="H8" i="349"/>
  <c r="J9" i="349"/>
  <c r="J12" i="349"/>
  <c r="J13" i="349"/>
  <c r="J14" i="349"/>
  <c r="D15" i="349"/>
  <c r="F15" i="349"/>
  <c r="O18" i="349" s="1"/>
  <c r="H15" i="349"/>
  <c r="P18" i="349" s="1"/>
  <c r="J18" i="349"/>
  <c r="J19" i="349"/>
  <c r="J22" i="349"/>
  <c r="J5" i="350"/>
  <c r="J6" i="350"/>
  <c r="J7" i="350"/>
  <c r="D8" i="350"/>
  <c r="F8" i="350"/>
  <c r="H8" i="350"/>
  <c r="J8" i="350"/>
  <c r="J9" i="350"/>
  <c r="J12" i="350"/>
  <c r="J13" i="350"/>
  <c r="J14" i="350"/>
  <c r="D15" i="350"/>
  <c r="N18" i="350" s="1"/>
  <c r="F15" i="350"/>
  <c r="O18" i="350" s="1"/>
  <c r="H15" i="350"/>
  <c r="P18" i="350" s="1"/>
  <c r="J15" i="350"/>
  <c r="Q18" i="350" s="1"/>
  <c r="J18" i="350"/>
  <c r="J22" i="350" s="1"/>
  <c r="U18" i="350" s="1"/>
  <c r="J19" i="350"/>
  <c r="J5" i="351"/>
  <c r="J6" i="351"/>
  <c r="J7" i="351"/>
  <c r="D8" i="351"/>
  <c r="J8" i="351" s="1"/>
  <c r="F8" i="351"/>
  <c r="H8" i="351"/>
  <c r="J9" i="351"/>
  <c r="J12" i="351"/>
  <c r="J13" i="351"/>
  <c r="J14" i="351"/>
  <c r="D15" i="351"/>
  <c r="N18" i="351" s="1"/>
  <c r="F15" i="351"/>
  <c r="O18" i="351" s="1"/>
  <c r="H15" i="351"/>
  <c r="P18" i="351" s="1"/>
  <c r="J15" i="351"/>
  <c r="Q18" i="351" s="1"/>
  <c r="J18" i="351"/>
  <c r="J19" i="351"/>
  <c r="J22" i="351"/>
  <c r="J5" i="352"/>
  <c r="J6" i="352"/>
  <c r="J7" i="352"/>
  <c r="D8" i="352"/>
  <c r="F8" i="352"/>
  <c r="J8" i="352" s="1"/>
  <c r="H8" i="352"/>
  <c r="J9" i="352"/>
  <c r="J12" i="352"/>
  <c r="J13" i="352"/>
  <c r="J14" i="352"/>
  <c r="D15" i="352"/>
  <c r="N18" i="352" s="1"/>
  <c r="F15" i="352"/>
  <c r="O18" i="352" s="1"/>
  <c r="H15" i="352"/>
  <c r="J18" i="352"/>
  <c r="J19" i="352"/>
  <c r="J5" i="353"/>
  <c r="J6" i="353"/>
  <c r="J7" i="353"/>
  <c r="D8" i="353"/>
  <c r="F8" i="353"/>
  <c r="J8" i="353" s="1"/>
  <c r="H8" i="353"/>
  <c r="J9" i="353"/>
  <c r="J12" i="353"/>
  <c r="J13" i="353"/>
  <c r="J14" i="353"/>
  <c r="D15" i="353"/>
  <c r="F15" i="353"/>
  <c r="O18" i="353" s="1"/>
  <c r="H15" i="353"/>
  <c r="P18" i="353" s="1"/>
  <c r="J18" i="353"/>
  <c r="J19" i="353"/>
  <c r="J22" i="353" s="1"/>
  <c r="J5" i="354"/>
  <c r="J6" i="354"/>
  <c r="J7" i="354"/>
  <c r="D8" i="354"/>
  <c r="J8" i="354" s="1"/>
  <c r="F8" i="354"/>
  <c r="H8" i="354"/>
  <c r="J9" i="354"/>
  <c r="J12" i="354"/>
  <c r="J13" i="354"/>
  <c r="J14" i="354"/>
  <c r="D15" i="354"/>
  <c r="N18" i="354" s="1"/>
  <c r="F15" i="354"/>
  <c r="O18" i="354" s="1"/>
  <c r="H15" i="354"/>
  <c r="P18" i="354" s="1"/>
  <c r="J15" i="354"/>
  <c r="Q18" i="354" s="1"/>
  <c r="J18" i="354"/>
  <c r="J22" i="354" s="1"/>
  <c r="U18" i="354" s="1"/>
  <c r="J19" i="354"/>
  <c r="J5" i="355"/>
  <c r="J6" i="355"/>
  <c r="J7" i="355"/>
  <c r="D8" i="355"/>
  <c r="F8" i="355"/>
  <c r="H8" i="355"/>
  <c r="J9" i="355"/>
  <c r="J12" i="355"/>
  <c r="J13" i="355"/>
  <c r="J14" i="355"/>
  <c r="D15" i="355"/>
  <c r="N18" i="355" s="1"/>
  <c r="F15" i="355"/>
  <c r="O18" i="355" s="1"/>
  <c r="H15" i="355"/>
  <c r="P18" i="355" s="1"/>
  <c r="J15" i="355"/>
  <c r="Q18" i="355" s="1"/>
  <c r="J18" i="355"/>
  <c r="J22" i="355" s="1"/>
  <c r="J19" i="355"/>
  <c r="J5" i="356"/>
  <c r="J6" i="356"/>
  <c r="J7" i="356"/>
  <c r="D8" i="356"/>
  <c r="J8" i="356" s="1"/>
  <c r="F8" i="356"/>
  <c r="H8" i="356"/>
  <c r="J9" i="356"/>
  <c r="J12" i="356"/>
  <c r="J13" i="356"/>
  <c r="J14" i="356"/>
  <c r="D15" i="356"/>
  <c r="N18" i="356" s="1"/>
  <c r="F15" i="356"/>
  <c r="O18" i="356" s="1"/>
  <c r="H15" i="356"/>
  <c r="J18" i="356"/>
  <c r="J22" i="356" s="1"/>
  <c r="U18" i="356" s="1"/>
  <c r="J19" i="356"/>
  <c r="J5" i="357"/>
  <c r="J6" i="357"/>
  <c r="J7" i="357"/>
  <c r="D8" i="357"/>
  <c r="J8" i="357" s="1"/>
  <c r="F8" i="357"/>
  <c r="H8" i="357"/>
  <c r="J9" i="357"/>
  <c r="J12" i="357"/>
  <c r="J13" i="357"/>
  <c r="J14" i="357"/>
  <c r="D15" i="357"/>
  <c r="F15" i="357"/>
  <c r="O18" i="357" s="1"/>
  <c r="H15" i="357"/>
  <c r="P18" i="357" s="1"/>
  <c r="J18" i="357"/>
  <c r="J22" i="357" s="1"/>
  <c r="J19" i="357"/>
  <c r="J5" i="358"/>
  <c r="J6" i="358"/>
  <c r="J7" i="358"/>
  <c r="D8" i="358"/>
  <c r="J8" i="358" s="1"/>
  <c r="F8" i="358"/>
  <c r="H8" i="358"/>
  <c r="J9" i="358"/>
  <c r="J12" i="358"/>
  <c r="J13" i="358"/>
  <c r="J14" i="358"/>
  <c r="D15" i="358"/>
  <c r="N18" i="358" s="1"/>
  <c r="F15" i="358"/>
  <c r="O18" i="358" s="1"/>
  <c r="H15" i="358"/>
  <c r="P18" i="358" s="1"/>
  <c r="J18" i="358"/>
  <c r="J19" i="358"/>
  <c r="J5" i="359"/>
  <c r="J6" i="359"/>
  <c r="J7" i="359"/>
  <c r="D8" i="359"/>
  <c r="J8" i="359" s="1"/>
  <c r="F8" i="359"/>
  <c r="H8" i="359"/>
  <c r="J9" i="359"/>
  <c r="J12" i="359"/>
  <c r="J13" i="359"/>
  <c r="J14" i="359"/>
  <c r="D15" i="359"/>
  <c r="N18" i="359" s="1"/>
  <c r="F15" i="359"/>
  <c r="O18" i="359" s="1"/>
  <c r="H15" i="359"/>
  <c r="P18" i="359" s="1"/>
  <c r="J18" i="359"/>
  <c r="J19" i="359"/>
  <c r="J22" i="359" s="1"/>
  <c r="J5" i="360"/>
  <c r="J6" i="360"/>
  <c r="J7" i="360"/>
  <c r="D8" i="360"/>
  <c r="F8" i="360"/>
  <c r="H8" i="360"/>
  <c r="J8" i="360"/>
  <c r="J9" i="360"/>
  <c r="J12" i="360"/>
  <c r="J13" i="360"/>
  <c r="J14" i="360"/>
  <c r="D15" i="360"/>
  <c r="N18" i="360" s="1"/>
  <c r="F15" i="360"/>
  <c r="O18" i="360" s="1"/>
  <c r="H15" i="360"/>
  <c r="J18" i="360"/>
  <c r="J22" i="360" s="1"/>
  <c r="U18" i="360" s="1"/>
  <c r="J19" i="360"/>
  <c r="J5" i="361"/>
  <c r="J6" i="361"/>
  <c r="J7" i="361"/>
  <c r="D8" i="361"/>
  <c r="F8" i="361"/>
  <c r="H8" i="361"/>
  <c r="J8" i="361"/>
  <c r="J9" i="361"/>
  <c r="J12" i="361"/>
  <c r="J13" i="361"/>
  <c r="J14" i="361"/>
  <c r="D15" i="361"/>
  <c r="F15" i="361"/>
  <c r="O18" i="361" s="1"/>
  <c r="H15" i="361"/>
  <c r="P18" i="361" s="1"/>
  <c r="J18" i="361"/>
  <c r="J22" i="361" s="1"/>
  <c r="J19" i="361"/>
  <c r="J5" i="362"/>
  <c r="J6" i="362"/>
  <c r="J7" i="362"/>
  <c r="D8" i="362"/>
  <c r="F8" i="362"/>
  <c r="H8" i="362"/>
  <c r="J8" i="362"/>
  <c r="J9" i="362"/>
  <c r="J12" i="362"/>
  <c r="J13" i="362"/>
  <c r="J14" i="362"/>
  <c r="D15" i="362"/>
  <c r="N18" i="362" s="1"/>
  <c r="F15" i="362"/>
  <c r="O18" i="362" s="1"/>
  <c r="H15" i="362"/>
  <c r="P18" i="362" s="1"/>
  <c r="J18" i="362"/>
  <c r="J22" i="362" s="1"/>
  <c r="U18" i="362" s="1"/>
  <c r="J19" i="362"/>
  <c r="J5" i="363"/>
  <c r="J6" i="363"/>
  <c r="J7" i="363"/>
  <c r="D8" i="363"/>
  <c r="F8" i="363"/>
  <c r="H8" i="363"/>
  <c r="J9" i="363"/>
  <c r="J12" i="363"/>
  <c r="J13" i="363"/>
  <c r="J14" i="363"/>
  <c r="D15" i="363"/>
  <c r="N18" i="363" s="1"/>
  <c r="F15" i="363"/>
  <c r="O18" i="363" s="1"/>
  <c r="H15" i="363"/>
  <c r="P18" i="363" s="1"/>
  <c r="J18" i="363"/>
  <c r="J22" i="363" s="1"/>
  <c r="J19" i="363"/>
  <c r="J5" i="364"/>
  <c r="J6" i="364"/>
  <c r="J7" i="364"/>
  <c r="D8" i="364"/>
  <c r="F8" i="364"/>
  <c r="H8" i="364"/>
  <c r="J8" i="364"/>
  <c r="J9" i="364"/>
  <c r="J12" i="364"/>
  <c r="J13" i="364"/>
  <c r="J14" i="364"/>
  <c r="D15" i="364"/>
  <c r="N18" i="364" s="1"/>
  <c r="F15" i="364"/>
  <c r="O18" i="364" s="1"/>
  <c r="H15" i="364"/>
  <c r="J18" i="364"/>
  <c r="J22" i="364" s="1"/>
  <c r="U18" i="364" s="1"/>
  <c r="J19" i="364"/>
  <c r="J5" i="365"/>
  <c r="J6" i="365"/>
  <c r="J7" i="365"/>
  <c r="D8" i="365"/>
  <c r="F8" i="365"/>
  <c r="H8" i="365"/>
  <c r="J8" i="365"/>
  <c r="J9" i="365"/>
  <c r="J12" i="365"/>
  <c r="J13" i="365"/>
  <c r="J14" i="365"/>
  <c r="D15" i="365"/>
  <c r="F15" i="365"/>
  <c r="O18" i="365" s="1"/>
  <c r="D364" i="395" s="1"/>
  <c r="H15" i="365"/>
  <c r="P18" i="365" s="1"/>
  <c r="E364" i="395" s="1"/>
  <c r="J18" i="365"/>
  <c r="J22" i="365" s="1"/>
  <c r="J19" i="365"/>
  <c r="J5" i="366"/>
  <c r="J6" i="366"/>
  <c r="J7" i="366"/>
  <c r="D8" i="366"/>
  <c r="J8" i="366" s="1"/>
  <c r="F8" i="366"/>
  <c r="H8" i="366"/>
  <c r="J9" i="366"/>
  <c r="J12" i="366"/>
  <c r="J13" i="366"/>
  <c r="J14" i="366"/>
  <c r="D15" i="366"/>
  <c r="N18" i="366" s="1"/>
  <c r="C365" i="395" s="1"/>
  <c r="F15" i="366"/>
  <c r="O18" i="366" s="1"/>
  <c r="D365" i="395" s="1"/>
  <c r="H15" i="366"/>
  <c r="P18" i="366" s="1"/>
  <c r="E365" i="395" s="1"/>
  <c r="J18" i="366"/>
  <c r="J22" i="366" s="1"/>
  <c r="U18" i="366" s="1"/>
  <c r="J365" i="395" s="1"/>
  <c r="J19" i="366"/>
  <c r="J5" i="367"/>
  <c r="J6" i="367"/>
  <c r="J7" i="367"/>
  <c r="D8" i="367"/>
  <c r="F8" i="367"/>
  <c r="H8" i="367"/>
  <c r="J9" i="367"/>
  <c r="J12" i="367"/>
  <c r="J13" i="367"/>
  <c r="J14" i="367"/>
  <c r="D15" i="367"/>
  <c r="N18" i="367" s="1"/>
  <c r="C366" i="395" s="1"/>
  <c r="F15" i="367"/>
  <c r="O18" i="367" s="1"/>
  <c r="D366" i="395" s="1"/>
  <c r="H15" i="367"/>
  <c r="P18" i="367" s="1"/>
  <c r="E366" i="395" s="1"/>
  <c r="J18" i="367"/>
  <c r="J22" i="367" s="1"/>
  <c r="J19" i="367"/>
  <c r="J5" i="368"/>
  <c r="J6" i="368"/>
  <c r="J7" i="368"/>
  <c r="D8" i="368"/>
  <c r="J8" i="368" s="1"/>
  <c r="F8" i="368"/>
  <c r="H8" i="368"/>
  <c r="J9" i="368"/>
  <c r="J12" i="368"/>
  <c r="J13" i="368"/>
  <c r="J14" i="368"/>
  <c r="D15" i="368"/>
  <c r="N18" i="368" s="1"/>
  <c r="C367" i="395" s="1"/>
  <c r="F15" i="368"/>
  <c r="O18" i="368" s="1"/>
  <c r="D367" i="395" s="1"/>
  <c r="H15" i="368"/>
  <c r="J18" i="368"/>
  <c r="J19" i="368"/>
  <c r="J5" i="369"/>
  <c r="J6" i="369"/>
  <c r="J7" i="369"/>
  <c r="D8" i="369"/>
  <c r="J8" i="369" s="1"/>
  <c r="F8" i="369"/>
  <c r="H8" i="369"/>
  <c r="J9" i="369"/>
  <c r="J12" i="369"/>
  <c r="J13" i="369"/>
  <c r="J14" i="369"/>
  <c r="D15" i="369"/>
  <c r="F15" i="369"/>
  <c r="O18" i="369" s="1"/>
  <c r="D368" i="395" s="1"/>
  <c r="H15" i="369"/>
  <c r="P18" i="369" s="1"/>
  <c r="E368" i="395" s="1"/>
  <c r="J18" i="369"/>
  <c r="J19" i="369"/>
  <c r="J22" i="369"/>
  <c r="J5" i="370"/>
  <c r="J6" i="370"/>
  <c r="J7" i="370"/>
  <c r="D8" i="370"/>
  <c r="J8" i="370" s="1"/>
  <c r="F8" i="370"/>
  <c r="H8" i="370"/>
  <c r="J9" i="370"/>
  <c r="J12" i="370"/>
  <c r="J13" i="370"/>
  <c r="J14" i="370"/>
  <c r="D15" i="370"/>
  <c r="N18" i="370" s="1"/>
  <c r="C369" i="395" s="1"/>
  <c r="F15" i="370"/>
  <c r="O18" i="370" s="1"/>
  <c r="D369" i="395" s="1"/>
  <c r="H15" i="370"/>
  <c r="P18" i="370" s="1"/>
  <c r="E369" i="395" s="1"/>
  <c r="J18" i="370"/>
  <c r="J22" i="370" s="1"/>
  <c r="U18" i="370" s="1"/>
  <c r="J369" i="395" s="1"/>
  <c r="J19" i="370"/>
  <c r="J5" i="371"/>
  <c r="J6" i="371"/>
  <c r="J7" i="371"/>
  <c r="D8" i="371"/>
  <c r="J8" i="371" s="1"/>
  <c r="F8" i="371"/>
  <c r="H8" i="371"/>
  <c r="J9" i="371"/>
  <c r="J12" i="371"/>
  <c r="J13" i="371"/>
  <c r="J14" i="371"/>
  <c r="D15" i="371"/>
  <c r="N18" i="371" s="1"/>
  <c r="C370" i="395" s="1"/>
  <c r="F15" i="371"/>
  <c r="O18" i="371" s="1"/>
  <c r="D370" i="395" s="1"/>
  <c r="H15" i="371"/>
  <c r="P18" i="371" s="1"/>
  <c r="E370" i="395" s="1"/>
  <c r="J18" i="371"/>
  <c r="J22" i="371" s="1"/>
  <c r="J19" i="371"/>
  <c r="J5" i="372"/>
  <c r="J6" i="372"/>
  <c r="J7" i="372"/>
  <c r="D8" i="372"/>
  <c r="J8" i="372" s="1"/>
  <c r="F8" i="372"/>
  <c r="H8" i="372"/>
  <c r="J9" i="372"/>
  <c r="J12" i="372"/>
  <c r="J13" i="372"/>
  <c r="J14" i="372"/>
  <c r="D15" i="372"/>
  <c r="N18" i="372" s="1"/>
  <c r="C371" i="395" s="1"/>
  <c r="F15" i="372"/>
  <c r="O18" i="372" s="1"/>
  <c r="D371" i="395" s="1"/>
  <c r="H15" i="372"/>
  <c r="J18" i="372"/>
  <c r="J22" i="372" s="1"/>
  <c r="U18" i="372" s="1"/>
  <c r="J371" i="395" s="1"/>
  <c r="J19" i="372"/>
  <c r="J5" i="373"/>
  <c r="J6" i="373"/>
  <c r="J7" i="373"/>
  <c r="D8" i="373"/>
  <c r="J8" i="373" s="1"/>
  <c r="F8" i="373"/>
  <c r="H8" i="373"/>
  <c r="J9" i="373"/>
  <c r="J12" i="373"/>
  <c r="J13" i="373"/>
  <c r="J14" i="373"/>
  <c r="D15" i="373"/>
  <c r="F15" i="373"/>
  <c r="O18" i="373" s="1"/>
  <c r="D372" i="395" s="1"/>
  <c r="H15" i="373"/>
  <c r="P18" i="373" s="1"/>
  <c r="E372" i="395" s="1"/>
  <c r="J18" i="373"/>
  <c r="J19" i="373"/>
  <c r="J22" i="373"/>
  <c r="J5" i="374"/>
  <c r="J6" i="374"/>
  <c r="J7" i="374"/>
  <c r="D8" i="374"/>
  <c r="F8" i="374"/>
  <c r="J8" i="374" s="1"/>
  <c r="H8" i="374"/>
  <c r="J9" i="374"/>
  <c r="J12" i="374"/>
  <c r="J13" i="374"/>
  <c r="J14" i="374"/>
  <c r="D15" i="374"/>
  <c r="N18" i="374" s="1"/>
  <c r="C373" i="395" s="1"/>
  <c r="F15" i="374"/>
  <c r="O18" i="374" s="1"/>
  <c r="D373" i="395" s="1"/>
  <c r="H15" i="374"/>
  <c r="P18" i="374" s="1"/>
  <c r="E373" i="395" s="1"/>
  <c r="J18" i="374"/>
  <c r="J22" i="374" s="1"/>
  <c r="U18" i="374" s="1"/>
  <c r="J373" i="395" s="1"/>
  <c r="J19" i="374"/>
  <c r="J5" i="375"/>
  <c r="J6" i="375"/>
  <c r="J7" i="375"/>
  <c r="D8" i="375"/>
  <c r="J8" i="375" s="1"/>
  <c r="F8" i="375"/>
  <c r="H8" i="375"/>
  <c r="J9" i="375"/>
  <c r="J12" i="375"/>
  <c r="J13" i="375"/>
  <c r="J14" i="375"/>
  <c r="D15" i="375"/>
  <c r="F15" i="375"/>
  <c r="O18" i="375" s="1"/>
  <c r="D374" i="395" s="1"/>
  <c r="H15" i="375"/>
  <c r="P18" i="375" s="1"/>
  <c r="E374" i="395" s="1"/>
  <c r="J18" i="375"/>
  <c r="J19" i="375"/>
  <c r="J22" i="375" s="1"/>
  <c r="J5" i="376"/>
  <c r="J6" i="376"/>
  <c r="J7" i="376"/>
  <c r="D8" i="376"/>
  <c r="F8" i="376"/>
  <c r="H8" i="376"/>
  <c r="J8" i="376"/>
  <c r="J9" i="376"/>
  <c r="J12" i="376"/>
  <c r="J13" i="376"/>
  <c r="J14" i="376"/>
  <c r="D15" i="376"/>
  <c r="N18" i="376" s="1"/>
  <c r="C375" i="395" s="1"/>
  <c r="F15" i="376"/>
  <c r="O18" i="376" s="1"/>
  <c r="D375" i="395" s="1"/>
  <c r="H15" i="376"/>
  <c r="P18" i="376" s="1"/>
  <c r="E375" i="395" s="1"/>
  <c r="J18" i="376"/>
  <c r="J22" i="376" s="1"/>
  <c r="U18" i="376" s="1"/>
  <c r="J375" i="395" s="1"/>
  <c r="J19" i="376"/>
  <c r="J5" i="377"/>
  <c r="J6" i="377"/>
  <c r="J7" i="377"/>
  <c r="D8" i="377"/>
  <c r="J8" i="377" s="1"/>
  <c r="F8" i="377"/>
  <c r="H8" i="377"/>
  <c r="J9" i="377"/>
  <c r="J12" i="377"/>
  <c r="J13" i="377"/>
  <c r="J14" i="377"/>
  <c r="D15" i="377"/>
  <c r="F15" i="377"/>
  <c r="O18" i="377" s="1"/>
  <c r="D376" i="395" s="1"/>
  <c r="H15" i="377"/>
  <c r="P18" i="377" s="1"/>
  <c r="E376" i="395" s="1"/>
  <c r="J18" i="377"/>
  <c r="J22" i="377" s="1"/>
  <c r="J19" i="377"/>
  <c r="J5" i="378"/>
  <c r="J6" i="378"/>
  <c r="J7" i="378"/>
  <c r="D8" i="378"/>
  <c r="J8" i="378" s="1"/>
  <c r="F8" i="378"/>
  <c r="H8" i="378"/>
  <c r="J9" i="378"/>
  <c r="J12" i="378"/>
  <c r="J13" i="378"/>
  <c r="J14" i="378"/>
  <c r="D15" i="378"/>
  <c r="N18" i="378" s="1"/>
  <c r="C377" i="395" s="1"/>
  <c r="F15" i="378"/>
  <c r="O18" i="378" s="1"/>
  <c r="D377" i="395" s="1"/>
  <c r="H15" i="378"/>
  <c r="P18" i="378" s="1"/>
  <c r="E377" i="395" s="1"/>
  <c r="J18" i="378"/>
  <c r="J22" i="378" s="1"/>
  <c r="U18" i="378" s="1"/>
  <c r="J377" i="395" s="1"/>
  <c r="J19" i="378"/>
  <c r="J5" i="379"/>
  <c r="J6" i="379"/>
  <c r="J7" i="379"/>
  <c r="D8" i="379"/>
  <c r="J8" i="379" s="1"/>
  <c r="F8" i="379"/>
  <c r="H8" i="379"/>
  <c r="J9" i="379"/>
  <c r="J12" i="379"/>
  <c r="J13" i="379"/>
  <c r="J14" i="379"/>
  <c r="D15" i="379"/>
  <c r="F15" i="379"/>
  <c r="O18" i="379" s="1"/>
  <c r="D378" i="395" s="1"/>
  <c r="H15" i="379"/>
  <c r="P18" i="379" s="1"/>
  <c r="E378" i="395" s="1"/>
  <c r="J18" i="379"/>
  <c r="J22" i="379" s="1"/>
  <c r="J19" i="379"/>
  <c r="J5" i="380"/>
  <c r="J6" i="380"/>
  <c r="J7" i="380"/>
  <c r="D8" i="380"/>
  <c r="J8" i="380" s="1"/>
  <c r="F8" i="380"/>
  <c r="H8" i="380"/>
  <c r="J9" i="380"/>
  <c r="J12" i="380"/>
  <c r="J13" i="380"/>
  <c r="J14" i="380"/>
  <c r="D15" i="380"/>
  <c r="N18" i="380" s="1"/>
  <c r="C379" i="395" s="1"/>
  <c r="F15" i="380"/>
  <c r="O18" i="380" s="1"/>
  <c r="D379" i="395" s="1"/>
  <c r="H15" i="380"/>
  <c r="P18" i="380" s="1"/>
  <c r="E379" i="395" s="1"/>
  <c r="J18" i="380"/>
  <c r="J22" i="380" s="1"/>
  <c r="U18" i="380" s="1"/>
  <c r="J379" i="395" s="1"/>
  <c r="J19" i="380"/>
  <c r="J5" i="381"/>
  <c r="J6" i="381"/>
  <c r="J7" i="381"/>
  <c r="D8" i="381"/>
  <c r="J8" i="381" s="1"/>
  <c r="F8" i="381"/>
  <c r="H8" i="381"/>
  <c r="J9" i="381"/>
  <c r="J12" i="381"/>
  <c r="J13" i="381"/>
  <c r="J14" i="381"/>
  <c r="D15" i="381"/>
  <c r="F15" i="381"/>
  <c r="O18" i="381" s="1"/>
  <c r="D380" i="395" s="1"/>
  <c r="H15" i="381"/>
  <c r="P18" i="381" s="1"/>
  <c r="E380" i="395" s="1"/>
  <c r="J18" i="381"/>
  <c r="J22" i="381" s="1"/>
  <c r="J19" i="381"/>
  <c r="J5" i="382"/>
  <c r="J6" i="382"/>
  <c r="J7" i="382"/>
  <c r="D8" i="382"/>
  <c r="F8" i="382"/>
  <c r="H8" i="382"/>
  <c r="J8" i="382"/>
  <c r="J9" i="382"/>
  <c r="J12" i="382"/>
  <c r="J13" i="382"/>
  <c r="J14" i="382"/>
  <c r="D15" i="382"/>
  <c r="N18" i="382" s="1"/>
  <c r="C381" i="395" s="1"/>
  <c r="F15" i="382"/>
  <c r="O18" i="382" s="1"/>
  <c r="D381" i="395" s="1"/>
  <c r="H15" i="382"/>
  <c r="P18" i="382" s="1"/>
  <c r="E381" i="395" s="1"/>
  <c r="J18" i="382"/>
  <c r="J22" i="382" s="1"/>
  <c r="U18" i="382" s="1"/>
  <c r="J381" i="395" s="1"/>
  <c r="J19" i="382"/>
  <c r="J5" i="383"/>
  <c r="J6" i="383"/>
  <c r="J7" i="383"/>
  <c r="D8" i="383"/>
  <c r="F8" i="383"/>
  <c r="H8" i="383"/>
  <c r="J9" i="383"/>
  <c r="J12" i="383"/>
  <c r="J13" i="383"/>
  <c r="J14" i="383"/>
  <c r="D15" i="383"/>
  <c r="F15" i="383"/>
  <c r="O18" i="383" s="1"/>
  <c r="D382" i="395" s="1"/>
  <c r="H15" i="383"/>
  <c r="P18" i="383" s="1"/>
  <c r="E382" i="395" s="1"/>
  <c r="J18" i="383"/>
  <c r="J19" i="383"/>
  <c r="J22" i="383" s="1"/>
  <c r="J5" i="384"/>
  <c r="J6" i="384"/>
  <c r="J7" i="384"/>
  <c r="D8" i="384"/>
  <c r="F8" i="384"/>
  <c r="H8" i="384"/>
  <c r="J8" i="384"/>
  <c r="J9" i="384"/>
  <c r="J12" i="384"/>
  <c r="J13" i="384"/>
  <c r="J14" i="384"/>
  <c r="D15" i="384"/>
  <c r="N18" i="384" s="1"/>
  <c r="C383" i="395" s="1"/>
  <c r="F15" i="384"/>
  <c r="O18" i="384" s="1"/>
  <c r="D383" i="395" s="1"/>
  <c r="H15" i="384"/>
  <c r="P18" i="384" s="1"/>
  <c r="E383" i="395" s="1"/>
  <c r="J18" i="384"/>
  <c r="J22" i="384" s="1"/>
  <c r="U18" i="384" s="1"/>
  <c r="J383" i="395" s="1"/>
  <c r="J19" i="384"/>
  <c r="J5" i="385"/>
  <c r="J6" i="385"/>
  <c r="J7" i="385"/>
  <c r="D8" i="385"/>
  <c r="J8" i="385" s="1"/>
  <c r="F8" i="385"/>
  <c r="H8" i="385"/>
  <c r="J9" i="385"/>
  <c r="J12" i="385"/>
  <c r="J13" i="385"/>
  <c r="J14" i="385"/>
  <c r="D15" i="385"/>
  <c r="F15" i="385"/>
  <c r="O18" i="385" s="1"/>
  <c r="D384" i="395" s="1"/>
  <c r="H15" i="385"/>
  <c r="P18" i="385" s="1"/>
  <c r="E384" i="395" s="1"/>
  <c r="J18" i="385"/>
  <c r="J22" i="385" s="1"/>
  <c r="J19" i="385"/>
  <c r="J5" i="386"/>
  <c r="J6" i="386"/>
  <c r="J7" i="386"/>
  <c r="D8" i="386"/>
  <c r="F8" i="386"/>
  <c r="J8" i="386" s="1"/>
  <c r="H8" i="386"/>
  <c r="J9" i="386"/>
  <c r="J12" i="386"/>
  <c r="J13" i="386"/>
  <c r="J14" i="386"/>
  <c r="D15" i="386"/>
  <c r="N18" i="386" s="1"/>
  <c r="C385" i="395" s="1"/>
  <c r="F15" i="386"/>
  <c r="O18" i="386" s="1"/>
  <c r="D385" i="395" s="1"/>
  <c r="H15" i="386"/>
  <c r="P18" i="386" s="1"/>
  <c r="E385" i="395" s="1"/>
  <c r="J18" i="386"/>
  <c r="J22" i="386" s="1"/>
  <c r="U18" i="386" s="1"/>
  <c r="J385" i="395" s="1"/>
  <c r="J19" i="386"/>
  <c r="J5" i="387"/>
  <c r="J6" i="387"/>
  <c r="J7" i="387"/>
  <c r="D8" i="387"/>
  <c r="J8" i="387" s="1"/>
  <c r="F8" i="387"/>
  <c r="H8" i="387"/>
  <c r="J9" i="387"/>
  <c r="J12" i="387"/>
  <c r="J13" i="387"/>
  <c r="J14" i="387"/>
  <c r="D15" i="387"/>
  <c r="F15" i="387"/>
  <c r="O18" i="387" s="1"/>
  <c r="D386" i="395" s="1"/>
  <c r="H15" i="387"/>
  <c r="P18" i="387" s="1"/>
  <c r="E386" i="395" s="1"/>
  <c r="J18" i="387"/>
  <c r="J19" i="387"/>
  <c r="J22" i="387" s="1"/>
  <c r="J5" i="388"/>
  <c r="J6" i="388"/>
  <c r="J7" i="388"/>
  <c r="D8" i="388"/>
  <c r="J8" i="388" s="1"/>
  <c r="F8" i="388"/>
  <c r="H8" i="388"/>
  <c r="J9" i="388"/>
  <c r="J12" i="388"/>
  <c r="J13" i="388"/>
  <c r="J14" i="388"/>
  <c r="D15" i="388"/>
  <c r="N18" i="388" s="1"/>
  <c r="C387" i="395" s="1"/>
  <c r="F15" i="388"/>
  <c r="O18" i="388" s="1"/>
  <c r="D387" i="395" s="1"/>
  <c r="H15" i="388"/>
  <c r="P18" i="388" s="1"/>
  <c r="E387" i="395" s="1"/>
  <c r="J18" i="388"/>
  <c r="J22" i="388" s="1"/>
  <c r="U18" i="388" s="1"/>
  <c r="J387" i="395" s="1"/>
  <c r="J19" i="388"/>
  <c r="J5" i="389"/>
  <c r="J6" i="389"/>
  <c r="J7" i="389"/>
  <c r="D8" i="389"/>
  <c r="J8" i="389" s="1"/>
  <c r="F8" i="389"/>
  <c r="H8" i="389"/>
  <c r="J9" i="389"/>
  <c r="J12" i="389"/>
  <c r="J13" i="389"/>
  <c r="J14" i="389"/>
  <c r="D15" i="389"/>
  <c r="F15" i="389"/>
  <c r="O18" i="389" s="1"/>
  <c r="D388" i="395" s="1"/>
  <c r="H15" i="389"/>
  <c r="P18" i="389" s="1"/>
  <c r="E388" i="395" s="1"/>
  <c r="J18" i="389"/>
  <c r="J19" i="389"/>
  <c r="J22" i="389" s="1"/>
  <c r="J5" i="390"/>
  <c r="J6" i="390"/>
  <c r="J7" i="390"/>
  <c r="D8" i="390"/>
  <c r="J8" i="390" s="1"/>
  <c r="F8" i="390"/>
  <c r="H8" i="390"/>
  <c r="J9" i="390"/>
  <c r="J12" i="390"/>
  <c r="J13" i="390"/>
  <c r="J14" i="390"/>
  <c r="D15" i="390"/>
  <c r="N18" i="390" s="1"/>
  <c r="C389" i="395" s="1"/>
  <c r="F15" i="390"/>
  <c r="O18" i="390" s="1"/>
  <c r="D389" i="395" s="1"/>
  <c r="H15" i="390"/>
  <c r="P18" i="390" s="1"/>
  <c r="E389" i="395" s="1"/>
  <c r="J18" i="390"/>
  <c r="J19" i="390"/>
  <c r="J5" i="391"/>
  <c r="J6" i="391"/>
  <c r="J7" i="391"/>
  <c r="D8" i="391"/>
  <c r="F8" i="391"/>
  <c r="H8" i="391"/>
  <c r="J9" i="391"/>
  <c r="J12" i="391"/>
  <c r="J13" i="391"/>
  <c r="J14" i="391"/>
  <c r="D15" i="391"/>
  <c r="F15" i="391"/>
  <c r="O18" i="391" s="1"/>
  <c r="D390" i="395" s="1"/>
  <c r="H15" i="391"/>
  <c r="P18" i="391" s="1"/>
  <c r="E390" i="395" s="1"/>
  <c r="J18" i="391"/>
  <c r="J19" i="391"/>
  <c r="J22" i="391"/>
  <c r="U18" i="391" s="1"/>
  <c r="J390" i="395" s="1"/>
  <c r="J5" i="392"/>
  <c r="J6" i="392"/>
  <c r="J7" i="392"/>
  <c r="D8" i="392"/>
  <c r="F8" i="392"/>
  <c r="H8" i="392"/>
  <c r="J8" i="392"/>
  <c r="J9" i="392"/>
  <c r="J12" i="392"/>
  <c r="J13" i="392"/>
  <c r="J14" i="392"/>
  <c r="D15" i="392"/>
  <c r="N18" i="392" s="1"/>
  <c r="C391" i="395" s="1"/>
  <c r="F15" i="392"/>
  <c r="O18" i="392" s="1"/>
  <c r="D391" i="395" s="1"/>
  <c r="H15" i="392"/>
  <c r="P18" i="392" s="1"/>
  <c r="E391" i="395" s="1"/>
  <c r="J15" i="392"/>
  <c r="Q18" i="392" s="1"/>
  <c r="F391" i="395" s="1"/>
  <c r="J18" i="392"/>
  <c r="J22" i="392" s="1"/>
  <c r="U18" i="392" s="1"/>
  <c r="J391" i="395" s="1"/>
  <c r="J19" i="392"/>
  <c r="J5" i="393"/>
  <c r="J6" i="393"/>
  <c r="J7" i="393"/>
  <c r="D8" i="393"/>
  <c r="F8" i="393"/>
  <c r="H8" i="393"/>
  <c r="J9" i="393"/>
  <c r="J12" i="393"/>
  <c r="J13" i="393"/>
  <c r="J14" i="393"/>
  <c r="D15" i="393"/>
  <c r="F15" i="393"/>
  <c r="O18" i="393" s="1"/>
  <c r="D392" i="395" s="1"/>
  <c r="H15" i="393"/>
  <c r="P18" i="393" s="1"/>
  <c r="E392" i="395" s="1"/>
  <c r="J18" i="393"/>
  <c r="J22" i="393" s="1"/>
  <c r="J19" i="393"/>
  <c r="D4883" i="396" l="1"/>
  <c r="D5254" i="396"/>
  <c r="D5238" i="396"/>
  <c r="D5222" i="396"/>
  <c r="D5206" i="396"/>
  <c r="D5190" i="396"/>
  <c r="D5174" i="396"/>
  <c r="D5158" i="396"/>
  <c r="D5142" i="396"/>
  <c r="D5126" i="396"/>
  <c r="D5110" i="396"/>
  <c r="D5094" i="396"/>
  <c r="D5078" i="396"/>
  <c r="D5062" i="396"/>
  <c r="D5046" i="396"/>
  <c r="D5030" i="396"/>
  <c r="D5014" i="396"/>
  <c r="D4998" i="396"/>
  <c r="D4982" i="396"/>
  <c r="D4966" i="396"/>
  <c r="D4950" i="396"/>
  <c r="D4934" i="396"/>
  <c r="D4918" i="396"/>
  <c r="D4902" i="396"/>
  <c r="D4886" i="396"/>
  <c r="D4870" i="396"/>
  <c r="D4854" i="396"/>
  <c r="D4838" i="396"/>
  <c r="D4822" i="396"/>
  <c r="D4806" i="396"/>
  <c r="D4790" i="396"/>
  <c r="D4774" i="396"/>
  <c r="D4758" i="396"/>
  <c r="D4742" i="396"/>
  <c r="D4726" i="396"/>
  <c r="D4710" i="396"/>
  <c r="D4694" i="396"/>
  <c r="D4678" i="396"/>
  <c r="D4662" i="396"/>
  <c r="D4646" i="396"/>
  <c r="D4629" i="396"/>
  <c r="D4611" i="396"/>
  <c r="D4591" i="396"/>
  <c r="D4572" i="396"/>
  <c r="D4553" i="396"/>
  <c r="D4532" i="396"/>
  <c r="D4511" i="396"/>
  <c r="D4491" i="396"/>
  <c r="D4469" i="396"/>
  <c r="D4447" i="396"/>
  <c r="D4427" i="396"/>
  <c r="D4403" i="396"/>
  <c r="D4380" i="396"/>
  <c r="D4355" i="396"/>
  <c r="D4331" i="396"/>
  <c r="D4303" i="396"/>
  <c r="D4271" i="396"/>
  <c r="D4224" i="396"/>
  <c r="D4175" i="396"/>
  <c r="D4111" i="396"/>
  <c r="D4030" i="396"/>
  <c r="D3919" i="396"/>
  <c r="D3791" i="396"/>
  <c r="D3663" i="396"/>
  <c r="D3511" i="396"/>
  <c r="D3314" i="396"/>
  <c r="D2321" i="396"/>
  <c r="D5076" i="396"/>
  <c r="D4660" i="396"/>
  <c r="D5251" i="396"/>
  <c r="D4643" i="396"/>
  <c r="D5253" i="396"/>
  <c r="D5237" i="396"/>
  <c r="D5221" i="396"/>
  <c r="D5205" i="396"/>
  <c r="D5189" i="396"/>
  <c r="D5173" i="396"/>
  <c r="D5157" i="396"/>
  <c r="D5141" i="396"/>
  <c r="D5125" i="396"/>
  <c r="D5109" i="396"/>
  <c r="D5093" i="396"/>
  <c r="D5077" i="396"/>
  <c r="D5061" i="396"/>
  <c r="D5045" i="396"/>
  <c r="D5029" i="396"/>
  <c r="D5013" i="396"/>
  <c r="D4997" i="396"/>
  <c r="D4981" i="396"/>
  <c r="D4965" i="396"/>
  <c r="D4949" i="396"/>
  <c r="D4933" i="396"/>
  <c r="D4917" i="396"/>
  <c r="D4901" i="396"/>
  <c r="D4885" i="396"/>
  <c r="D4869" i="396"/>
  <c r="D4853" i="396"/>
  <c r="D4837" i="396"/>
  <c r="D4821" i="396"/>
  <c r="D4805" i="396"/>
  <c r="D4789" i="396"/>
  <c r="D4773" i="396"/>
  <c r="D4757" i="396"/>
  <c r="D4741" i="396"/>
  <c r="D4725" i="396"/>
  <c r="D4709" i="396"/>
  <c r="D4693" i="396"/>
  <c r="D4677" i="396"/>
  <c r="D4661" i="396"/>
  <c r="D4645" i="396"/>
  <c r="D4628" i="396"/>
  <c r="D4609" i="396"/>
  <c r="D4590" i="396"/>
  <c r="D4571" i="396"/>
  <c r="D4550" i="396"/>
  <c r="D4531" i="396"/>
  <c r="D4510" i="396"/>
  <c r="D4490" i="396"/>
  <c r="D4468" i="396"/>
  <c r="D4446" i="396"/>
  <c r="D4426" i="396"/>
  <c r="D4400" i="396"/>
  <c r="D4379" i="396"/>
  <c r="D4352" i="396"/>
  <c r="D4330" i="396"/>
  <c r="D4302" i="396"/>
  <c r="D4270" i="396"/>
  <c r="D4223" i="396"/>
  <c r="D4174" i="396"/>
  <c r="D4110" i="396"/>
  <c r="D4016" i="396"/>
  <c r="D3904" i="396"/>
  <c r="D3776" i="396"/>
  <c r="D3646" i="396"/>
  <c r="D3491" i="396"/>
  <c r="D3277" i="396"/>
  <c r="D1137" i="396"/>
  <c r="D5140" i="396"/>
  <c r="D4724" i="396"/>
  <c r="D4723" i="396"/>
  <c r="D5250" i="396"/>
  <c r="D5234" i="396"/>
  <c r="D5218" i="396"/>
  <c r="D5202" i="396"/>
  <c r="D5186" i="396"/>
  <c r="D5170" i="396"/>
  <c r="D5154" i="396"/>
  <c r="D5138" i="396"/>
  <c r="D5122" i="396"/>
  <c r="D5106" i="396"/>
  <c r="D5090" i="396"/>
  <c r="D5074" i="396"/>
  <c r="D5058" i="396"/>
  <c r="D5042" i="396"/>
  <c r="D5026" i="396"/>
  <c r="D5010" i="396"/>
  <c r="D4994" i="396"/>
  <c r="D4978" i="396"/>
  <c r="D4962" i="396"/>
  <c r="D4946" i="396"/>
  <c r="D4930" i="396"/>
  <c r="D4914" i="396"/>
  <c r="D4898" i="396"/>
  <c r="D4882" i="396"/>
  <c r="D4866" i="396"/>
  <c r="D4850" i="396"/>
  <c r="D4834" i="396"/>
  <c r="D4818" i="396"/>
  <c r="D4802" i="396"/>
  <c r="D4786" i="396"/>
  <c r="D4770" i="396"/>
  <c r="D4754" i="396"/>
  <c r="D4738" i="396"/>
  <c r="D4722" i="396"/>
  <c r="D4706" i="396"/>
  <c r="D4690" i="396"/>
  <c r="D4674" i="396"/>
  <c r="D4658" i="396"/>
  <c r="D4642" i="396"/>
  <c r="D4625" i="396"/>
  <c r="D4606" i="396"/>
  <c r="D4587" i="396"/>
  <c r="D4566" i="396"/>
  <c r="D4547" i="396"/>
  <c r="D4527" i="396"/>
  <c r="D4507" i="396"/>
  <c r="D4485" i="396"/>
  <c r="D4463" i="396"/>
  <c r="D4443" i="396"/>
  <c r="D4420" i="396"/>
  <c r="D4397" i="396"/>
  <c r="D4374" i="396"/>
  <c r="D4349" i="396"/>
  <c r="D4323" i="396"/>
  <c r="D4298" i="396"/>
  <c r="D4260" i="396"/>
  <c r="D4212" i="396"/>
  <c r="D4160" i="396"/>
  <c r="D4094" i="396"/>
  <c r="D4000" i="396"/>
  <c r="D3887" i="396"/>
  <c r="D3759" i="396"/>
  <c r="D3627" i="396"/>
  <c r="D3471" i="396"/>
  <c r="D3197" i="396"/>
  <c r="D5060" i="396"/>
  <c r="D4708" i="396"/>
  <c r="D4755" i="396"/>
  <c r="D5249" i="396"/>
  <c r="D5233" i="396"/>
  <c r="D5217" i="396"/>
  <c r="D5201" i="396"/>
  <c r="D5185" i="396"/>
  <c r="D5169" i="396"/>
  <c r="D5153" i="396"/>
  <c r="D5137" i="396"/>
  <c r="D5121" i="396"/>
  <c r="D5105" i="396"/>
  <c r="D5089" i="396"/>
  <c r="D5073" i="396"/>
  <c r="D5057" i="396"/>
  <c r="D5041" i="396"/>
  <c r="D5025" i="396"/>
  <c r="D5009" i="396"/>
  <c r="D4993" i="396"/>
  <c r="D4977" i="396"/>
  <c r="D4961" i="396"/>
  <c r="D4945" i="396"/>
  <c r="D4929" i="396"/>
  <c r="D4913" i="396"/>
  <c r="D4897" i="396"/>
  <c r="D4881" i="396"/>
  <c r="D4865" i="396"/>
  <c r="D4849" i="396"/>
  <c r="D4833" i="396"/>
  <c r="D4817" i="396"/>
  <c r="D4801" i="396"/>
  <c r="D4785" i="396"/>
  <c r="D4769" i="396"/>
  <c r="D4753" i="396"/>
  <c r="D4737" i="396"/>
  <c r="D4721" i="396"/>
  <c r="D4705" i="396"/>
  <c r="D4689" i="396"/>
  <c r="D4673" i="396"/>
  <c r="D4657" i="396"/>
  <c r="D4641" i="396"/>
  <c r="D4624" i="396"/>
  <c r="D4605" i="396"/>
  <c r="D4586" i="396"/>
  <c r="D4565" i="396"/>
  <c r="D4545" i="396"/>
  <c r="D4526" i="396"/>
  <c r="D4506" i="396"/>
  <c r="D4484" i="396"/>
  <c r="D4462" i="396"/>
  <c r="D4442" i="396"/>
  <c r="D4419" i="396"/>
  <c r="D4396" i="396"/>
  <c r="D4372" i="396"/>
  <c r="D4348" i="396"/>
  <c r="D4320" i="396"/>
  <c r="D4294" i="396"/>
  <c r="D4256" i="396"/>
  <c r="D4208" i="396"/>
  <c r="D4159" i="396"/>
  <c r="D4080" i="396"/>
  <c r="D3999" i="396"/>
  <c r="D3872" i="396"/>
  <c r="D3744" i="396"/>
  <c r="D3610" i="396"/>
  <c r="D3451" i="396"/>
  <c r="D3085" i="396"/>
  <c r="D5188" i="396"/>
  <c r="D4980" i="396"/>
  <c r="D4852" i="396"/>
  <c r="D4644" i="396"/>
  <c r="D4509" i="396"/>
  <c r="D4326" i="396"/>
  <c r="D4015" i="396"/>
  <c r="D3276" i="396"/>
  <c r="D5219" i="396"/>
  <c r="D5075" i="396"/>
  <c r="D4931" i="396"/>
  <c r="D4787" i="396"/>
  <c r="D4588" i="396"/>
  <c r="D4464" i="396"/>
  <c r="D4324" i="396"/>
  <c r="D4014" i="396"/>
  <c r="D5248" i="396"/>
  <c r="D5232" i="396"/>
  <c r="D5216" i="396"/>
  <c r="D5200" i="396"/>
  <c r="D5184" i="396"/>
  <c r="D5168" i="396"/>
  <c r="D5152" i="396"/>
  <c r="D5136" i="396"/>
  <c r="D5120" i="396"/>
  <c r="D5104" i="396"/>
  <c r="D5088" i="396"/>
  <c r="D5072" i="396"/>
  <c r="D5056" i="396"/>
  <c r="D5040" i="396"/>
  <c r="D5024" i="396"/>
  <c r="D5008" i="396"/>
  <c r="D4992" i="396"/>
  <c r="D4976" i="396"/>
  <c r="D4960" i="396"/>
  <c r="D4944" i="396"/>
  <c r="D4928" i="396"/>
  <c r="D4912" i="396"/>
  <c r="D4896" i="396"/>
  <c r="D4880" i="396"/>
  <c r="D4864" i="396"/>
  <c r="D4848" i="396"/>
  <c r="D4832" i="396"/>
  <c r="D4816" i="396"/>
  <c r="D4800" i="396"/>
  <c r="D4784" i="396"/>
  <c r="D4768" i="396"/>
  <c r="D4752" i="396"/>
  <c r="D4736" i="396"/>
  <c r="D4720" i="396"/>
  <c r="D4704" i="396"/>
  <c r="D4688" i="396"/>
  <c r="D4672" i="396"/>
  <c r="D4656" i="396"/>
  <c r="D4640" i="396"/>
  <c r="D4623" i="396"/>
  <c r="D4604" i="396"/>
  <c r="D4585" i="396"/>
  <c r="D4564" i="396"/>
  <c r="D4544" i="396"/>
  <c r="D4525" i="396"/>
  <c r="D4505" i="396"/>
  <c r="D4483" i="396"/>
  <c r="D4461" i="396"/>
  <c r="D4441" i="396"/>
  <c r="D4416" i="396"/>
  <c r="D4395" i="396"/>
  <c r="D4371" i="396"/>
  <c r="D4347" i="396"/>
  <c r="D4319" i="396"/>
  <c r="D4292" i="396"/>
  <c r="D4255" i="396"/>
  <c r="D4207" i="396"/>
  <c r="D4158" i="396"/>
  <c r="D4079" i="396"/>
  <c r="D3998" i="396"/>
  <c r="D3871" i="396"/>
  <c r="D3743" i="396"/>
  <c r="D3609" i="396"/>
  <c r="D3450" i="396"/>
  <c r="D3071" i="396"/>
  <c r="D5220" i="396"/>
  <c r="D5012" i="396"/>
  <c r="D4900" i="396"/>
  <c r="D4788" i="396"/>
  <c r="D4549" i="396"/>
  <c r="D4399" i="396"/>
  <c r="D4173" i="396"/>
  <c r="D3490" i="396"/>
  <c r="D5155" i="396"/>
  <c r="D5043" i="396"/>
  <c r="D4963" i="396"/>
  <c r="D4819" i="396"/>
  <c r="D4626" i="396"/>
  <c r="D4486" i="396"/>
  <c r="D4266" i="396"/>
  <c r="D3760" i="396"/>
  <c r="D5247" i="396"/>
  <c r="D5231" i="396"/>
  <c r="D5215" i="396"/>
  <c r="D5199" i="396"/>
  <c r="D5183" i="396"/>
  <c r="D5167" i="396"/>
  <c r="D5151" i="396"/>
  <c r="D5135" i="396"/>
  <c r="D5119" i="396"/>
  <c r="D5103" i="396"/>
  <c r="D5087" i="396"/>
  <c r="D5071" i="396"/>
  <c r="D5055" i="396"/>
  <c r="D5039" i="396"/>
  <c r="D5023" i="396"/>
  <c r="D5007" i="396"/>
  <c r="D4991" i="396"/>
  <c r="D4975" i="396"/>
  <c r="D4959" i="396"/>
  <c r="D4943" i="396"/>
  <c r="D4927" i="396"/>
  <c r="D4911" i="396"/>
  <c r="D4895" i="396"/>
  <c r="D4879" i="396"/>
  <c r="D4863" i="396"/>
  <c r="D4847" i="396"/>
  <c r="D4831" i="396"/>
  <c r="D4815" i="396"/>
  <c r="D4799" i="396"/>
  <c r="D4783" i="396"/>
  <c r="D4767" i="396"/>
  <c r="D4751" i="396"/>
  <c r="D4735" i="396"/>
  <c r="D4719" i="396"/>
  <c r="D4703" i="396"/>
  <c r="D4687" i="396"/>
  <c r="D4671" i="396"/>
  <c r="D4655" i="396"/>
  <c r="D4639" i="396"/>
  <c r="D4622" i="396"/>
  <c r="D4603" i="396"/>
  <c r="D4582" i="396"/>
  <c r="D4563" i="396"/>
  <c r="D4543" i="396"/>
  <c r="D4524" i="396"/>
  <c r="D4502" i="396"/>
  <c r="D4480" i="396"/>
  <c r="D4460" i="396"/>
  <c r="D4438" i="396"/>
  <c r="D4415" i="396"/>
  <c r="D4394" i="396"/>
  <c r="D4368" i="396"/>
  <c r="D4346" i="396"/>
  <c r="D4318" i="396"/>
  <c r="D4288" i="396"/>
  <c r="D4254" i="396"/>
  <c r="D4206" i="396"/>
  <c r="D4148" i="396"/>
  <c r="D4078" i="396"/>
  <c r="D3984" i="396"/>
  <c r="D3856" i="396"/>
  <c r="D3728" i="396"/>
  <c r="D3591" i="396"/>
  <c r="D3427" i="396"/>
  <c r="D2957" i="396"/>
  <c r="D5236" i="396"/>
  <c r="D5028" i="396"/>
  <c r="D4916" i="396"/>
  <c r="D4804" i="396"/>
  <c r="D4589" i="396"/>
  <c r="D4445" i="396"/>
  <c r="D4269" i="396"/>
  <c r="D5139" i="396"/>
  <c r="D5027" i="396"/>
  <c r="D4915" i="396"/>
  <c r="D4803" i="396"/>
  <c r="D4569" i="396"/>
  <c r="D4422" i="396"/>
  <c r="D4377" i="396"/>
  <c r="D4095" i="396"/>
  <c r="D5246" i="396"/>
  <c r="D5230" i="396"/>
  <c r="D5214" i="396"/>
  <c r="D5198" i="396"/>
  <c r="D5182" i="396"/>
  <c r="D5166" i="396"/>
  <c r="D5150" i="396"/>
  <c r="D5134" i="396"/>
  <c r="D5118" i="396"/>
  <c r="D5102" i="396"/>
  <c r="D5086" i="396"/>
  <c r="D5070" i="396"/>
  <c r="D5054" i="396"/>
  <c r="D5038" i="396"/>
  <c r="D5022" i="396"/>
  <c r="D5006" i="396"/>
  <c r="D4990" i="396"/>
  <c r="D4974" i="396"/>
  <c r="D4958" i="396"/>
  <c r="D4942" i="396"/>
  <c r="D4926" i="396"/>
  <c r="D4910" i="396"/>
  <c r="D4894" i="396"/>
  <c r="D4878" i="396"/>
  <c r="D4862" i="396"/>
  <c r="D4846" i="396"/>
  <c r="D4830" i="396"/>
  <c r="D4814" i="396"/>
  <c r="D4798" i="396"/>
  <c r="D4782" i="396"/>
  <c r="D4766" i="396"/>
  <c r="D4750" i="396"/>
  <c r="D4734" i="396"/>
  <c r="D4718" i="396"/>
  <c r="D4702" i="396"/>
  <c r="D4686" i="396"/>
  <c r="D4670" i="396"/>
  <c r="D4654" i="396"/>
  <c r="D4638" i="396"/>
  <c r="D4621" i="396"/>
  <c r="D4602" i="396"/>
  <c r="D4581" i="396"/>
  <c r="D4561" i="396"/>
  <c r="D4542" i="396"/>
  <c r="D4523" i="396"/>
  <c r="D4501" i="396"/>
  <c r="D4479" i="396"/>
  <c r="D4459" i="396"/>
  <c r="D4437" i="396"/>
  <c r="D4414" i="396"/>
  <c r="D4393" i="396"/>
  <c r="D4367" i="396"/>
  <c r="D4342" i="396"/>
  <c r="D4317" i="396"/>
  <c r="D4287" i="396"/>
  <c r="D4253" i="396"/>
  <c r="D4205" i="396"/>
  <c r="D4144" i="396"/>
  <c r="D4064" i="396"/>
  <c r="D3983" i="396"/>
  <c r="D3855" i="396"/>
  <c r="D3727" i="396"/>
  <c r="D3589" i="396"/>
  <c r="D3426" i="396"/>
  <c r="D2943" i="396"/>
  <c r="D5252" i="396"/>
  <c r="D5156" i="396"/>
  <c r="D4948" i="396"/>
  <c r="D4868" i="396"/>
  <c r="D4772" i="396"/>
  <c r="D4570" i="396"/>
  <c r="D4425" i="396"/>
  <c r="D4301" i="396"/>
  <c r="D3775" i="396"/>
  <c r="D5123" i="396"/>
  <c r="D5011" i="396"/>
  <c r="D4899" i="396"/>
  <c r="D4771" i="396"/>
  <c r="D4548" i="396"/>
  <c r="D4398" i="396"/>
  <c r="D4164" i="396"/>
  <c r="D3888" i="396"/>
  <c r="D5245" i="396"/>
  <c r="D5229" i="396"/>
  <c r="D5213" i="396"/>
  <c r="D5197" i="396"/>
  <c r="D5181" i="396"/>
  <c r="D5165" i="396"/>
  <c r="D5149" i="396"/>
  <c r="D5133" i="396"/>
  <c r="D5117" i="396"/>
  <c r="D5101" i="396"/>
  <c r="D5085" i="396"/>
  <c r="D5069" i="396"/>
  <c r="D5053" i="396"/>
  <c r="D5037" i="396"/>
  <c r="D5021" i="396"/>
  <c r="D5005" i="396"/>
  <c r="D4989" i="396"/>
  <c r="D4973" i="396"/>
  <c r="D4957" i="396"/>
  <c r="D4941" i="396"/>
  <c r="D4925" i="396"/>
  <c r="D4909" i="396"/>
  <c r="D4893" i="396"/>
  <c r="D4877" i="396"/>
  <c r="D4861" i="396"/>
  <c r="D4845" i="396"/>
  <c r="D4829" i="396"/>
  <c r="D4813" i="396"/>
  <c r="D4797" i="396"/>
  <c r="D4781" i="396"/>
  <c r="D4765" i="396"/>
  <c r="D4749" i="396"/>
  <c r="D4733" i="396"/>
  <c r="D4717" i="396"/>
  <c r="D4701" i="396"/>
  <c r="D4685" i="396"/>
  <c r="D4669" i="396"/>
  <c r="D4653" i="396"/>
  <c r="D4637" i="396"/>
  <c r="D4620" i="396"/>
  <c r="D4601" i="396"/>
  <c r="D4580" i="396"/>
  <c r="D4560" i="396"/>
  <c r="D4541" i="396"/>
  <c r="D4522" i="396"/>
  <c r="D4500" i="396"/>
  <c r="D4478" i="396"/>
  <c r="D4458" i="396"/>
  <c r="D4436" i="396"/>
  <c r="D4413" i="396"/>
  <c r="D4390" i="396"/>
  <c r="D4366" i="396"/>
  <c r="D4340" i="396"/>
  <c r="D4316" i="396"/>
  <c r="D4286" i="396"/>
  <c r="D4250" i="396"/>
  <c r="D4196" i="396"/>
  <c r="D4143" i="396"/>
  <c r="D4063" i="396"/>
  <c r="D3968" i="396"/>
  <c r="D3840" i="396"/>
  <c r="D3712" i="396"/>
  <c r="D3570" i="396"/>
  <c r="D3403" i="396"/>
  <c r="D2829" i="396"/>
  <c r="D5092" i="396"/>
  <c r="D4676" i="396"/>
  <c r="D5235" i="396"/>
  <c r="D4659" i="396"/>
  <c r="D5244" i="396"/>
  <c r="D5228" i="396"/>
  <c r="D5212" i="396"/>
  <c r="D5196" i="396"/>
  <c r="D5180" i="396"/>
  <c r="D5164" i="396"/>
  <c r="D5148" i="396"/>
  <c r="D5132" i="396"/>
  <c r="D5116" i="396"/>
  <c r="D5100" i="396"/>
  <c r="D5084" i="396"/>
  <c r="D5068" i="396"/>
  <c r="D5052" i="396"/>
  <c r="D5036" i="396"/>
  <c r="D5020" i="396"/>
  <c r="D5004" i="396"/>
  <c r="D4988" i="396"/>
  <c r="D4972" i="396"/>
  <c r="D4956" i="396"/>
  <c r="D4940" i="396"/>
  <c r="D4924" i="396"/>
  <c r="D4908" i="396"/>
  <c r="D4892" i="396"/>
  <c r="D4876" i="396"/>
  <c r="D4860" i="396"/>
  <c r="D4844" i="396"/>
  <c r="D4828" i="396"/>
  <c r="D4812" i="396"/>
  <c r="D4796" i="396"/>
  <c r="D4780" i="396"/>
  <c r="D4764" i="396"/>
  <c r="D4748" i="396"/>
  <c r="D4732" i="396"/>
  <c r="D4716" i="396"/>
  <c r="D4700" i="396"/>
  <c r="D4684" i="396"/>
  <c r="D4668" i="396"/>
  <c r="D4652" i="396"/>
  <c r="D4636" i="396"/>
  <c r="D4619" i="396"/>
  <c r="D4598" i="396"/>
  <c r="D4579" i="396"/>
  <c r="D4559" i="396"/>
  <c r="D4540" i="396"/>
  <c r="D4521" i="396"/>
  <c r="D4499" i="396"/>
  <c r="D4477" i="396"/>
  <c r="D4457" i="396"/>
  <c r="D4435" i="396"/>
  <c r="D4412" i="396"/>
  <c r="D4388" i="396"/>
  <c r="D4365" i="396"/>
  <c r="D4339" i="396"/>
  <c r="D4315" i="396"/>
  <c r="D4285" i="396"/>
  <c r="D4244" i="396"/>
  <c r="D4192" i="396"/>
  <c r="D4142" i="396"/>
  <c r="D4062" i="396"/>
  <c r="D3967" i="396"/>
  <c r="D3839" i="396"/>
  <c r="D3711" i="396"/>
  <c r="D3569" i="396"/>
  <c r="D3402" i="396"/>
  <c r="D2815" i="396"/>
  <c r="D5044" i="396"/>
  <c r="D4740" i="396"/>
  <c r="D4739" i="396"/>
  <c r="D5243" i="396"/>
  <c r="D5227" i="396"/>
  <c r="D5211" i="396"/>
  <c r="D5195" i="396"/>
  <c r="D5179" i="396"/>
  <c r="D5163" i="396"/>
  <c r="D5147" i="396"/>
  <c r="D5131" i="396"/>
  <c r="D5115" i="396"/>
  <c r="D5099" i="396"/>
  <c r="D5083" i="396"/>
  <c r="D5067" i="396"/>
  <c r="D5051" i="396"/>
  <c r="D5035" i="396"/>
  <c r="D5019" i="396"/>
  <c r="D5003" i="396"/>
  <c r="D4987" i="396"/>
  <c r="D4971" i="396"/>
  <c r="D4955" i="396"/>
  <c r="D4939" i="396"/>
  <c r="D4923" i="396"/>
  <c r="D4907" i="396"/>
  <c r="D4891" i="396"/>
  <c r="D4875" i="396"/>
  <c r="D4859" i="396"/>
  <c r="D4843" i="396"/>
  <c r="D4827" i="396"/>
  <c r="D4811" i="396"/>
  <c r="D4795" i="396"/>
  <c r="D4779" i="396"/>
  <c r="D4763" i="396"/>
  <c r="D4747" i="396"/>
  <c r="D4731" i="396"/>
  <c r="D4715" i="396"/>
  <c r="D4699" i="396"/>
  <c r="D4683" i="396"/>
  <c r="D4667" i="396"/>
  <c r="D4651" i="396"/>
  <c r="D4635" i="396"/>
  <c r="D4618" i="396"/>
  <c r="D4597" i="396"/>
  <c r="D4577" i="396"/>
  <c r="D4558" i="396"/>
  <c r="D4539" i="396"/>
  <c r="D4518" i="396"/>
  <c r="D4496" i="396"/>
  <c r="D4476" i="396"/>
  <c r="D4454" i="396"/>
  <c r="D4432" i="396"/>
  <c r="D4411" i="396"/>
  <c r="D4387" i="396"/>
  <c r="D4364" i="396"/>
  <c r="D4336" i="396"/>
  <c r="D4314" i="396"/>
  <c r="D4284" i="396"/>
  <c r="D4240" i="396"/>
  <c r="D4191" i="396"/>
  <c r="D4132" i="396"/>
  <c r="D4048" i="396"/>
  <c r="D3952" i="396"/>
  <c r="D3824" i="396"/>
  <c r="D3696" i="396"/>
  <c r="D3551" i="396"/>
  <c r="D3375" i="396"/>
  <c r="D2701" i="396"/>
  <c r="D5108" i="396"/>
  <c r="D4692" i="396"/>
  <c r="D4707" i="396"/>
  <c r="D5242" i="396"/>
  <c r="D5226" i="396"/>
  <c r="D5210" i="396"/>
  <c r="D5194" i="396"/>
  <c r="D5178" i="396"/>
  <c r="D5162" i="396"/>
  <c r="D5146" i="396"/>
  <c r="D5130" i="396"/>
  <c r="D5114" i="396"/>
  <c r="D5098" i="396"/>
  <c r="D5082" i="396"/>
  <c r="D5066" i="396"/>
  <c r="D5050" i="396"/>
  <c r="D5034" i="396"/>
  <c r="D5018" i="396"/>
  <c r="D5002" i="396"/>
  <c r="D4986" i="396"/>
  <c r="D4970" i="396"/>
  <c r="D4954" i="396"/>
  <c r="D4938" i="396"/>
  <c r="D4922" i="396"/>
  <c r="D4906" i="396"/>
  <c r="D4890" i="396"/>
  <c r="D4874" i="396"/>
  <c r="D4858" i="396"/>
  <c r="D4842" i="396"/>
  <c r="D4826" i="396"/>
  <c r="D4810" i="396"/>
  <c r="D4794" i="396"/>
  <c r="D4778" i="396"/>
  <c r="D4762" i="396"/>
  <c r="D4746" i="396"/>
  <c r="D4730" i="396"/>
  <c r="D4714" i="396"/>
  <c r="D4698" i="396"/>
  <c r="D4682" i="396"/>
  <c r="D4666" i="396"/>
  <c r="D4650" i="396"/>
  <c r="D4634" i="396"/>
  <c r="D4617" i="396"/>
  <c r="D4596" i="396"/>
  <c r="D4576" i="396"/>
  <c r="D4557" i="396"/>
  <c r="D4538" i="396"/>
  <c r="D4517" i="396"/>
  <c r="D4495" i="396"/>
  <c r="D4475" i="396"/>
  <c r="D4453" i="396"/>
  <c r="D4431" i="396"/>
  <c r="D4410" i="396"/>
  <c r="D4384" i="396"/>
  <c r="D4363" i="396"/>
  <c r="D4335" i="396"/>
  <c r="D4310" i="396"/>
  <c r="D4282" i="396"/>
  <c r="D4239" i="396"/>
  <c r="D4190" i="396"/>
  <c r="D4128" i="396"/>
  <c r="D4047" i="396"/>
  <c r="D3951" i="396"/>
  <c r="D3823" i="396"/>
  <c r="D3695" i="396"/>
  <c r="D3549" i="396"/>
  <c r="D3373" i="396"/>
  <c r="D5124" i="396"/>
  <c r="D4932" i="396"/>
  <c r="D4820" i="396"/>
  <c r="D4608" i="396"/>
  <c r="D4467" i="396"/>
  <c r="D4096" i="396"/>
  <c r="D5171" i="396"/>
  <c r="D5059" i="396"/>
  <c r="D4947" i="396"/>
  <c r="D4835" i="396"/>
  <c r="D4607" i="396"/>
  <c r="D4444" i="396"/>
  <c r="D4221" i="396"/>
  <c r="D3199" i="396"/>
  <c r="D323" i="396"/>
  <c r="D339" i="396"/>
  <c r="D355" i="396"/>
  <c r="D371" i="396"/>
  <c r="D387" i="396"/>
  <c r="D403" i="396"/>
  <c r="D419" i="396"/>
  <c r="D435" i="396"/>
  <c r="D451" i="396"/>
  <c r="D467" i="396"/>
  <c r="D483" i="396"/>
  <c r="D499" i="396"/>
  <c r="D515" i="396"/>
  <c r="D531" i="396"/>
  <c r="D547" i="396"/>
  <c r="D563" i="396"/>
  <c r="D579" i="396"/>
  <c r="D595" i="396"/>
  <c r="D611" i="396"/>
  <c r="D627" i="396"/>
  <c r="D643" i="396"/>
  <c r="D659" i="396"/>
  <c r="D675" i="396"/>
  <c r="D691" i="396"/>
  <c r="D707" i="396"/>
  <c r="D723" i="396"/>
  <c r="D739" i="396"/>
  <c r="D755" i="396"/>
  <c r="D771" i="396"/>
  <c r="D787" i="396"/>
  <c r="D803" i="396"/>
  <c r="D819" i="396"/>
  <c r="D835" i="396"/>
  <c r="D851" i="396"/>
  <c r="D867" i="396"/>
  <c r="D883" i="396"/>
  <c r="D899" i="396"/>
  <c r="D915" i="396"/>
  <c r="D931" i="396"/>
  <c r="D947" i="396"/>
  <c r="D963" i="396"/>
  <c r="D979" i="396"/>
  <c r="D995" i="396"/>
  <c r="D1011" i="396"/>
  <c r="D1027" i="396"/>
  <c r="D1043" i="396"/>
  <c r="D1059" i="396"/>
  <c r="D1075" i="396"/>
  <c r="D1091" i="396"/>
  <c r="D1107" i="396"/>
  <c r="D1123" i="396"/>
  <c r="D1139" i="396"/>
  <c r="D1155" i="396"/>
  <c r="D1171" i="396"/>
  <c r="D1187" i="396"/>
  <c r="D1203" i="396"/>
  <c r="D1219" i="396"/>
  <c r="D1235" i="396"/>
  <c r="D1251" i="396"/>
  <c r="D1267" i="396"/>
  <c r="D1283" i="396"/>
  <c r="D1299" i="396"/>
  <c r="D1315" i="396"/>
  <c r="D1331" i="396"/>
  <c r="D1347" i="396"/>
  <c r="D1363" i="396"/>
  <c r="D1379" i="396"/>
  <c r="D1395" i="396"/>
  <c r="D1411" i="396"/>
  <c r="D1427" i="396"/>
  <c r="D1443" i="396"/>
  <c r="D1459" i="396"/>
  <c r="D1475" i="396"/>
  <c r="D1491" i="396"/>
  <c r="D1507" i="396"/>
  <c r="D1523" i="396"/>
  <c r="D1539" i="396"/>
  <c r="D324" i="396"/>
  <c r="D340" i="396"/>
  <c r="D356" i="396"/>
  <c r="D372" i="396"/>
  <c r="D388" i="396"/>
  <c r="D404" i="396"/>
  <c r="D420" i="396"/>
  <c r="D436" i="396"/>
  <c r="D452" i="396"/>
  <c r="D468" i="396"/>
  <c r="D484" i="396"/>
  <c r="D500" i="396"/>
  <c r="D516" i="396"/>
  <c r="D532" i="396"/>
  <c r="D548" i="396"/>
  <c r="D564" i="396"/>
  <c r="D580" i="396"/>
  <c r="D596" i="396"/>
  <c r="D612" i="396"/>
  <c r="D628" i="396"/>
  <c r="D644" i="396"/>
  <c r="D660" i="396"/>
  <c r="D676" i="396"/>
  <c r="D692" i="396"/>
  <c r="D708" i="396"/>
  <c r="D724" i="396"/>
  <c r="D740" i="396"/>
  <c r="D756" i="396"/>
  <c r="D772" i="396"/>
  <c r="D788" i="396"/>
  <c r="D804" i="396"/>
  <c r="D820" i="396"/>
  <c r="D836" i="396"/>
  <c r="D852" i="396"/>
  <c r="D868" i="396"/>
  <c r="D884" i="396"/>
  <c r="D900" i="396"/>
  <c r="D916" i="396"/>
  <c r="D932" i="396"/>
  <c r="D948" i="396"/>
  <c r="D964" i="396"/>
  <c r="D980" i="396"/>
  <c r="D996" i="396"/>
  <c r="D1012" i="396"/>
  <c r="D1028" i="396"/>
  <c r="D1044" i="396"/>
  <c r="D1060" i="396"/>
  <c r="D1076" i="396"/>
  <c r="D1092" i="396"/>
  <c r="D1108" i="396"/>
  <c r="D1124" i="396"/>
  <c r="D1140" i="396"/>
  <c r="D1156" i="396"/>
  <c r="D1172" i="396"/>
  <c r="D1188" i="396"/>
  <c r="D1204" i="396"/>
  <c r="D1220" i="396"/>
  <c r="D1236" i="396"/>
  <c r="D1252" i="396"/>
  <c r="D1268" i="396"/>
  <c r="D1284" i="396"/>
  <c r="D1300" i="396"/>
  <c r="D1316" i="396"/>
  <c r="D1332" i="396"/>
  <c r="D1348" i="396"/>
  <c r="D1364" i="396"/>
  <c r="D1380" i="396"/>
  <c r="D1396" i="396"/>
  <c r="D1412" i="396"/>
  <c r="D1428" i="396"/>
  <c r="D1444" i="396"/>
  <c r="D1460" i="396"/>
  <c r="D1476" i="396"/>
  <c r="D1492" i="396"/>
  <c r="D1508" i="396"/>
  <c r="D1524" i="396"/>
  <c r="D1540" i="396"/>
  <c r="D325" i="396"/>
  <c r="D341" i="396"/>
  <c r="D357" i="396"/>
  <c r="D373" i="396"/>
  <c r="D389" i="396"/>
  <c r="D405" i="396"/>
  <c r="D421" i="396"/>
  <c r="D437" i="396"/>
  <c r="D453" i="396"/>
  <c r="D469" i="396"/>
  <c r="D485" i="396"/>
  <c r="D501" i="396"/>
  <c r="D517" i="396"/>
  <c r="D533" i="396"/>
  <c r="D549" i="396"/>
  <c r="D565" i="396"/>
  <c r="D581" i="396"/>
  <c r="D597" i="396"/>
  <c r="D613" i="396"/>
  <c r="D629" i="396"/>
  <c r="D645" i="396"/>
  <c r="D661" i="396"/>
  <c r="D677" i="396"/>
  <c r="D693" i="396"/>
  <c r="D709" i="396"/>
  <c r="D725" i="396"/>
  <c r="D741" i="396"/>
  <c r="D757" i="396"/>
  <c r="D773" i="396"/>
  <c r="D789" i="396"/>
  <c r="D805" i="396"/>
  <c r="D821" i="396"/>
  <c r="D837" i="396"/>
  <c r="D853" i="396"/>
  <c r="D869" i="396"/>
  <c r="D885" i="396"/>
  <c r="D901" i="396"/>
  <c r="D326" i="396"/>
  <c r="D342" i="396"/>
  <c r="D358" i="396"/>
  <c r="D374" i="396"/>
  <c r="D390" i="396"/>
  <c r="D406" i="396"/>
  <c r="D422" i="396"/>
  <c r="D438" i="396"/>
  <c r="D454" i="396"/>
  <c r="D470" i="396"/>
  <c r="D486" i="396"/>
  <c r="D502" i="396"/>
  <c r="D518" i="396"/>
  <c r="D534" i="396"/>
  <c r="D550" i="396"/>
  <c r="D566" i="396"/>
  <c r="D582" i="396"/>
  <c r="D598" i="396"/>
  <c r="D614" i="396"/>
  <c r="D630" i="396"/>
  <c r="D646" i="396"/>
  <c r="D662" i="396"/>
  <c r="D678" i="396"/>
  <c r="D694" i="396"/>
  <c r="D710" i="396"/>
  <c r="D726" i="396"/>
  <c r="D742" i="396"/>
  <c r="D758" i="396"/>
  <c r="D774" i="396"/>
  <c r="D790" i="396"/>
  <c r="D806" i="396"/>
  <c r="D822" i="396"/>
  <c r="D838" i="396"/>
  <c r="D854" i="396"/>
  <c r="D870" i="396"/>
  <c r="D886" i="396"/>
  <c r="D902" i="396"/>
  <c r="D918" i="396"/>
  <c r="D327" i="396"/>
  <c r="D343" i="396"/>
  <c r="D359" i="396"/>
  <c r="D375" i="396"/>
  <c r="D391" i="396"/>
  <c r="D407" i="396"/>
  <c r="D423" i="396"/>
  <c r="D439" i="396"/>
  <c r="D455" i="396"/>
  <c r="D471" i="396"/>
  <c r="D487" i="396"/>
  <c r="D503" i="396"/>
  <c r="D519" i="396"/>
  <c r="D535" i="396"/>
  <c r="D551" i="396"/>
  <c r="D567" i="396"/>
  <c r="D583" i="396"/>
  <c r="D599" i="396"/>
  <c r="D615" i="396"/>
  <c r="D631" i="396"/>
  <c r="D647" i="396"/>
  <c r="D663" i="396"/>
  <c r="D679" i="396"/>
  <c r="D695" i="396"/>
  <c r="D711" i="396"/>
  <c r="D727" i="396"/>
  <c r="D743" i="396"/>
  <c r="D759" i="396"/>
  <c r="D775" i="396"/>
  <c r="D791" i="396"/>
  <c r="D807" i="396"/>
  <c r="D823" i="396"/>
  <c r="D839" i="396"/>
  <c r="D855" i="396"/>
  <c r="D871" i="396"/>
  <c r="D887" i="396"/>
  <c r="D903" i="396"/>
  <c r="D919" i="396"/>
  <c r="D935" i="396"/>
  <c r="D951" i="396"/>
  <c r="D967" i="396"/>
  <c r="D983" i="396"/>
  <c r="D999" i="396"/>
  <c r="D1015" i="396"/>
  <c r="D1031" i="396"/>
  <c r="D1047" i="396"/>
  <c r="D1063" i="396"/>
  <c r="D1079" i="396"/>
  <c r="D1095" i="396"/>
  <c r="D1111" i="396"/>
  <c r="D1127" i="396"/>
  <c r="D1143" i="396"/>
  <c r="D1159" i="396"/>
  <c r="D1175" i="396"/>
  <c r="D1191" i="396"/>
  <c r="D1207" i="396"/>
  <c r="D1223" i="396"/>
  <c r="D1239" i="396"/>
  <c r="D1255" i="396"/>
  <c r="D1271" i="396"/>
  <c r="D1287" i="396"/>
  <c r="D1303" i="396"/>
  <c r="D1319" i="396"/>
  <c r="D1335" i="396"/>
  <c r="D1351" i="396"/>
  <c r="D1367" i="396"/>
  <c r="D1383" i="396"/>
  <c r="D1399" i="396"/>
  <c r="D1415" i="396"/>
  <c r="D1431" i="396"/>
  <c r="D1447" i="396"/>
  <c r="D1463" i="396"/>
  <c r="D1479" i="396"/>
  <c r="D1495" i="396"/>
  <c r="D1511" i="396"/>
  <c r="D1527" i="396"/>
  <c r="D1543" i="396"/>
  <c r="D328" i="396"/>
  <c r="D344" i="396"/>
  <c r="D360" i="396"/>
  <c r="D376" i="396"/>
  <c r="D392" i="396"/>
  <c r="D408" i="396"/>
  <c r="D424" i="396"/>
  <c r="D440" i="396"/>
  <c r="D456" i="396"/>
  <c r="D472" i="396"/>
  <c r="D488" i="396"/>
  <c r="D504" i="396"/>
  <c r="D520" i="396"/>
  <c r="D536" i="396"/>
  <c r="D552" i="396"/>
  <c r="D568" i="396"/>
  <c r="D584" i="396"/>
  <c r="D600" i="396"/>
  <c r="D616" i="396"/>
  <c r="D632" i="396"/>
  <c r="D648" i="396"/>
  <c r="D664" i="396"/>
  <c r="D680" i="396"/>
  <c r="D696" i="396"/>
  <c r="D712" i="396"/>
  <c r="D728" i="396"/>
  <c r="D744" i="396"/>
  <c r="D760" i="396"/>
  <c r="D776" i="396"/>
  <c r="D792" i="396"/>
  <c r="D808" i="396"/>
  <c r="D824" i="396"/>
  <c r="D840" i="396"/>
  <c r="D856" i="396"/>
  <c r="D872" i="396"/>
  <c r="D888" i="396"/>
  <c r="D904" i="396"/>
  <c r="D920" i="396"/>
  <c r="D936" i="396"/>
  <c r="D952" i="396"/>
  <c r="D968" i="396"/>
  <c r="D984" i="396"/>
  <c r="D1000" i="396"/>
  <c r="D1016" i="396"/>
  <c r="D1032" i="396"/>
  <c r="D1048" i="396"/>
  <c r="D1064" i="396"/>
  <c r="D1080" i="396"/>
  <c r="D1096" i="396"/>
  <c r="D1112" i="396"/>
  <c r="D1128" i="396"/>
  <c r="D1144" i="396"/>
  <c r="D1160" i="396"/>
  <c r="D1176" i="396"/>
  <c r="D1192" i="396"/>
  <c r="D1208" i="396"/>
  <c r="D1224" i="396"/>
  <c r="D1240" i="396"/>
  <c r="D1256" i="396"/>
  <c r="D1272" i="396"/>
  <c r="D1288" i="396"/>
  <c r="D1304" i="396"/>
  <c r="D1320" i="396"/>
  <c r="D1336" i="396"/>
  <c r="D1352" i="396"/>
  <c r="D1368" i="396"/>
  <c r="D1384" i="396"/>
  <c r="D1400" i="396"/>
  <c r="D1416" i="396"/>
  <c r="D1432" i="396"/>
  <c r="D1448" i="396"/>
  <c r="D1464" i="396"/>
  <c r="D1480" i="396"/>
  <c r="D1496" i="396"/>
  <c r="D1512" i="396"/>
  <c r="D1528" i="396"/>
  <c r="D1544" i="396"/>
  <c r="D1560" i="396"/>
  <c r="D329" i="396"/>
  <c r="D345" i="396"/>
  <c r="D361" i="396"/>
  <c r="D377" i="396"/>
  <c r="D393" i="396"/>
  <c r="D409" i="396"/>
  <c r="D425" i="396"/>
  <c r="D441" i="396"/>
  <c r="D457" i="396"/>
  <c r="D473" i="396"/>
  <c r="D489" i="396"/>
  <c r="D505" i="396"/>
  <c r="D521" i="396"/>
  <c r="D537" i="396"/>
  <c r="D553" i="396"/>
  <c r="D569" i="396"/>
  <c r="D585" i="396"/>
  <c r="D601" i="396"/>
  <c r="D617" i="396"/>
  <c r="D633" i="396"/>
  <c r="D649" i="396"/>
  <c r="D665" i="396"/>
  <c r="D681" i="396"/>
  <c r="D697" i="396"/>
  <c r="D713" i="396"/>
  <c r="D729" i="396"/>
  <c r="D745" i="396"/>
  <c r="D761" i="396"/>
  <c r="D777" i="396"/>
  <c r="D793" i="396"/>
  <c r="D809" i="396"/>
  <c r="D825" i="396"/>
  <c r="D841" i="396"/>
  <c r="D857" i="396"/>
  <c r="D873" i="396"/>
  <c r="D889" i="396"/>
  <c r="D905" i="396"/>
  <c r="D921" i="396"/>
  <c r="D937" i="396"/>
  <c r="D953" i="396"/>
  <c r="D969" i="396"/>
  <c r="D985" i="396"/>
  <c r="D1001" i="396"/>
  <c r="D1017" i="396"/>
  <c r="D1033" i="396"/>
  <c r="D1049" i="396"/>
  <c r="D1065" i="396"/>
  <c r="D1081" i="396"/>
  <c r="D1097" i="396"/>
  <c r="D1113" i="396"/>
  <c r="D1129" i="396"/>
  <c r="D1145" i="396"/>
  <c r="D1161" i="396"/>
  <c r="D1177" i="396"/>
  <c r="D1193" i="396"/>
  <c r="D1209" i="396"/>
  <c r="D1225" i="396"/>
  <c r="D1241" i="396"/>
  <c r="D1257" i="396"/>
  <c r="D1273" i="396"/>
  <c r="D1289" i="396"/>
  <c r="D1305" i="396"/>
  <c r="D1321" i="396"/>
  <c r="D1337" i="396"/>
  <c r="D1353" i="396"/>
  <c r="D1369" i="396"/>
  <c r="D1385" i="396"/>
  <c r="D1401" i="396"/>
  <c r="D1417" i="396"/>
  <c r="D1433" i="396"/>
  <c r="D1449" i="396"/>
  <c r="D1465" i="396"/>
  <c r="D1481" i="396"/>
  <c r="D1497" i="396"/>
  <c r="D1513" i="396"/>
  <c r="D1529" i="396"/>
  <c r="D1545" i="396"/>
  <c r="D1561" i="396"/>
  <c r="D1577" i="396"/>
  <c r="D1593" i="396"/>
  <c r="D330" i="396"/>
  <c r="D346" i="396"/>
  <c r="D362" i="396"/>
  <c r="D378" i="396"/>
  <c r="D394" i="396"/>
  <c r="D410" i="396"/>
  <c r="D426" i="396"/>
  <c r="D442" i="396"/>
  <c r="D458" i="396"/>
  <c r="D474" i="396"/>
  <c r="D490" i="396"/>
  <c r="D506" i="396"/>
  <c r="D522" i="396"/>
  <c r="D538" i="396"/>
  <c r="D554" i="396"/>
  <c r="D570" i="396"/>
  <c r="D586" i="396"/>
  <c r="D602" i="396"/>
  <c r="D618" i="396"/>
  <c r="D634" i="396"/>
  <c r="D650" i="396"/>
  <c r="D666" i="396"/>
  <c r="D682" i="396"/>
  <c r="D698" i="396"/>
  <c r="D714" i="396"/>
  <c r="D730" i="396"/>
  <c r="D746" i="396"/>
  <c r="D762" i="396"/>
  <c r="D778" i="396"/>
  <c r="D794" i="396"/>
  <c r="D810" i="396"/>
  <c r="D826" i="396"/>
  <c r="D842" i="396"/>
  <c r="D858" i="396"/>
  <c r="D874" i="396"/>
  <c r="D890" i="396"/>
  <c r="D906" i="396"/>
  <c r="D922" i="396"/>
  <c r="D938" i="396"/>
  <c r="D954" i="396"/>
  <c r="D970" i="396"/>
  <c r="D986" i="396"/>
  <c r="D1002" i="396"/>
  <c r="D1018" i="396"/>
  <c r="D1034" i="396"/>
  <c r="D1050" i="396"/>
  <c r="D1066" i="396"/>
  <c r="D1082" i="396"/>
  <c r="D1098" i="396"/>
  <c r="D1114" i="396"/>
  <c r="D1130" i="396"/>
  <c r="D1146" i="396"/>
  <c r="D1162" i="396"/>
  <c r="D1178" i="396"/>
  <c r="D1194" i="396"/>
  <c r="D1210" i="396"/>
  <c r="D1226" i="396"/>
  <c r="D1242" i="396"/>
  <c r="D1258" i="396"/>
  <c r="D1274" i="396"/>
  <c r="D1290" i="396"/>
  <c r="D1306" i="396"/>
  <c r="D1322" i="396"/>
  <c r="D1338" i="396"/>
  <c r="D1354" i="396"/>
  <c r="D1370" i="396"/>
  <c r="D1386" i="396"/>
  <c r="D1402" i="396"/>
  <c r="D1418" i="396"/>
  <c r="D1434" i="396"/>
  <c r="D1450" i="396"/>
  <c r="D1466" i="396"/>
  <c r="D1482" i="396"/>
  <c r="D1498" i="396"/>
  <c r="D1514" i="396"/>
  <c r="D1530" i="396"/>
  <c r="D1546" i="396"/>
  <c r="D1562" i="396"/>
  <c r="D1578" i="396"/>
  <c r="D1594" i="396"/>
  <c r="D331" i="396"/>
  <c r="D347" i="396"/>
  <c r="D363" i="396"/>
  <c r="D379" i="396"/>
  <c r="D395" i="396"/>
  <c r="D411" i="396"/>
  <c r="D427" i="396"/>
  <c r="D443" i="396"/>
  <c r="D459" i="396"/>
  <c r="D475" i="396"/>
  <c r="D491" i="396"/>
  <c r="D507" i="396"/>
  <c r="D523" i="396"/>
  <c r="D539" i="396"/>
  <c r="D555" i="396"/>
  <c r="D571" i="396"/>
  <c r="D587" i="396"/>
  <c r="D603" i="396"/>
  <c r="D619" i="396"/>
  <c r="D635" i="396"/>
  <c r="D651" i="396"/>
  <c r="D667" i="396"/>
  <c r="D683" i="396"/>
  <c r="D699" i="396"/>
  <c r="D715" i="396"/>
  <c r="D731" i="396"/>
  <c r="D747" i="396"/>
  <c r="D763" i="396"/>
  <c r="D779" i="396"/>
  <c r="D795" i="396"/>
  <c r="D811" i="396"/>
  <c r="D827" i="396"/>
  <c r="D843" i="396"/>
  <c r="D859" i="396"/>
  <c r="D875" i="396"/>
  <c r="D891" i="396"/>
  <c r="D907" i="396"/>
  <c r="D923" i="396"/>
  <c r="D939" i="396"/>
  <c r="D955" i="396"/>
  <c r="D971" i="396"/>
  <c r="D987" i="396"/>
  <c r="D1003" i="396"/>
  <c r="D1019" i="396"/>
  <c r="D1035" i="396"/>
  <c r="D1051" i="396"/>
  <c r="D1067" i="396"/>
  <c r="D1083" i="396"/>
  <c r="D1099" i="396"/>
  <c r="D1115" i="396"/>
  <c r="D1131" i="396"/>
  <c r="D1147" i="396"/>
  <c r="D1163" i="396"/>
  <c r="D1179" i="396"/>
  <c r="D1195" i="396"/>
  <c r="D1211" i="396"/>
  <c r="D1227" i="396"/>
  <c r="D1243" i="396"/>
  <c r="D1259" i="396"/>
  <c r="D1275" i="396"/>
  <c r="D1291" i="396"/>
  <c r="D1307" i="396"/>
  <c r="D1323" i="396"/>
  <c r="D1339" i="396"/>
  <c r="D1355" i="396"/>
  <c r="D1371" i="396"/>
  <c r="D1387" i="396"/>
  <c r="D1403" i="396"/>
  <c r="D1419" i="396"/>
  <c r="D1435" i="396"/>
  <c r="D1451" i="396"/>
  <c r="D1467" i="396"/>
  <c r="D1483" i="396"/>
  <c r="D1499" i="396"/>
  <c r="D1515" i="396"/>
  <c r="D1531" i="396"/>
  <c r="D1547" i="396"/>
  <c r="D1563" i="396"/>
  <c r="D1579" i="396"/>
  <c r="D1595" i="396"/>
  <c r="D332" i="396"/>
  <c r="D348" i="396"/>
  <c r="D364" i="396"/>
  <c r="D380" i="396"/>
  <c r="D396" i="396"/>
  <c r="D412" i="396"/>
  <c r="D428" i="396"/>
  <c r="D444" i="396"/>
  <c r="D460" i="396"/>
  <c r="D476" i="396"/>
  <c r="D492" i="396"/>
  <c r="D508" i="396"/>
  <c r="D524" i="396"/>
  <c r="D540" i="396"/>
  <c r="D556" i="396"/>
  <c r="D572" i="396"/>
  <c r="D588" i="396"/>
  <c r="D604" i="396"/>
  <c r="D620" i="396"/>
  <c r="D636" i="396"/>
  <c r="D652" i="396"/>
  <c r="D668" i="396"/>
  <c r="D684" i="396"/>
  <c r="D700" i="396"/>
  <c r="D716" i="396"/>
  <c r="D732" i="396"/>
  <c r="D748" i="396"/>
  <c r="D764" i="396"/>
  <c r="D780" i="396"/>
  <c r="D796" i="396"/>
  <c r="D812" i="396"/>
  <c r="D828" i="396"/>
  <c r="D844" i="396"/>
  <c r="D860" i="396"/>
  <c r="D876" i="396"/>
  <c r="D892" i="396"/>
  <c r="D908" i="396"/>
  <c r="D924" i="396"/>
  <c r="D940" i="396"/>
  <c r="D956" i="396"/>
  <c r="D972" i="396"/>
  <c r="D988" i="396"/>
  <c r="D1004" i="396"/>
  <c r="D1020" i="396"/>
  <c r="D1036" i="396"/>
  <c r="D1052" i="396"/>
  <c r="D1068" i="396"/>
  <c r="D1084" i="396"/>
  <c r="D1100" i="396"/>
  <c r="D1116" i="396"/>
  <c r="D1132" i="396"/>
  <c r="D1148" i="396"/>
  <c r="D1164" i="396"/>
  <c r="D1180" i="396"/>
  <c r="D1196" i="396"/>
  <c r="D1212" i="396"/>
  <c r="D1228" i="396"/>
  <c r="D1244" i="396"/>
  <c r="D1260" i="396"/>
  <c r="D1276" i="396"/>
  <c r="D1292" i="396"/>
  <c r="D1308" i="396"/>
  <c r="D1324" i="396"/>
  <c r="D1340" i="396"/>
  <c r="D1356" i="396"/>
  <c r="D1372" i="396"/>
  <c r="D1388" i="396"/>
  <c r="D1404" i="396"/>
  <c r="D1420" i="396"/>
  <c r="D1436" i="396"/>
  <c r="D1452" i="396"/>
  <c r="D1468" i="396"/>
  <c r="D1484" i="396"/>
  <c r="D1500" i="396"/>
  <c r="D1516" i="396"/>
  <c r="D1532" i="396"/>
  <c r="D1548" i="396"/>
  <c r="D1564" i="396"/>
  <c r="D1580" i="396"/>
  <c r="D1596" i="396"/>
  <c r="D1612" i="396"/>
  <c r="D1628" i="396"/>
  <c r="D1644" i="396"/>
  <c r="D1660" i="396"/>
  <c r="D1676" i="396"/>
  <c r="D333" i="396"/>
  <c r="D349" i="396"/>
  <c r="D365" i="396"/>
  <c r="D381" i="396"/>
  <c r="D397" i="396"/>
  <c r="D413" i="396"/>
  <c r="D429" i="396"/>
  <c r="D445" i="396"/>
  <c r="D461" i="396"/>
  <c r="D477" i="396"/>
  <c r="D493" i="396"/>
  <c r="D509" i="396"/>
  <c r="D525" i="396"/>
  <c r="D541" i="396"/>
  <c r="D557" i="396"/>
  <c r="D573" i="396"/>
  <c r="D589" i="396"/>
  <c r="D605" i="396"/>
  <c r="D621" i="396"/>
  <c r="D637" i="396"/>
  <c r="D653" i="396"/>
  <c r="D669" i="396"/>
  <c r="D685" i="396"/>
  <c r="D701" i="396"/>
  <c r="D717" i="396"/>
  <c r="D733" i="396"/>
  <c r="D749" i="396"/>
  <c r="D765" i="396"/>
  <c r="D781" i="396"/>
  <c r="D797" i="396"/>
  <c r="D813" i="396"/>
  <c r="D829" i="396"/>
  <c r="D845" i="396"/>
  <c r="D861" i="396"/>
  <c r="D877" i="396"/>
  <c r="D893" i="396"/>
  <c r="D909" i="396"/>
  <c r="D334" i="396"/>
  <c r="D350" i="396"/>
  <c r="D366" i="396"/>
  <c r="D382" i="396"/>
  <c r="D398" i="396"/>
  <c r="D414" i="396"/>
  <c r="D430" i="396"/>
  <c r="D446" i="396"/>
  <c r="D462" i="396"/>
  <c r="D478" i="396"/>
  <c r="D494" i="396"/>
  <c r="D510" i="396"/>
  <c r="D526" i="396"/>
  <c r="D542" i="396"/>
  <c r="D558" i="396"/>
  <c r="D574" i="396"/>
  <c r="D590" i="396"/>
  <c r="D606" i="396"/>
  <c r="D622" i="396"/>
  <c r="D638" i="396"/>
  <c r="D654" i="396"/>
  <c r="D670" i="396"/>
  <c r="D686" i="396"/>
  <c r="D702" i="396"/>
  <c r="D718" i="396"/>
  <c r="D734" i="396"/>
  <c r="D750" i="396"/>
  <c r="D766" i="396"/>
  <c r="D782" i="396"/>
  <c r="D798" i="396"/>
  <c r="D814" i="396"/>
  <c r="D830" i="396"/>
  <c r="D846" i="396"/>
  <c r="D862" i="396"/>
  <c r="D878" i="396"/>
  <c r="D894" i="396"/>
  <c r="D910" i="396"/>
  <c r="D926" i="396"/>
  <c r="D942" i="396"/>
  <c r="D958" i="396"/>
  <c r="D974" i="396"/>
  <c r="D990" i="396"/>
  <c r="D1006" i="396"/>
  <c r="D1022" i="396"/>
  <c r="D1038" i="396"/>
  <c r="D1054" i="396"/>
  <c r="D1070" i="396"/>
  <c r="D1086" i="396"/>
  <c r="D1102" i="396"/>
  <c r="D1118" i="396"/>
  <c r="D1134" i="396"/>
  <c r="D1150" i="396"/>
  <c r="D1166" i="396"/>
  <c r="D1182" i="396"/>
  <c r="D1198" i="396"/>
  <c r="D1214" i="396"/>
  <c r="D1230" i="396"/>
  <c r="D1246" i="396"/>
  <c r="D1262" i="396"/>
  <c r="D1278" i="396"/>
  <c r="D1294" i="396"/>
  <c r="D1310" i="396"/>
  <c r="D1326" i="396"/>
  <c r="D1342" i="396"/>
  <c r="D1358" i="396"/>
  <c r="D1374" i="396"/>
  <c r="D1390" i="396"/>
  <c r="D1406" i="396"/>
  <c r="D1422" i="396"/>
  <c r="D1438" i="396"/>
  <c r="D1454" i="396"/>
  <c r="D1470" i="396"/>
  <c r="D1486" i="396"/>
  <c r="D1502" i="396"/>
  <c r="D1518" i="396"/>
  <c r="D1534" i="396"/>
  <c r="D1550" i="396"/>
  <c r="D1566" i="396"/>
  <c r="D335" i="396"/>
  <c r="D351" i="396"/>
  <c r="D367" i="396"/>
  <c r="D383" i="396"/>
  <c r="D399" i="396"/>
  <c r="D415" i="396"/>
  <c r="D431" i="396"/>
  <c r="D447" i="396"/>
  <c r="D463" i="396"/>
  <c r="D479" i="396"/>
  <c r="D495" i="396"/>
  <c r="D511" i="396"/>
  <c r="D527" i="396"/>
  <c r="D543" i="396"/>
  <c r="D559" i="396"/>
  <c r="D575" i="396"/>
  <c r="D591" i="396"/>
  <c r="D607" i="396"/>
  <c r="D623" i="396"/>
  <c r="D639" i="396"/>
  <c r="D655" i="396"/>
  <c r="D671" i="396"/>
  <c r="D687" i="396"/>
  <c r="D703" i="396"/>
  <c r="D719" i="396"/>
  <c r="D735" i="396"/>
  <c r="D751" i="396"/>
  <c r="D767" i="396"/>
  <c r="D783" i="396"/>
  <c r="D799" i="396"/>
  <c r="D815" i="396"/>
  <c r="D831" i="396"/>
  <c r="D847" i="396"/>
  <c r="D863" i="396"/>
  <c r="D879" i="396"/>
  <c r="D895" i="396"/>
  <c r="D911" i="396"/>
  <c r="D927" i="396"/>
  <c r="D943" i="396"/>
  <c r="D959" i="396"/>
  <c r="D975" i="396"/>
  <c r="D991" i="396"/>
  <c r="D1007" i="396"/>
  <c r="D1023" i="396"/>
  <c r="D1039" i="396"/>
  <c r="D1055" i="396"/>
  <c r="D1071" i="396"/>
  <c r="D1087" i="396"/>
  <c r="D1103" i="396"/>
  <c r="D1119" i="396"/>
  <c r="D1135" i="396"/>
  <c r="D1151" i="396"/>
  <c r="D1167" i="396"/>
  <c r="D1183" i="396"/>
  <c r="D1199" i="396"/>
  <c r="D1215" i="396"/>
  <c r="D1231" i="396"/>
  <c r="D1247" i="396"/>
  <c r="D1263" i="396"/>
  <c r="D1279" i="396"/>
  <c r="D1295" i="396"/>
  <c r="D1311" i="396"/>
  <c r="D1327" i="396"/>
  <c r="D1343" i="396"/>
  <c r="D1359" i="396"/>
  <c r="D1375" i="396"/>
  <c r="D1391" i="396"/>
  <c r="D1407" i="396"/>
  <c r="D1423" i="396"/>
  <c r="D1439" i="396"/>
  <c r="D1455" i="396"/>
  <c r="D1471" i="396"/>
  <c r="D1487" i="396"/>
  <c r="D1503" i="396"/>
  <c r="D1519" i="396"/>
  <c r="D1535" i="396"/>
  <c r="D1551" i="396"/>
  <c r="D1567" i="396"/>
  <c r="D321" i="396"/>
  <c r="D337" i="396"/>
  <c r="D353" i="396"/>
  <c r="D369" i="396"/>
  <c r="D385" i="396"/>
  <c r="D401" i="396"/>
  <c r="D417" i="396"/>
  <c r="D433" i="396"/>
  <c r="D449" i="396"/>
  <c r="D465" i="396"/>
  <c r="D481" i="396"/>
  <c r="D497" i="396"/>
  <c r="D513" i="396"/>
  <c r="D529" i="396"/>
  <c r="D545" i="396"/>
  <c r="D561" i="396"/>
  <c r="D322" i="396"/>
  <c r="D338" i="396"/>
  <c r="D354" i="396"/>
  <c r="D370" i="396"/>
  <c r="D386" i="396"/>
  <c r="D402" i="396"/>
  <c r="D418" i="396"/>
  <c r="D434" i="396"/>
  <c r="D450" i="396"/>
  <c r="D466" i="396"/>
  <c r="D482" i="396"/>
  <c r="D498" i="396"/>
  <c r="D514" i="396"/>
  <c r="D530" i="396"/>
  <c r="D546" i="396"/>
  <c r="D562" i="396"/>
  <c r="D578" i="396"/>
  <c r="D594" i="396"/>
  <c r="D610" i="396"/>
  <c r="D626" i="396"/>
  <c r="D642" i="396"/>
  <c r="D658" i="396"/>
  <c r="D674" i="396"/>
  <c r="D690" i="396"/>
  <c r="D706" i="396"/>
  <c r="D722" i="396"/>
  <c r="D738" i="396"/>
  <c r="D754" i="396"/>
  <c r="D770" i="396"/>
  <c r="D786" i="396"/>
  <c r="D802" i="396"/>
  <c r="D818" i="396"/>
  <c r="D834" i="396"/>
  <c r="D850" i="396"/>
  <c r="D866" i="396"/>
  <c r="D882" i="396"/>
  <c r="D898" i="396"/>
  <c r="D914" i="396"/>
  <c r="D930" i="396"/>
  <c r="D946" i="396"/>
  <c r="D962" i="396"/>
  <c r="D978" i="396"/>
  <c r="D994" i="396"/>
  <c r="D1010" i="396"/>
  <c r="D1026" i="396"/>
  <c r="D1042" i="396"/>
  <c r="D1058" i="396"/>
  <c r="D1074" i="396"/>
  <c r="D1090" i="396"/>
  <c r="D1106" i="396"/>
  <c r="D1122" i="396"/>
  <c r="D1138" i="396"/>
  <c r="D1154" i="396"/>
  <c r="D1170" i="396"/>
  <c r="D1186" i="396"/>
  <c r="D1202" i="396"/>
  <c r="D1218" i="396"/>
  <c r="D1234" i="396"/>
  <c r="D1250" i="396"/>
  <c r="D1266" i="396"/>
  <c r="D1282" i="396"/>
  <c r="D1298" i="396"/>
  <c r="D1314" i="396"/>
  <c r="D1330" i="396"/>
  <c r="D1346" i="396"/>
  <c r="D1362" i="396"/>
  <c r="D1378" i="396"/>
  <c r="D1394" i="396"/>
  <c r="D1410" i="396"/>
  <c r="D1426" i="396"/>
  <c r="D1442" i="396"/>
  <c r="D1458" i="396"/>
  <c r="D1474" i="396"/>
  <c r="D1490" i="396"/>
  <c r="D1506" i="396"/>
  <c r="D1522" i="396"/>
  <c r="D1538" i="396"/>
  <c r="D1554" i="396"/>
  <c r="D1570" i="396"/>
  <c r="D1586" i="396"/>
  <c r="D1602" i="396"/>
  <c r="D1618" i="396"/>
  <c r="D1634" i="396"/>
  <c r="D1650" i="396"/>
  <c r="D1666" i="396"/>
  <c r="D368" i="396"/>
  <c r="D593" i="396"/>
  <c r="D721" i="396"/>
  <c r="D849" i="396"/>
  <c r="D944" i="396"/>
  <c r="D993" i="396"/>
  <c r="D1045" i="396"/>
  <c r="D1094" i="396"/>
  <c r="D1149" i="396"/>
  <c r="D1200" i="396"/>
  <c r="D1249" i="396"/>
  <c r="D1301" i="396"/>
  <c r="D1350" i="396"/>
  <c r="D1405" i="396"/>
  <c r="D1456" i="396"/>
  <c r="D1505" i="396"/>
  <c r="D1555" i="396"/>
  <c r="D1583" i="396"/>
  <c r="D1605" i="396"/>
  <c r="D1623" i="396"/>
  <c r="D1641" i="396"/>
  <c r="D1659" i="396"/>
  <c r="D1678" i="396"/>
  <c r="D1694" i="396"/>
  <c r="D1710" i="396"/>
  <c r="D1726" i="396"/>
  <c r="D1742" i="396"/>
  <c r="D1758" i="396"/>
  <c r="D1774" i="396"/>
  <c r="D1790" i="396"/>
  <c r="D1806" i="396"/>
  <c r="D1822" i="396"/>
  <c r="D1838" i="396"/>
  <c r="D1854" i="396"/>
  <c r="D1870" i="396"/>
  <c r="D1886" i="396"/>
  <c r="D1902" i="396"/>
  <c r="D1918" i="396"/>
  <c r="D1934" i="396"/>
  <c r="D1950" i="396"/>
  <c r="D1966" i="396"/>
  <c r="D1982" i="396"/>
  <c r="D1998" i="396"/>
  <c r="D2014" i="396"/>
  <c r="D2030" i="396"/>
  <c r="D2046" i="396"/>
  <c r="D2062" i="396"/>
  <c r="D2078" i="396"/>
  <c r="D2094" i="396"/>
  <c r="D2110" i="396"/>
  <c r="D2126" i="396"/>
  <c r="D2142" i="396"/>
  <c r="D2158" i="396"/>
  <c r="D2174" i="396"/>
  <c r="D2190" i="396"/>
  <c r="D2206" i="396"/>
  <c r="D2222" i="396"/>
  <c r="D2238" i="396"/>
  <c r="D2254" i="396"/>
  <c r="D2270" i="396"/>
  <c r="D2286" i="396"/>
  <c r="D2302" i="396"/>
  <c r="D2318" i="396"/>
  <c r="D2334" i="396"/>
  <c r="D2350" i="396"/>
  <c r="D2366" i="396"/>
  <c r="D2382" i="396"/>
  <c r="D2398" i="396"/>
  <c r="D2414" i="396"/>
  <c r="D2430" i="396"/>
  <c r="D2446" i="396"/>
  <c r="D384" i="396"/>
  <c r="D608" i="396"/>
  <c r="D736" i="396"/>
  <c r="D864" i="396"/>
  <c r="D945" i="396"/>
  <c r="D997" i="396"/>
  <c r="D1046" i="396"/>
  <c r="D1101" i="396"/>
  <c r="D1152" i="396"/>
  <c r="D1201" i="396"/>
  <c r="D1253" i="396"/>
  <c r="D1302" i="396"/>
  <c r="D1357" i="396"/>
  <c r="D1408" i="396"/>
  <c r="D1457" i="396"/>
  <c r="D1509" i="396"/>
  <c r="D1556" i="396"/>
  <c r="D1584" i="396"/>
  <c r="D1606" i="396"/>
  <c r="D1624" i="396"/>
  <c r="D1642" i="396"/>
  <c r="D1661" i="396"/>
  <c r="D1679" i="396"/>
  <c r="D1695" i="396"/>
  <c r="D1711" i="396"/>
  <c r="D1727" i="396"/>
  <c r="D1743" i="396"/>
  <c r="D1759" i="396"/>
  <c r="D1775" i="396"/>
  <c r="D1791" i="396"/>
  <c r="D1807" i="396"/>
  <c r="D1823" i="396"/>
  <c r="D1839" i="396"/>
  <c r="D1855" i="396"/>
  <c r="D1871" i="396"/>
  <c r="D1887" i="396"/>
  <c r="D1903" i="396"/>
  <c r="D1919" i="396"/>
  <c r="D1935" i="396"/>
  <c r="D1951" i="396"/>
  <c r="D1967" i="396"/>
  <c r="D1983" i="396"/>
  <c r="D1999" i="396"/>
  <c r="D2015" i="396"/>
  <c r="D2031" i="396"/>
  <c r="D2047" i="396"/>
  <c r="D2063" i="396"/>
  <c r="D2079" i="396"/>
  <c r="D2095" i="396"/>
  <c r="D2111" i="396"/>
  <c r="D2127" i="396"/>
  <c r="D2143" i="396"/>
  <c r="D2159" i="396"/>
  <c r="D2175" i="396"/>
  <c r="D2191" i="396"/>
  <c r="D2207" i="396"/>
  <c r="D2223" i="396"/>
  <c r="D2239" i="396"/>
  <c r="D2255" i="396"/>
  <c r="D2271" i="396"/>
  <c r="D2287" i="396"/>
  <c r="D2303" i="396"/>
  <c r="D2319" i="396"/>
  <c r="D2335" i="396"/>
  <c r="D2351" i="396"/>
  <c r="D2367" i="396"/>
  <c r="D2383" i="396"/>
  <c r="D2399" i="396"/>
  <c r="D2415" i="396"/>
  <c r="D2431" i="396"/>
  <c r="D400" i="396"/>
  <c r="D609" i="396"/>
  <c r="D737" i="396"/>
  <c r="D865" i="396"/>
  <c r="D949" i="396"/>
  <c r="D998" i="396"/>
  <c r="D1053" i="396"/>
  <c r="D1104" i="396"/>
  <c r="D1153" i="396"/>
  <c r="D1205" i="396"/>
  <c r="D1254" i="396"/>
  <c r="D1309" i="396"/>
  <c r="D1360" i="396"/>
  <c r="D1409" i="396"/>
  <c r="D1461" i="396"/>
  <c r="D1510" i="396"/>
  <c r="D1557" i="396"/>
  <c r="D1585" i="396"/>
  <c r="D1607" i="396"/>
  <c r="D1625" i="396"/>
  <c r="D1643" i="396"/>
  <c r="D1662" i="396"/>
  <c r="D1680" i="396"/>
  <c r="D1696" i="396"/>
  <c r="D1712" i="396"/>
  <c r="D1728" i="396"/>
  <c r="D1744" i="396"/>
  <c r="D1760" i="396"/>
  <c r="D1776" i="396"/>
  <c r="D1792" i="396"/>
  <c r="D1808" i="396"/>
  <c r="D1824" i="396"/>
  <c r="D1840" i="396"/>
  <c r="D1856" i="396"/>
  <c r="D1872" i="396"/>
  <c r="D1888" i="396"/>
  <c r="D1904" i="396"/>
  <c r="D1920" i="396"/>
  <c r="D1936" i="396"/>
  <c r="D1952" i="396"/>
  <c r="D1968" i="396"/>
  <c r="D1984" i="396"/>
  <c r="D2000" i="396"/>
  <c r="D2016" i="396"/>
  <c r="D2032" i="396"/>
  <c r="D2048" i="396"/>
  <c r="D2064" i="396"/>
  <c r="D2080" i="396"/>
  <c r="D2096" i="396"/>
  <c r="D2112" i="396"/>
  <c r="D2128" i="396"/>
  <c r="D2144" i="396"/>
  <c r="D2160" i="396"/>
  <c r="D2176" i="396"/>
  <c r="D2192" i="396"/>
  <c r="D2208" i="396"/>
  <c r="D2224" i="396"/>
  <c r="D2240" i="396"/>
  <c r="D2256" i="396"/>
  <c r="D2272" i="396"/>
  <c r="D2288" i="396"/>
  <c r="D416" i="396"/>
  <c r="D624" i="396"/>
  <c r="D752" i="396"/>
  <c r="D880" i="396"/>
  <c r="D950" i="396"/>
  <c r="D1005" i="396"/>
  <c r="D1056" i="396"/>
  <c r="D1105" i="396"/>
  <c r="D1157" i="396"/>
  <c r="D1206" i="396"/>
  <c r="D1261" i="396"/>
  <c r="D1312" i="396"/>
  <c r="D1361" i="396"/>
  <c r="D1413" i="396"/>
  <c r="D1462" i="396"/>
  <c r="D1517" i="396"/>
  <c r="D1558" i="396"/>
  <c r="D1587" i="396"/>
  <c r="D1608" i="396"/>
  <c r="D1626" i="396"/>
  <c r="D1645" i="396"/>
  <c r="D1663" i="396"/>
  <c r="D1681" i="396"/>
  <c r="D1697" i="396"/>
  <c r="D1713" i="396"/>
  <c r="D1729" i="396"/>
  <c r="D1745" i="396"/>
  <c r="D1761" i="396"/>
  <c r="D1777" i="396"/>
  <c r="D1793" i="396"/>
  <c r="D1809" i="396"/>
  <c r="D1825" i="396"/>
  <c r="D1841" i="396"/>
  <c r="D1857" i="396"/>
  <c r="D1873" i="396"/>
  <c r="D1889" i="396"/>
  <c r="D1905" i="396"/>
  <c r="D1921" i="396"/>
  <c r="D1937" i="396"/>
  <c r="D1953" i="396"/>
  <c r="D1969" i="396"/>
  <c r="D1985" i="396"/>
  <c r="D2001" i="396"/>
  <c r="D2017" i="396"/>
  <c r="D2033" i="396"/>
  <c r="D2049" i="396"/>
  <c r="D2065" i="396"/>
  <c r="D2081" i="396"/>
  <c r="D2097" i="396"/>
  <c r="D2113" i="396"/>
  <c r="D2129" i="396"/>
  <c r="D2145" i="396"/>
  <c r="D2161" i="396"/>
  <c r="D2177" i="396"/>
  <c r="D2193" i="396"/>
  <c r="D2209" i="396"/>
  <c r="D2225" i="396"/>
  <c r="D2241" i="396"/>
  <c r="D2257" i="396"/>
  <c r="D2273" i="396"/>
  <c r="D2289" i="396"/>
  <c r="D432" i="396"/>
  <c r="D625" i="396"/>
  <c r="D753" i="396"/>
  <c r="D881" i="396"/>
  <c r="D957" i="396"/>
  <c r="D1008" i="396"/>
  <c r="D1057" i="396"/>
  <c r="D1109" i="396"/>
  <c r="D1158" i="396"/>
  <c r="D1213" i="396"/>
  <c r="D1264" i="396"/>
  <c r="D1313" i="396"/>
  <c r="D1365" i="396"/>
  <c r="D1414" i="396"/>
  <c r="D1469" i="396"/>
  <c r="D1520" i="396"/>
  <c r="D1559" i="396"/>
  <c r="D1588" i="396"/>
  <c r="D1609" i="396"/>
  <c r="D1627" i="396"/>
  <c r="D1646" i="396"/>
  <c r="D1664" i="396"/>
  <c r="D1682" i="396"/>
  <c r="D1698" i="396"/>
  <c r="D1714" i="396"/>
  <c r="D1730" i="396"/>
  <c r="D1746" i="396"/>
  <c r="D1762" i="396"/>
  <c r="D1778" i="396"/>
  <c r="D1794" i="396"/>
  <c r="D1810" i="396"/>
  <c r="D1826" i="396"/>
  <c r="D1842" i="396"/>
  <c r="D1858" i="396"/>
  <c r="D1874" i="396"/>
  <c r="D1890" i="396"/>
  <c r="D1906" i="396"/>
  <c r="D1922" i="396"/>
  <c r="D1938" i="396"/>
  <c r="D1954" i="396"/>
  <c r="D1970" i="396"/>
  <c r="D1986" i="396"/>
  <c r="D2002" i="396"/>
  <c r="D2018" i="396"/>
  <c r="D2034" i="396"/>
  <c r="D2050" i="396"/>
  <c r="D2066" i="396"/>
  <c r="D2082" i="396"/>
  <c r="D2098" i="396"/>
  <c r="D2114" i="396"/>
  <c r="D2130" i="396"/>
  <c r="D2146" i="396"/>
  <c r="D2162" i="396"/>
  <c r="D2178" i="396"/>
  <c r="D2194" i="396"/>
  <c r="D2210" i="396"/>
  <c r="D2226" i="396"/>
  <c r="D2242" i="396"/>
  <c r="D2258" i="396"/>
  <c r="D2274" i="396"/>
  <c r="D2290" i="396"/>
  <c r="D2306" i="396"/>
  <c r="D2322" i="396"/>
  <c r="D448" i="396"/>
  <c r="D640" i="396"/>
  <c r="D768" i="396"/>
  <c r="D896" i="396"/>
  <c r="D960" i="396"/>
  <c r="D1009" i="396"/>
  <c r="D1061" i="396"/>
  <c r="D1110" i="396"/>
  <c r="D1165" i="396"/>
  <c r="D1216" i="396"/>
  <c r="D1265" i="396"/>
  <c r="D1317" i="396"/>
  <c r="D1366" i="396"/>
  <c r="D1421" i="396"/>
  <c r="D1472" i="396"/>
  <c r="D1521" i="396"/>
  <c r="D1565" i="396"/>
  <c r="D1589" i="396"/>
  <c r="D1610" i="396"/>
  <c r="D1629" i="396"/>
  <c r="D1647" i="396"/>
  <c r="D1665" i="396"/>
  <c r="D1683" i="396"/>
  <c r="D1699" i="396"/>
  <c r="D1715" i="396"/>
  <c r="D1731" i="396"/>
  <c r="D1747" i="396"/>
  <c r="D1763" i="396"/>
  <c r="D1779" i="396"/>
  <c r="D1795" i="396"/>
  <c r="D1811" i="396"/>
  <c r="D1827" i="396"/>
  <c r="D1843" i="396"/>
  <c r="D1859" i="396"/>
  <c r="D1875" i="396"/>
  <c r="D1891" i="396"/>
  <c r="D1907" i="396"/>
  <c r="D1923" i="396"/>
  <c r="D1939" i="396"/>
  <c r="D1955" i="396"/>
  <c r="D1971" i="396"/>
  <c r="D1987" i="396"/>
  <c r="D2003" i="396"/>
  <c r="D2019" i="396"/>
  <c r="D2035" i="396"/>
  <c r="D2051" i="396"/>
  <c r="D2067" i="396"/>
  <c r="D2083" i="396"/>
  <c r="D2099" i="396"/>
  <c r="D2115" i="396"/>
  <c r="D2131" i="396"/>
  <c r="D2147" i="396"/>
  <c r="D2163" i="396"/>
  <c r="D2179" i="396"/>
  <c r="D2195" i="396"/>
  <c r="D2211" i="396"/>
  <c r="D2227" i="396"/>
  <c r="D2243" i="396"/>
  <c r="D2259" i="396"/>
  <c r="D2275" i="396"/>
  <c r="D2291" i="396"/>
  <c r="D2307" i="396"/>
  <c r="D2323" i="396"/>
  <c r="D2339" i="396"/>
  <c r="D2355" i="396"/>
  <c r="D2371" i="396"/>
  <c r="D2387" i="396"/>
  <c r="D2403" i="396"/>
  <c r="D2419" i="396"/>
  <c r="D2435" i="396"/>
  <c r="D2451" i="396"/>
  <c r="D2467" i="396"/>
  <c r="D2483" i="396"/>
  <c r="D2499" i="396"/>
  <c r="D2515" i="396"/>
  <c r="D2531" i="396"/>
  <c r="D2547" i="396"/>
  <c r="D2563" i="396"/>
  <c r="D2579" i="396"/>
  <c r="D2595" i="396"/>
  <c r="D2611" i="396"/>
  <c r="D2627" i="396"/>
  <c r="D2643" i="396"/>
  <c r="D2659" i="396"/>
  <c r="D2675" i="396"/>
  <c r="D464" i="396"/>
  <c r="D641" i="396"/>
  <c r="D769" i="396"/>
  <c r="D897" i="396"/>
  <c r="D961" i="396"/>
  <c r="D1013" i="396"/>
  <c r="D1062" i="396"/>
  <c r="D1117" i="396"/>
  <c r="D1168" i="396"/>
  <c r="D1217" i="396"/>
  <c r="D1269" i="396"/>
  <c r="D1318" i="396"/>
  <c r="D1373" i="396"/>
  <c r="D1424" i="396"/>
  <c r="D1473" i="396"/>
  <c r="D1525" i="396"/>
  <c r="D1568" i="396"/>
  <c r="D1590" i="396"/>
  <c r="D1611" i="396"/>
  <c r="D1630" i="396"/>
  <c r="D1648" i="396"/>
  <c r="D1667" i="396"/>
  <c r="D1684" i="396"/>
  <c r="D1700" i="396"/>
  <c r="D1716" i="396"/>
  <c r="D1732" i="396"/>
  <c r="D1748" i="396"/>
  <c r="D1764" i="396"/>
  <c r="D1780" i="396"/>
  <c r="D1796" i="396"/>
  <c r="D1812" i="396"/>
  <c r="D1828" i="396"/>
  <c r="D1844" i="396"/>
  <c r="D1860" i="396"/>
  <c r="D1876" i="396"/>
  <c r="D1892" i="396"/>
  <c r="D1908" i="396"/>
  <c r="D1924" i="396"/>
  <c r="D1940" i="396"/>
  <c r="D1956" i="396"/>
  <c r="D1972" i="396"/>
  <c r="D1988" i="396"/>
  <c r="D2004" i="396"/>
  <c r="D2020" i="396"/>
  <c r="D2036" i="396"/>
  <c r="D2052" i="396"/>
  <c r="D2068" i="396"/>
  <c r="D2084" i="396"/>
  <c r="D2100" i="396"/>
  <c r="D2116" i="396"/>
  <c r="D2132" i="396"/>
  <c r="D2148" i="396"/>
  <c r="D2164" i="396"/>
  <c r="D2180" i="396"/>
  <c r="D2196" i="396"/>
  <c r="D2212" i="396"/>
  <c r="D2228" i="396"/>
  <c r="D2244" i="396"/>
  <c r="D2260" i="396"/>
  <c r="D2276" i="396"/>
  <c r="D2292" i="396"/>
  <c r="D2308" i="396"/>
  <c r="D2324" i="396"/>
  <c r="D2340" i="396"/>
  <c r="D2356" i="396"/>
  <c r="D2372" i="396"/>
  <c r="D2388" i="396"/>
  <c r="D2404" i="396"/>
  <c r="D2420" i="396"/>
  <c r="D2436" i="396"/>
  <c r="D2452" i="396"/>
  <c r="D2468" i="396"/>
  <c r="D2484" i="396"/>
  <c r="D2500" i="396"/>
  <c r="D2516" i="396"/>
  <c r="D2532" i="396"/>
  <c r="D2548" i="396"/>
  <c r="D2564" i="396"/>
  <c r="D2580" i="396"/>
  <c r="D2596" i="396"/>
  <c r="D2612" i="396"/>
  <c r="D2628" i="396"/>
  <c r="D2644" i="396"/>
  <c r="D2660" i="396"/>
  <c r="D2676" i="396"/>
  <c r="D480" i="396"/>
  <c r="D656" i="396"/>
  <c r="D784" i="396"/>
  <c r="D912" i="396"/>
  <c r="D965" i="396"/>
  <c r="D1014" i="396"/>
  <c r="D1069" i="396"/>
  <c r="D1120" i="396"/>
  <c r="D1169" i="396"/>
  <c r="D1221" i="396"/>
  <c r="D1270" i="396"/>
  <c r="D1325" i="396"/>
  <c r="D1376" i="396"/>
  <c r="D1425" i="396"/>
  <c r="D1477" i="396"/>
  <c r="D1526" i="396"/>
  <c r="D1569" i="396"/>
  <c r="D1591" i="396"/>
  <c r="D1613" i="396"/>
  <c r="D1631" i="396"/>
  <c r="D1649" i="396"/>
  <c r="D1668" i="396"/>
  <c r="D1685" i="396"/>
  <c r="D1701" i="396"/>
  <c r="D1717" i="396"/>
  <c r="D1733" i="396"/>
  <c r="D1749" i="396"/>
  <c r="D1765" i="396"/>
  <c r="D1781" i="396"/>
  <c r="D1797" i="396"/>
  <c r="D1813" i="396"/>
  <c r="D1829" i="396"/>
  <c r="D1845" i="396"/>
  <c r="D1861" i="396"/>
  <c r="D1877" i="396"/>
  <c r="D1893" i="396"/>
  <c r="D1909" i="396"/>
  <c r="D1925" i="396"/>
  <c r="D1941" i="396"/>
  <c r="D1957" i="396"/>
  <c r="D1973" i="396"/>
  <c r="D1989" i="396"/>
  <c r="D2005" i="396"/>
  <c r="D2021" i="396"/>
  <c r="D2037" i="396"/>
  <c r="D2053" i="396"/>
  <c r="D2069" i="396"/>
  <c r="D2085" i="396"/>
  <c r="D2101" i="396"/>
  <c r="D2117" i="396"/>
  <c r="D2133" i="396"/>
  <c r="D2149" i="396"/>
  <c r="D2165" i="396"/>
  <c r="D2181" i="396"/>
  <c r="D2197" i="396"/>
  <c r="D2213" i="396"/>
  <c r="D2229" i="396"/>
  <c r="D2245" i="396"/>
  <c r="D2261" i="396"/>
  <c r="D2277" i="396"/>
  <c r="D2293" i="396"/>
  <c r="D2309" i="396"/>
  <c r="D2325" i="396"/>
  <c r="D2341" i="396"/>
  <c r="D2357" i="396"/>
  <c r="D2373" i="396"/>
  <c r="D2389" i="396"/>
  <c r="D2405" i="396"/>
  <c r="D2421" i="396"/>
  <c r="D2437" i="396"/>
  <c r="D2453" i="396"/>
  <c r="D2469" i="396"/>
  <c r="D2485" i="396"/>
  <c r="D496" i="396"/>
  <c r="D657" i="396"/>
  <c r="D785" i="396"/>
  <c r="D913" i="396"/>
  <c r="D966" i="396"/>
  <c r="D1021" i="396"/>
  <c r="D1072" i="396"/>
  <c r="D1121" i="396"/>
  <c r="D1173" i="396"/>
  <c r="D1222" i="396"/>
  <c r="D1277" i="396"/>
  <c r="D1328" i="396"/>
  <c r="D1377" i="396"/>
  <c r="D1429" i="396"/>
  <c r="D1478" i="396"/>
  <c r="D1533" i="396"/>
  <c r="D1571" i="396"/>
  <c r="D1592" i="396"/>
  <c r="D1614" i="396"/>
  <c r="D1632" i="396"/>
  <c r="D1651" i="396"/>
  <c r="D1669" i="396"/>
  <c r="D1686" i="396"/>
  <c r="D1702" i="396"/>
  <c r="D1718" i="396"/>
  <c r="D1734" i="396"/>
  <c r="D1750" i="396"/>
  <c r="D1766" i="396"/>
  <c r="D1782" i="396"/>
  <c r="D1798" i="396"/>
  <c r="D1814" i="396"/>
  <c r="D1830" i="396"/>
  <c r="D1846" i="396"/>
  <c r="D1862" i="396"/>
  <c r="D1878" i="396"/>
  <c r="D1894" i="396"/>
  <c r="D1910" i="396"/>
  <c r="D1926" i="396"/>
  <c r="D1942" i="396"/>
  <c r="D1958" i="396"/>
  <c r="D1974" i="396"/>
  <c r="D1990" i="396"/>
  <c r="D2006" i="396"/>
  <c r="D2022" i="396"/>
  <c r="D2038" i="396"/>
  <c r="D2054" i="396"/>
  <c r="D2070" i="396"/>
  <c r="D2086" i="396"/>
  <c r="D2102" i="396"/>
  <c r="D2118" i="396"/>
  <c r="D2134" i="396"/>
  <c r="D2150" i="396"/>
  <c r="D2166" i="396"/>
  <c r="D2182" i="396"/>
  <c r="D2198" i="396"/>
  <c r="D2214" i="396"/>
  <c r="D2230" i="396"/>
  <c r="D2246" i="396"/>
  <c r="D2262" i="396"/>
  <c r="D2278" i="396"/>
  <c r="D2294" i="396"/>
  <c r="D2310" i="396"/>
  <c r="D2326" i="396"/>
  <c r="D2342" i="396"/>
  <c r="D2358" i="396"/>
  <c r="D2374" i="396"/>
  <c r="D2390" i="396"/>
  <c r="D2406" i="396"/>
  <c r="D2422" i="396"/>
  <c r="D2438" i="396"/>
  <c r="D2454" i="396"/>
  <c r="D2470" i="396"/>
  <c r="D2486" i="396"/>
  <c r="D512" i="396"/>
  <c r="D672" i="396"/>
  <c r="D800" i="396"/>
  <c r="D917" i="396"/>
  <c r="D973" i="396"/>
  <c r="D1024" i="396"/>
  <c r="D1073" i="396"/>
  <c r="D1125" i="396"/>
  <c r="D1174" i="396"/>
  <c r="D1229" i="396"/>
  <c r="D1280" i="396"/>
  <c r="D1329" i="396"/>
  <c r="D1381" i="396"/>
  <c r="D1430" i="396"/>
  <c r="D1485" i="396"/>
  <c r="D1536" i="396"/>
  <c r="D1572" i="396"/>
  <c r="D1597" i="396"/>
  <c r="D1615" i="396"/>
  <c r="D1633" i="396"/>
  <c r="D1652" i="396"/>
  <c r="D1670" i="396"/>
  <c r="D1687" i="396"/>
  <c r="D1703" i="396"/>
  <c r="D1719" i="396"/>
  <c r="D1735" i="396"/>
  <c r="D1751" i="396"/>
  <c r="D1767" i="396"/>
  <c r="D1783" i="396"/>
  <c r="D1799" i="396"/>
  <c r="D1815" i="396"/>
  <c r="D1831" i="396"/>
  <c r="D1847" i="396"/>
  <c r="D1863" i="396"/>
  <c r="D1879" i="396"/>
  <c r="D1895" i="396"/>
  <c r="D1911" i="396"/>
  <c r="D1927" i="396"/>
  <c r="D1943" i="396"/>
  <c r="D1959" i="396"/>
  <c r="D1975" i="396"/>
  <c r="D1991" i="396"/>
  <c r="D2007" i="396"/>
  <c r="D2023" i="396"/>
  <c r="D2039" i="396"/>
  <c r="D2055" i="396"/>
  <c r="D2071" i="396"/>
  <c r="D2087" i="396"/>
  <c r="D2103" i="396"/>
  <c r="D2119" i="396"/>
  <c r="D2135" i="396"/>
  <c r="D2151" i="396"/>
  <c r="D2167" i="396"/>
  <c r="D2183" i="396"/>
  <c r="D2199" i="396"/>
  <c r="D2215" i="396"/>
  <c r="D2231" i="396"/>
  <c r="D2247" i="396"/>
  <c r="D2263" i="396"/>
  <c r="D2279" i="396"/>
  <c r="D2295" i="396"/>
  <c r="D2311" i="396"/>
  <c r="D2327" i="396"/>
  <c r="D2343" i="396"/>
  <c r="D2359" i="396"/>
  <c r="D2375" i="396"/>
  <c r="D2391" i="396"/>
  <c r="D2407" i="396"/>
  <c r="D2423" i="396"/>
  <c r="D2439" i="396"/>
  <c r="D2455" i="396"/>
  <c r="D2471" i="396"/>
  <c r="D528" i="396"/>
  <c r="D673" i="396"/>
  <c r="D801" i="396"/>
  <c r="D925" i="396"/>
  <c r="D976" i="396"/>
  <c r="D1025" i="396"/>
  <c r="D1077" i="396"/>
  <c r="D1126" i="396"/>
  <c r="D1181" i="396"/>
  <c r="D1232" i="396"/>
  <c r="D1281" i="396"/>
  <c r="D1333" i="396"/>
  <c r="D1382" i="396"/>
  <c r="D1437" i="396"/>
  <c r="D1488" i="396"/>
  <c r="D1537" i="396"/>
  <c r="D1573" i="396"/>
  <c r="D1598" i="396"/>
  <c r="D1616" i="396"/>
  <c r="D1635" i="396"/>
  <c r="D1653" i="396"/>
  <c r="D1671" i="396"/>
  <c r="D1688" i="396"/>
  <c r="D1704" i="396"/>
  <c r="D1720" i="396"/>
  <c r="D1736" i="396"/>
  <c r="D1752" i="396"/>
  <c r="D1768" i="396"/>
  <c r="D1784" i="396"/>
  <c r="D1800" i="396"/>
  <c r="D1816" i="396"/>
  <c r="D1832" i="396"/>
  <c r="D1848" i="396"/>
  <c r="D1864" i="396"/>
  <c r="D1880" i="396"/>
  <c r="D1896" i="396"/>
  <c r="D1912" i="396"/>
  <c r="D1928" i="396"/>
  <c r="D1944" i="396"/>
  <c r="D1960" i="396"/>
  <c r="D1976" i="396"/>
  <c r="D1992" i="396"/>
  <c r="D2008" i="396"/>
  <c r="D2024" i="396"/>
  <c r="D2040" i="396"/>
  <c r="D2056" i="396"/>
  <c r="D2072" i="396"/>
  <c r="D2088" i="396"/>
  <c r="D2104" i="396"/>
  <c r="D2120" i="396"/>
  <c r="D2136" i="396"/>
  <c r="D2152" i="396"/>
  <c r="D2168" i="396"/>
  <c r="D2184" i="396"/>
  <c r="D2200" i="396"/>
  <c r="D2216" i="396"/>
  <c r="D2232" i="396"/>
  <c r="D2248" i="396"/>
  <c r="D2264" i="396"/>
  <c r="D2280" i="396"/>
  <c r="D2296" i="396"/>
  <c r="D2312" i="396"/>
  <c r="D544" i="396"/>
  <c r="D688" i="396"/>
  <c r="D816" i="396"/>
  <c r="D928" i="396"/>
  <c r="D977" i="396"/>
  <c r="D1029" i="396"/>
  <c r="D1078" i="396"/>
  <c r="D1133" i="396"/>
  <c r="D1184" i="396"/>
  <c r="D1233" i="396"/>
  <c r="D1285" i="396"/>
  <c r="D1334" i="396"/>
  <c r="D1389" i="396"/>
  <c r="D1440" i="396"/>
  <c r="D1489" i="396"/>
  <c r="D1541" i="396"/>
  <c r="D1574" i="396"/>
  <c r="D1599" i="396"/>
  <c r="D1617" i="396"/>
  <c r="D1636" i="396"/>
  <c r="D1654" i="396"/>
  <c r="D1672" i="396"/>
  <c r="D1689" i="396"/>
  <c r="D1705" i="396"/>
  <c r="D1721" i="396"/>
  <c r="D1737" i="396"/>
  <c r="D1753" i="396"/>
  <c r="D1769" i="396"/>
  <c r="D1785" i="396"/>
  <c r="D1801" i="396"/>
  <c r="D1817" i="396"/>
  <c r="D1833" i="396"/>
  <c r="D1849" i="396"/>
  <c r="D1865" i="396"/>
  <c r="D1881" i="396"/>
  <c r="D1897" i="396"/>
  <c r="D1913" i="396"/>
  <c r="D1929" i="396"/>
  <c r="D1945" i="396"/>
  <c r="D1961" i="396"/>
  <c r="D1977" i="396"/>
  <c r="D1993" i="396"/>
  <c r="D2009" i="396"/>
  <c r="D2025" i="396"/>
  <c r="D2041" i="396"/>
  <c r="D2057" i="396"/>
  <c r="D2073" i="396"/>
  <c r="D2089" i="396"/>
  <c r="D2105" i="396"/>
  <c r="D2121" i="396"/>
  <c r="D2137" i="396"/>
  <c r="D2153" i="396"/>
  <c r="D2169" i="396"/>
  <c r="D2185" i="396"/>
  <c r="D2201" i="396"/>
  <c r="D2217" i="396"/>
  <c r="D2233" i="396"/>
  <c r="D2249" i="396"/>
  <c r="D2265" i="396"/>
  <c r="D2281" i="396"/>
  <c r="D2297" i="396"/>
  <c r="D2313" i="396"/>
  <c r="D560" i="396"/>
  <c r="D689" i="396"/>
  <c r="D817" i="396"/>
  <c r="D929" i="396"/>
  <c r="D981" i="396"/>
  <c r="D1030" i="396"/>
  <c r="D1085" i="396"/>
  <c r="D1136" i="396"/>
  <c r="D1185" i="396"/>
  <c r="D1237" i="396"/>
  <c r="D1286" i="396"/>
  <c r="D1341" i="396"/>
  <c r="D1392" i="396"/>
  <c r="D1441" i="396"/>
  <c r="D1493" i="396"/>
  <c r="D1542" i="396"/>
  <c r="D1575" i="396"/>
  <c r="D1600" i="396"/>
  <c r="D1619" i="396"/>
  <c r="D1637" i="396"/>
  <c r="D1655" i="396"/>
  <c r="D1673" i="396"/>
  <c r="D1690" i="396"/>
  <c r="D1706" i="396"/>
  <c r="D1722" i="396"/>
  <c r="D1738" i="396"/>
  <c r="D1754" i="396"/>
  <c r="D1770" i="396"/>
  <c r="D1786" i="396"/>
  <c r="D1802" i="396"/>
  <c r="D1818" i="396"/>
  <c r="D1834" i="396"/>
  <c r="D1850" i="396"/>
  <c r="D1866" i="396"/>
  <c r="D1882" i="396"/>
  <c r="D1898" i="396"/>
  <c r="D1914" i="396"/>
  <c r="D1930" i="396"/>
  <c r="D1946" i="396"/>
  <c r="D1962" i="396"/>
  <c r="D1978" i="396"/>
  <c r="D1994" i="396"/>
  <c r="D2010" i="396"/>
  <c r="D2026" i="396"/>
  <c r="D2042" i="396"/>
  <c r="D2058" i="396"/>
  <c r="D2074" i="396"/>
  <c r="D2090" i="396"/>
  <c r="D2106" i="396"/>
  <c r="D2122" i="396"/>
  <c r="D2138" i="396"/>
  <c r="D2154" i="396"/>
  <c r="D2170" i="396"/>
  <c r="D2186" i="396"/>
  <c r="D2202" i="396"/>
  <c r="D2218" i="396"/>
  <c r="D2234" i="396"/>
  <c r="D2250" i="396"/>
  <c r="D2266" i="396"/>
  <c r="D2282" i="396"/>
  <c r="D2298" i="396"/>
  <c r="D336" i="396"/>
  <c r="D577" i="396"/>
  <c r="D705" i="396"/>
  <c r="D833" i="396"/>
  <c r="D934" i="396"/>
  <c r="D989" i="396"/>
  <c r="D1040" i="396"/>
  <c r="D1089" i="396"/>
  <c r="D1141" i="396"/>
  <c r="D1190" i="396"/>
  <c r="D1245" i="396"/>
  <c r="D1296" i="396"/>
  <c r="D1345" i="396"/>
  <c r="D1397" i="396"/>
  <c r="D1446" i="396"/>
  <c r="D1501" i="396"/>
  <c r="D1552" i="396"/>
  <c r="D1581" i="396"/>
  <c r="D1603" i="396"/>
  <c r="D1621" i="396"/>
  <c r="D1639" i="396"/>
  <c r="D1657" i="396"/>
  <c r="D1675" i="396"/>
  <c r="D1692" i="396"/>
  <c r="D1708" i="396"/>
  <c r="D1724" i="396"/>
  <c r="D1740" i="396"/>
  <c r="D1756" i="396"/>
  <c r="D1772" i="396"/>
  <c r="D1788" i="396"/>
  <c r="D1804" i="396"/>
  <c r="D1820" i="396"/>
  <c r="D1836" i="396"/>
  <c r="D1852" i="396"/>
  <c r="D1868" i="396"/>
  <c r="D1884" i="396"/>
  <c r="D1900" i="396"/>
  <c r="D1916" i="396"/>
  <c r="D1932" i="396"/>
  <c r="D1948" i="396"/>
  <c r="D1964" i="396"/>
  <c r="D1980" i="396"/>
  <c r="D1996" i="396"/>
  <c r="D2012" i="396"/>
  <c r="D2028" i="396"/>
  <c r="D2044" i="396"/>
  <c r="D2060" i="396"/>
  <c r="D2076" i="396"/>
  <c r="D2092" i="396"/>
  <c r="D2108" i="396"/>
  <c r="D2124" i="396"/>
  <c r="D2140" i="396"/>
  <c r="D2156" i="396"/>
  <c r="D2172" i="396"/>
  <c r="D2188" i="396"/>
  <c r="D2204" i="396"/>
  <c r="D2220" i="396"/>
  <c r="D2236" i="396"/>
  <c r="D2252" i="396"/>
  <c r="D2268" i="396"/>
  <c r="D2284" i="396"/>
  <c r="D2300" i="396"/>
  <c r="D2316" i="396"/>
  <c r="D2332" i="396"/>
  <c r="D2348" i="396"/>
  <c r="D2364" i="396"/>
  <c r="D2380" i="396"/>
  <c r="D2396" i="396"/>
  <c r="D2412" i="396"/>
  <c r="D2428" i="396"/>
  <c r="D2444" i="396"/>
  <c r="D2460" i="396"/>
  <c r="D2476" i="396"/>
  <c r="D2492" i="396"/>
  <c r="D2508" i="396"/>
  <c r="D2524" i="396"/>
  <c r="D2540" i="396"/>
  <c r="D2556" i="396"/>
  <c r="D2572" i="396"/>
  <c r="D592" i="396"/>
  <c r="D1197" i="396"/>
  <c r="D1582" i="396"/>
  <c r="D1725" i="396"/>
  <c r="D1853" i="396"/>
  <c r="D1981" i="396"/>
  <c r="D2109" i="396"/>
  <c r="D2237" i="396"/>
  <c r="D2328" i="396"/>
  <c r="D2360" i="396"/>
  <c r="D2392" i="396"/>
  <c r="D2424" i="396"/>
  <c r="D2450" i="396"/>
  <c r="D2478" i="396"/>
  <c r="D2501" i="396"/>
  <c r="D2520" i="396"/>
  <c r="D2539" i="396"/>
  <c r="D2559" i="396"/>
  <c r="D2578" i="396"/>
  <c r="D2598" i="396"/>
  <c r="D2616" i="396"/>
  <c r="D2634" i="396"/>
  <c r="D2652" i="396"/>
  <c r="D2670" i="396"/>
  <c r="D2688" i="396"/>
  <c r="D2704" i="396"/>
  <c r="D2720" i="396"/>
  <c r="D2736" i="396"/>
  <c r="D2752" i="396"/>
  <c r="D2768" i="396"/>
  <c r="D2784" i="396"/>
  <c r="D2800" i="396"/>
  <c r="D2816" i="396"/>
  <c r="D2832" i="396"/>
  <c r="D2848" i="396"/>
  <c r="D2864" i="396"/>
  <c r="D2880" i="396"/>
  <c r="D2896" i="396"/>
  <c r="D2912" i="396"/>
  <c r="D2928" i="396"/>
  <c r="D2944" i="396"/>
  <c r="D2960" i="396"/>
  <c r="D2976" i="396"/>
  <c r="D2992" i="396"/>
  <c r="D3008" i="396"/>
  <c r="D3024" i="396"/>
  <c r="D3040" i="396"/>
  <c r="D3056" i="396"/>
  <c r="D3072" i="396"/>
  <c r="D3088" i="396"/>
  <c r="D3104" i="396"/>
  <c r="D3120" i="396"/>
  <c r="D3136" i="396"/>
  <c r="D3152" i="396"/>
  <c r="D3168" i="396"/>
  <c r="D3184" i="396"/>
  <c r="D3200" i="396"/>
  <c r="D3216" i="396"/>
  <c r="D3232" i="396"/>
  <c r="D3248" i="396"/>
  <c r="D3264" i="396"/>
  <c r="D3280" i="396"/>
  <c r="D3296" i="396"/>
  <c r="D3312" i="396"/>
  <c r="D3328" i="396"/>
  <c r="D3344" i="396"/>
  <c r="D3360" i="396"/>
  <c r="D3376" i="396"/>
  <c r="D3392" i="396"/>
  <c r="D3408" i="396"/>
  <c r="D3424" i="396"/>
  <c r="D3440" i="396"/>
  <c r="D3456" i="396"/>
  <c r="D704" i="396"/>
  <c r="D1238" i="396"/>
  <c r="D1601" i="396"/>
  <c r="D1739" i="396"/>
  <c r="D1867" i="396"/>
  <c r="D1995" i="396"/>
  <c r="D2123" i="396"/>
  <c r="D2251" i="396"/>
  <c r="D2329" i="396"/>
  <c r="D2361" i="396"/>
  <c r="D2393" i="396"/>
  <c r="D2425" i="396"/>
  <c r="D2456" i="396"/>
  <c r="D2479" i="396"/>
  <c r="D2502" i="396"/>
  <c r="D2521" i="396"/>
  <c r="D2541" i="396"/>
  <c r="D2560" i="396"/>
  <c r="D2581" i="396"/>
  <c r="D2599" i="396"/>
  <c r="D2617" i="396"/>
  <c r="D2635" i="396"/>
  <c r="D2653" i="396"/>
  <c r="D2671" i="396"/>
  <c r="D2689" i="396"/>
  <c r="D2705" i="396"/>
  <c r="D2721" i="396"/>
  <c r="D2737" i="396"/>
  <c r="D2753" i="396"/>
  <c r="D2769" i="396"/>
  <c r="D2785" i="396"/>
  <c r="D2801" i="396"/>
  <c r="D2817" i="396"/>
  <c r="D2833" i="396"/>
  <c r="D2849" i="396"/>
  <c r="D2865" i="396"/>
  <c r="D2881" i="396"/>
  <c r="D2897" i="396"/>
  <c r="D2913" i="396"/>
  <c r="D2929" i="396"/>
  <c r="D2945" i="396"/>
  <c r="D2961" i="396"/>
  <c r="D2977" i="396"/>
  <c r="D2993" i="396"/>
  <c r="D3009" i="396"/>
  <c r="D3025" i="396"/>
  <c r="D3041" i="396"/>
  <c r="D3057" i="396"/>
  <c r="D3073" i="396"/>
  <c r="D3089" i="396"/>
  <c r="D3105" i="396"/>
  <c r="D3121" i="396"/>
  <c r="D3137" i="396"/>
  <c r="D3153" i="396"/>
  <c r="D3169" i="396"/>
  <c r="D3185" i="396"/>
  <c r="D3201" i="396"/>
  <c r="D3217" i="396"/>
  <c r="D3233" i="396"/>
  <c r="D3249" i="396"/>
  <c r="D3265" i="396"/>
  <c r="D3281" i="396"/>
  <c r="D3297" i="396"/>
  <c r="D3313" i="396"/>
  <c r="D720" i="396"/>
  <c r="D1248" i="396"/>
  <c r="D1604" i="396"/>
  <c r="D1741" i="396"/>
  <c r="D1869" i="396"/>
  <c r="D1997" i="396"/>
  <c r="D2125" i="396"/>
  <c r="D2253" i="396"/>
  <c r="D2330" i="396"/>
  <c r="D2362" i="396"/>
  <c r="D2394" i="396"/>
  <c r="D2426" i="396"/>
  <c r="D2457" i="396"/>
  <c r="D2480" i="396"/>
  <c r="D2503" i="396"/>
  <c r="D2522" i="396"/>
  <c r="D2542" i="396"/>
  <c r="D2561" i="396"/>
  <c r="D2582" i="396"/>
  <c r="D2600" i="396"/>
  <c r="D2618" i="396"/>
  <c r="D2636" i="396"/>
  <c r="D2654" i="396"/>
  <c r="D2672" i="396"/>
  <c r="D2690" i="396"/>
  <c r="D2706" i="396"/>
  <c r="D2722" i="396"/>
  <c r="D2738" i="396"/>
  <c r="D2754" i="396"/>
  <c r="D2770" i="396"/>
  <c r="D2786" i="396"/>
  <c r="D2802" i="396"/>
  <c r="D2818" i="396"/>
  <c r="D2834" i="396"/>
  <c r="D2850" i="396"/>
  <c r="D2866" i="396"/>
  <c r="D2882" i="396"/>
  <c r="D2898" i="396"/>
  <c r="D2914" i="396"/>
  <c r="D2930" i="396"/>
  <c r="D2946" i="396"/>
  <c r="D2962" i="396"/>
  <c r="D2978" i="396"/>
  <c r="D2994" i="396"/>
  <c r="D3010" i="396"/>
  <c r="D3026" i="396"/>
  <c r="D3042" i="396"/>
  <c r="D3058" i="396"/>
  <c r="D3074" i="396"/>
  <c r="D3090" i="396"/>
  <c r="D3106" i="396"/>
  <c r="D3122" i="396"/>
  <c r="D3138" i="396"/>
  <c r="D3154" i="396"/>
  <c r="D3170" i="396"/>
  <c r="D3186" i="396"/>
  <c r="D3202" i="396"/>
  <c r="D3218" i="396"/>
  <c r="D3234" i="396"/>
  <c r="D3250" i="396"/>
  <c r="D3266" i="396"/>
  <c r="D3282" i="396"/>
  <c r="D832" i="396"/>
  <c r="D1293" i="396"/>
  <c r="D1620" i="396"/>
  <c r="D1755" i="396"/>
  <c r="D1883" i="396"/>
  <c r="D2011" i="396"/>
  <c r="D2139" i="396"/>
  <c r="D2267" i="396"/>
  <c r="D2331" i="396"/>
  <c r="D2363" i="396"/>
  <c r="D2395" i="396"/>
  <c r="D2427" i="396"/>
  <c r="D2458" i="396"/>
  <c r="D2481" i="396"/>
  <c r="D2504" i="396"/>
  <c r="D2523" i="396"/>
  <c r="D2543" i="396"/>
  <c r="D2562" i="396"/>
  <c r="D2583" i="396"/>
  <c r="D2601" i="396"/>
  <c r="D2619" i="396"/>
  <c r="D2637" i="396"/>
  <c r="D2655" i="396"/>
  <c r="D2673" i="396"/>
  <c r="D2691" i="396"/>
  <c r="D2707" i="396"/>
  <c r="D2723" i="396"/>
  <c r="D2739" i="396"/>
  <c r="D2755" i="396"/>
  <c r="D2771" i="396"/>
  <c r="D2787" i="396"/>
  <c r="D2803" i="396"/>
  <c r="D2819" i="396"/>
  <c r="D2835" i="396"/>
  <c r="D2851" i="396"/>
  <c r="D2867" i="396"/>
  <c r="D2883" i="396"/>
  <c r="D2899" i="396"/>
  <c r="D2915" i="396"/>
  <c r="D2931" i="396"/>
  <c r="D2947" i="396"/>
  <c r="D2963" i="396"/>
  <c r="D2979" i="396"/>
  <c r="D2995" i="396"/>
  <c r="D3011" i="396"/>
  <c r="D3027" i="396"/>
  <c r="D3043" i="396"/>
  <c r="D3059" i="396"/>
  <c r="D3075" i="396"/>
  <c r="D3091" i="396"/>
  <c r="D3107" i="396"/>
  <c r="D3123" i="396"/>
  <c r="D3139" i="396"/>
  <c r="D3155" i="396"/>
  <c r="D3171" i="396"/>
  <c r="D3187" i="396"/>
  <c r="D3203" i="396"/>
  <c r="D3219" i="396"/>
  <c r="D3235" i="396"/>
  <c r="D3251" i="396"/>
  <c r="D848" i="396"/>
  <c r="D1297" i="396"/>
  <c r="D1622" i="396"/>
  <c r="D1757" i="396"/>
  <c r="D1885" i="396"/>
  <c r="D2013" i="396"/>
  <c r="D2141" i="396"/>
  <c r="D2269" i="396"/>
  <c r="D2333" i="396"/>
  <c r="D2365" i="396"/>
  <c r="D2397" i="396"/>
  <c r="D2429" i="396"/>
  <c r="D2459" i="396"/>
  <c r="D2482" i="396"/>
  <c r="D2505" i="396"/>
  <c r="D2525" i="396"/>
  <c r="D2544" i="396"/>
  <c r="D2565" i="396"/>
  <c r="D2584" i="396"/>
  <c r="D2602" i="396"/>
  <c r="D2620" i="396"/>
  <c r="D2638" i="396"/>
  <c r="D2656" i="396"/>
  <c r="D2674" i="396"/>
  <c r="D2692" i="396"/>
  <c r="D2708" i="396"/>
  <c r="D2724" i="396"/>
  <c r="D2740" i="396"/>
  <c r="D2756" i="396"/>
  <c r="D2772" i="396"/>
  <c r="D2788" i="396"/>
  <c r="D2804" i="396"/>
  <c r="D2820" i="396"/>
  <c r="D2836" i="396"/>
  <c r="D2852" i="396"/>
  <c r="D2868" i="396"/>
  <c r="D2884" i="396"/>
  <c r="D2900" i="396"/>
  <c r="D2916" i="396"/>
  <c r="D2932" i="396"/>
  <c r="D2948" i="396"/>
  <c r="D2964" i="396"/>
  <c r="D2980" i="396"/>
  <c r="D2996" i="396"/>
  <c r="D3012" i="396"/>
  <c r="D3028" i="396"/>
  <c r="D3044" i="396"/>
  <c r="D3060" i="396"/>
  <c r="D3076" i="396"/>
  <c r="D3092" i="396"/>
  <c r="D3108" i="396"/>
  <c r="D3124" i="396"/>
  <c r="D3140" i="396"/>
  <c r="D3156" i="396"/>
  <c r="D3172" i="396"/>
  <c r="D3188" i="396"/>
  <c r="D3204" i="396"/>
  <c r="D3220" i="396"/>
  <c r="D3236" i="396"/>
  <c r="D3252" i="396"/>
  <c r="D3268" i="396"/>
  <c r="D3284" i="396"/>
  <c r="D3300" i="396"/>
  <c r="D3316" i="396"/>
  <c r="D3332" i="396"/>
  <c r="D3348" i="396"/>
  <c r="D3364" i="396"/>
  <c r="D3380" i="396"/>
  <c r="D3396" i="396"/>
  <c r="D3412" i="396"/>
  <c r="D3428" i="396"/>
  <c r="D3444" i="396"/>
  <c r="D3460" i="396"/>
  <c r="D3476" i="396"/>
  <c r="D3492" i="396"/>
  <c r="D3508" i="396"/>
  <c r="D3524" i="396"/>
  <c r="D3540" i="396"/>
  <c r="D3556" i="396"/>
  <c r="D3572" i="396"/>
  <c r="D3588" i="396"/>
  <c r="D3604" i="396"/>
  <c r="D3620" i="396"/>
  <c r="D3636" i="396"/>
  <c r="D3652" i="396"/>
  <c r="D933" i="396"/>
  <c r="D1344" i="396"/>
  <c r="D1638" i="396"/>
  <c r="D1771" i="396"/>
  <c r="D1899" i="396"/>
  <c r="D2027" i="396"/>
  <c r="D2155" i="396"/>
  <c r="D2283" i="396"/>
  <c r="D2336" i="396"/>
  <c r="D2368" i="396"/>
  <c r="D2400" i="396"/>
  <c r="D2432" i="396"/>
  <c r="D2461" i="396"/>
  <c r="D2487" i="396"/>
  <c r="D2506" i="396"/>
  <c r="D2526" i="396"/>
  <c r="D2545" i="396"/>
  <c r="D2566" i="396"/>
  <c r="D2585" i="396"/>
  <c r="D2603" i="396"/>
  <c r="D2621" i="396"/>
  <c r="D2639" i="396"/>
  <c r="D2657" i="396"/>
  <c r="D2677" i="396"/>
  <c r="D2693" i="396"/>
  <c r="D2709" i="396"/>
  <c r="D2725" i="396"/>
  <c r="D2741" i="396"/>
  <c r="D2757" i="396"/>
  <c r="D2773" i="396"/>
  <c r="D2789" i="396"/>
  <c r="D2805" i="396"/>
  <c r="D2821" i="396"/>
  <c r="D2837" i="396"/>
  <c r="D2853" i="396"/>
  <c r="D2869" i="396"/>
  <c r="D2885" i="396"/>
  <c r="D2901" i="396"/>
  <c r="D2917" i="396"/>
  <c r="D2933" i="396"/>
  <c r="D2949" i="396"/>
  <c r="D2965" i="396"/>
  <c r="D2981" i="396"/>
  <c r="D2997" i="396"/>
  <c r="D3013" i="396"/>
  <c r="D3029" i="396"/>
  <c r="D3045" i="396"/>
  <c r="D3061" i="396"/>
  <c r="D3077" i="396"/>
  <c r="D3093" i="396"/>
  <c r="D3109" i="396"/>
  <c r="D3125" i="396"/>
  <c r="D3141" i="396"/>
  <c r="D3157" i="396"/>
  <c r="D3173" i="396"/>
  <c r="D3189" i="396"/>
  <c r="D3205" i="396"/>
  <c r="D3221" i="396"/>
  <c r="D3237" i="396"/>
  <c r="D3253" i="396"/>
  <c r="D3269" i="396"/>
  <c r="D3285" i="396"/>
  <c r="D3301" i="396"/>
  <c r="D3317" i="396"/>
  <c r="D3333" i="396"/>
  <c r="D3349" i="396"/>
  <c r="D3365" i="396"/>
  <c r="D3381" i="396"/>
  <c r="D3397" i="396"/>
  <c r="D3413" i="396"/>
  <c r="D941" i="396"/>
  <c r="D1349" i="396"/>
  <c r="D1640" i="396"/>
  <c r="D1773" i="396"/>
  <c r="D1901" i="396"/>
  <c r="D2029" i="396"/>
  <c r="D2157" i="396"/>
  <c r="D2285" i="396"/>
  <c r="D2337" i="396"/>
  <c r="D2369" i="396"/>
  <c r="D2401" i="396"/>
  <c r="D2433" i="396"/>
  <c r="D2462" i="396"/>
  <c r="D2488" i="396"/>
  <c r="D2507" i="396"/>
  <c r="D2527" i="396"/>
  <c r="D2546" i="396"/>
  <c r="D2567" i="396"/>
  <c r="D2586" i="396"/>
  <c r="D2604" i="396"/>
  <c r="D2622" i="396"/>
  <c r="D2640" i="396"/>
  <c r="D2658" i="396"/>
  <c r="D2678" i="396"/>
  <c r="D2694" i="396"/>
  <c r="D2710" i="396"/>
  <c r="D2726" i="396"/>
  <c r="D2742" i="396"/>
  <c r="D2758" i="396"/>
  <c r="D2774" i="396"/>
  <c r="D2790" i="396"/>
  <c r="D2806" i="396"/>
  <c r="D2822" i="396"/>
  <c r="D2838" i="396"/>
  <c r="D2854" i="396"/>
  <c r="D2870" i="396"/>
  <c r="D2886" i="396"/>
  <c r="D2902" i="396"/>
  <c r="D2918" i="396"/>
  <c r="D2934" i="396"/>
  <c r="D2950" i="396"/>
  <c r="D2966" i="396"/>
  <c r="D2982" i="396"/>
  <c r="D2998" i="396"/>
  <c r="D3014" i="396"/>
  <c r="D3030" i="396"/>
  <c r="D3046" i="396"/>
  <c r="D3062" i="396"/>
  <c r="D3078" i="396"/>
  <c r="D3094" i="396"/>
  <c r="D3110" i="396"/>
  <c r="D3126" i="396"/>
  <c r="D3142" i="396"/>
  <c r="D3158" i="396"/>
  <c r="D3174" i="396"/>
  <c r="D3190" i="396"/>
  <c r="D3206" i="396"/>
  <c r="D3222" i="396"/>
  <c r="D3238" i="396"/>
  <c r="D3254" i="396"/>
  <c r="D3270" i="396"/>
  <c r="D3286" i="396"/>
  <c r="D3302" i="396"/>
  <c r="D3318" i="396"/>
  <c r="D3334" i="396"/>
  <c r="D3350" i="396"/>
  <c r="D3366" i="396"/>
  <c r="D3382" i="396"/>
  <c r="D3398" i="396"/>
  <c r="D3414" i="396"/>
  <c r="D3430" i="396"/>
  <c r="D3446" i="396"/>
  <c r="D3462" i="396"/>
  <c r="D3478" i="396"/>
  <c r="D3494" i="396"/>
  <c r="D3510" i="396"/>
  <c r="D3526" i="396"/>
  <c r="D3542" i="396"/>
  <c r="D3558" i="396"/>
  <c r="D3574" i="396"/>
  <c r="D3590" i="396"/>
  <c r="D3606" i="396"/>
  <c r="D3622" i="396"/>
  <c r="D3638" i="396"/>
  <c r="D3654" i="396"/>
  <c r="D982" i="396"/>
  <c r="D1393" i="396"/>
  <c r="D1656" i="396"/>
  <c r="D1787" i="396"/>
  <c r="D1915" i="396"/>
  <c r="D2043" i="396"/>
  <c r="D2171" i="396"/>
  <c r="D2299" i="396"/>
  <c r="D2338" i="396"/>
  <c r="D2370" i="396"/>
  <c r="D2402" i="396"/>
  <c r="D2434" i="396"/>
  <c r="D2463" i="396"/>
  <c r="D2489" i="396"/>
  <c r="D2509" i="396"/>
  <c r="D2528" i="396"/>
  <c r="D2549" i="396"/>
  <c r="D2568" i="396"/>
  <c r="D2587" i="396"/>
  <c r="D2605" i="396"/>
  <c r="D2623" i="396"/>
  <c r="D2641" i="396"/>
  <c r="D2661" i="396"/>
  <c r="D2679" i="396"/>
  <c r="D2695" i="396"/>
  <c r="D2711" i="396"/>
  <c r="D2727" i="396"/>
  <c r="D2743" i="396"/>
  <c r="D2759" i="396"/>
  <c r="D2775" i="396"/>
  <c r="D2791" i="396"/>
  <c r="D2807" i="396"/>
  <c r="D2823" i="396"/>
  <c r="D2839" i="396"/>
  <c r="D2855" i="396"/>
  <c r="D2871" i="396"/>
  <c r="D2887" i="396"/>
  <c r="D2903" i="396"/>
  <c r="D2919" i="396"/>
  <c r="D2935" i="396"/>
  <c r="D2951" i="396"/>
  <c r="D2967" i="396"/>
  <c r="D2983" i="396"/>
  <c r="D2999" i="396"/>
  <c r="D3015" i="396"/>
  <c r="D3031" i="396"/>
  <c r="D3047" i="396"/>
  <c r="D3063" i="396"/>
  <c r="D3079" i="396"/>
  <c r="D3095" i="396"/>
  <c r="D3111" i="396"/>
  <c r="D3127" i="396"/>
  <c r="D3143" i="396"/>
  <c r="D3159" i="396"/>
  <c r="D3175" i="396"/>
  <c r="D3191" i="396"/>
  <c r="D3207" i="396"/>
  <c r="D3223" i="396"/>
  <c r="D3239" i="396"/>
  <c r="D3255" i="396"/>
  <c r="D3271" i="396"/>
  <c r="D3287" i="396"/>
  <c r="D3303" i="396"/>
  <c r="D3319" i="396"/>
  <c r="D3335" i="396"/>
  <c r="D3351" i="396"/>
  <c r="D3367" i="396"/>
  <c r="D3383" i="396"/>
  <c r="D3399" i="396"/>
  <c r="D3415" i="396"/>
  <c r="D3431" i="396"/>
  <c r="D3447" i="396"/>
  <c r="D992" i="396"/>
  <c r="D1398" i="396"/>
  <c r="D1658" i="396"/>
  <c r="D1789" i="396"/>
  <c r="D1917" i="396"/>
  <c r="D2045" i="396"/>
  <c r="D2173" i="396"/>
  <c r="D2301" i="396"/>
  <c r="D2344" i="396"/>
  <c r="D2376" i="396"/>
  <c r="D2408" i="396"/>
  <c r="D2440" i="396"/>
  <c r="D2464" i="396"/>
  <c r="D2490" i="396"/>
  <c r="D2510" i="396"/>
  <c r="D2529" i="396"/>
  <c r="D2550" i="396"/>
  <c r="D2569" i="396"/>
  <c r="D2588" i="396"/>
  <c r="D2606" i="396"/>
  <c r="D2624" i="396"/>
  <c r="D2642" i="396"/>
  <c r="D2662" i="396"/>
  <c r="D2680" i="396"/>
  <c r="D2696" i="396"/>
  <c r="D2712" i="396"/>
  <c r="D2728" i="396"/>
  <c r="D2744" i="396"/>
  <c r="D2760" i="396"/>
  <c r="D2776" i="396"/>
  <c r="D2792" i="396"/>
  <c r="D2808" i="396"/>
  <c r="D2824" i="396"/>
  <c r="D2840" i="396"/>
  <c r="D2856" i="396"/>
  <c r="D2872" i="396"/>
  <c r="D2888" i="396"/>
  <c r="D2904" i="396"/>
  <c r="D2920" i="396"/>
  <c r="D2936" i="396"/>
  <c r="D2952" i="396"/>
  <c r="D2968" i="396"/>
  <c r="D2984" i="396"/>
  <c r="D3000" i="396"/>
  <c r="D3016" i="396"/>
  <c r="D3032" i="396"/>
  <c r="D3048" i="396"/>
  <c r="D3064" i="396"/>
  <c r="D3080" i="396"/>
  <c r="D3096" i="396"/>
  <c r="D3112" i="396"/>
  <c r="D3128" i="396"/>
  <c r="D3144" i="396"/>
  <c r="D3160" i="396"/>
  <c r="D3176" i="396"/>
  <c r="D3192" i="396"/>
  <c r="D3208" i="396"/>
  <c r="D3224" i="396"/>
  <c r="D3240" i="396"/>
  <c r="D3256" i="396"/>
  <c r="D3272" i="396"/>
  <c r="D3288" i="396"/>
  <c r="D3304" i="396"/>
  <c r="D3320" i="396"/>
  <c r="D3336" i="396"/>
  <c r="D3352" i="396"/>
  <c r="D3368" i="396"/>
  <c r="D3384" i="396"/>
  <c r="D1037" i="396"/>
  <c r="D1445" i="396"/>
  <c r="D1674" i="396"/>
  <c r="D1803" i="396"/>
  <c r="D1931" i="396"/>
  <c r="D2059" i="396"/>
  <c r="D2187" i="396"/>
  <c r="D2304" i="396"/>
  <c r="D2345" i="396"/>
  <c r="D2377" i="396"/>
  <c r="D2409" i="396"/>
  <c r="D2441" i="396"/>
  <c r="D2465" i="396"/>
  <c r="D2491" i="396"/>
  <c r="D2511" i="396"/>
  <c r="D2530" i="396"/>
  <c r="D2551" i="396"/>
  <c r="D2570" i="396"/>
  <c r="D2589" i="396"/>
  <c r="D2607" i="396"/>
  <c r="D2625" i="396"/>
  <c r="D2645" i="396"/>
  <c r="D2663" i="396"/>
  <c r="D2681" i="396"/>
  <c r="D2697" i="396"/>
  <c r="D2713" i="396"/>
  <c r="D2729" i="396"/>
  <c r="D2745" i="396"/>
  <c r="D2761" i="396"/>
  <c r="D2777" i="396"/>
  <c r="D2793" i="396"/>
  <c r="D2809" i="396"/>
  <c r="D2825" i="396"/>
  <c r="D2841" i="396"/>
  <c r="D2857" i="396"/>
  <c r="D2873" i="396"/>
  <c r="D2889" i="396"/>
  <c r="D2905" i="396"/>
  <c r="D2921" i="396"/>
  <c r="D2937" i="396"/>
  <c r="D2953" i="396"/>
  <c r="D2969" i="396"/>
  <c r="D2985" i="396"/>
  <c r="D3001" i="396"/>
  <c r="D3017" i="396"/>
  <c r="D3033" i="396"/>
  <c r="D3049" i="396"/>
  <c r="D3065" i="396"/>
  <c r="D3081" i="396"/>
  <c r="D3097" i="396"/>
  <c r="D3113" i="396"/>
  <c r="D3129" i="396"/>
  <c r="D3145" i="396"/>
  <c r="D3161" i="396"/>
  <c r="D3177" i="396"/>
  <c r="D3193" i="396"/>
  <c r="D3209" i="396"/>
  <c r="D3225" i="396"/>
  <c r="D3241" i="396"/>
  <c r="D3257" i="396"/>
  <c r="D3273" i="396"/>
  <c r="D3289" i="396"/>
  <c r="D3305" i="396"/>
  <c r="D3321" i="396"/>
  <c r="D1041" i="396"/>
  <c r="D1453" i="396"/>
  <c r="D1677" i="396"/>
  <c r="D1805" i="396"/>
  <c r="D1933" i="396"/>
  <c r="D2061" i="396"/>
  <c r="D2189" i="396"/>
  <c r="D2305" i="396"/>
  <c r="D2346" i="396"/>
  <c r="D2378" i="396"/>
  <c r="D2410" i="396"/>
  <c r="D2442" i="396"/>
  <c r="D2466" i="396"/>
  <c r="D2493" i="396"/>
  <c r="D2512" i="396"/>
  <c r="D2533" i="396"/>
  <c r="D2552" i="396"/>
  <c r="D2571" i="396"/>
  <c r="D2590" i="396"/>
  <c r="D2608" i="396"/>
  <c r="D2626" i="396"/>
  <c r="D2646" i="396"/>
  <c r="D2664" i="396"/>
  <c r="D2682" i="396"/>
  <c r="D2698" i="396"/>
  <c r="D2714" i="396"/>
  <c r="D2730" i="396"/>
  <c r="D2746" i="396"/>
  <c r="D2762" i="396"/>
  <c r="D2778" i="396"/>
  <c r="D2794" i="396"/>
  <c r="D2810" i="396"/>
  <c r="D2826" i="396"/>
  <c r="D2842" i="396"/>
  <c r="D2858" i="396"/>
  <c r="D2874" i="396"/>
  <c r="D2890" i="396"/>
  <c r="D2906" i="396"/>
  <c r="D2922" i="396"/>
  <c r="D2938" i="396"/>
  <c r="D2954" i="396"/>
  <c r="D2970" i="396"/>
  <c r="D2986" i="396"/>
  <c r="D3002" i="396"/>
  <c r="D3018" i="396"/>
  <c r="D3034" i="396"/>
  <c r="D3050" i="396"/>
  <c r="D3066" i="396"/>
  <c r="D3082" i="396"/>
  <c r="D3098" i="396"/>
  <c r="D3114" i="396"/>
  <c r="D3130" i="396"/>
  <c r="D3146" i="396"/>
  <c r="D3162" i="396"/>
  <c r="D3178" i="396"/>
  <c r="D3194" i="396"/>
  <c r="D3210" i="396"/>
  <c r="D3226" i="396"/>
  <c r="D3242" i="396"/>
  <c r="D3258" i="396"/>
  <c r="D3274" i="396"/>
  <c r="D1088" i="396"/>
  <c r="D1494" i="396"/>
  <c r="D1691" i="396"/>
  <c r="D1819" i="396"/>
  <c r="D1947" i="396"/>
  <c r="D2075" i="396"/>
  <c r="D2203" i="396"/>
  <c r="D2314" i="396"/>
  <c r="D2347" i="396"/>
  <c r="D2379" i="396"/>
  <c r="D2411" i="396"/>
  <c r="D2443" i="396"/>
  <c r="D2472" i="396"/>
  <c r="D2494" i="396"/>
  <c r="D2513" i="396"/>
  <c r="D2534" i="396"/>
  <c r="D2553" i="396"/>
  <c r="D2573" i="396"/>
  <c r="D2591" i="396"/>
  <c r="D2609" i="396"/>
  <c r="D2629" i="396"/>
  <c r="D2647" i="396"/>
  <c r="D2665" i="396"/>
  <c r="D2683" i="396"/>
  <c r="D2699" i="396"/>
  <c r="D2715" i="396"/>
  <c r="D2731" i="396"/>
  <c r="D2747" i="396"/>
  <c r="D2763" i="396"/>
  <c r="D2779" i="396"/>
  <c r="D2795" i="396"/>
  <c r="D2811" i="396"/>
  <c r="D2827" i="396"/>
  <c r="D2843" i="396"/>
  <c r="D2859" i="396"/>
  <c r="D2875" i="396"/>
  <c r="D2891" i="396"/>
  <c r="D2907" i="396"/>
  <c r="D2923" i="396"/>
  <c r="D2939" i="396"/>
  <c r="D2955" i="396"/>
  <c r="D2971" i="396"/>
  <c r="D2987" i="396"/>
  <c r="D3003" i="396"/>
  <c r="D3019" i="396"/>
  <c r="D3035" i="396"/>
  <c r="D3051" i="396"/>
  <c r="D3067" i="396"/>
  <c r="D3083" i="396"/>
  <c r="D3099" i="396"/>
  <c r="D3115" i="396"/>
  <c r="D3131" i="396"/>
  <c r="D3147" i="396"/>
  <c r="D3163" i="396"/>
  <c r="D3179" i="396"/>
  <c r="D3195" i="396"/>
  <c r="D3211" i="396"/>
  <c r="D3227" i="396"/>
  <c r="D3243" i="396"/>
  <c r="D3259" i="396"/>
  <c r="D1093" i="396"/>
  <c r="D1504" i="396"/>
  <c r="D1693" i="396"/>
  <c r="D1821" i="396"/>
  <c r="D1949" i="396"/>
  <c r="D2077" i="396"/>
  <c r="D2205" i="396"/>
  <c r="D2315" i="396"/>
  <c r="D2349" i="396"/>
  <c r="D2381" i="396"/>
  <c r="D2413" i="396"/>
  <c r="D2445" i="396"/>
  <c r="D2473" i="396"/>
  <c r="D2495" i="396"/>
  <c r="D2514" i="396"/>
  <c r="D2535" i="396"/>
  <c r="D2554" i="396"/>
  <c r="D2574" i="396"/>
  <c r="D2592" i="396"/>
  <c r="D2610" i="396"/>
  <c r="D2630" i="396"/>
  <c r="D2648" i="396"/>
  <c r="D2666" i="396"/>
  <c r="D2684" i="396"/>
  <c r="D2700" i="396"/>
  <c r="D2716" i="396"/>
  <c r="D2732" i="396"/>
  <c r="D2748" i="396"/>
  <c r="D2764" i="396"/>
  <c r="D2780" i="396"/>
  <c r="D2796" i="396"/>
  <c r="D2812" i="396"/>
  <c r="D2828" i="396"/>
  <c r="D2844" i="396"/>
  <c r="D2860" i="396"/>
  <c r="D2876" i="396"/>
  <c r="D2892" i="396"/>
  <c r="D2908" i="396"/>
  <c r="D2924" i="396"/>
  <c r="D2940" i="396"/>
  <c r="D2956" i="396"/>
  <c r="D2972" i="396"/>
  <c r="D2988" i="396"/>
  <c r="D3004" i="396"/>
  <c r="D3020" i="396"/>
  <c r="D3036" i="396"/>
  <c r="D3052" i="396"/>
  <c r="D3068" i="396"/>
  <c r="D3084" i="396"/>
  <c r="D3100" i="396"/>
  <c r="D3116" i="396"/>
  <c r="D3132" i="396"/>
  <c r="D3148" i="396"/>
  <c r="D3164" i="396"/>
  <c r="D3180" i="396"/>
  <c r="D352" i="396"/>
  <c r="D1142" i="396"/>
  <c r="D1553" i="396"/>
  <c r="D1709" i="396"/>
  <c r="D1837" i="396"/>
  <c r="D1965" i="396"/>
  <c r="D2093" i="396"/>
  <c r="D2221" i="396"/>
  <c r="D2320" i="396"/>
  <c r="D2353" i="396"/>
  <c r="D2385" i="396"/>
  <c r="D2417" i="396"/>
  <c r="D2448" i="396"/>
  <c r="D2475" i="396"/>
  <c r="D2497" i="396"/>
  <c r="D2518" i="396"/>
  <c r="D2537" i="396"/>
  <c r="D2557" i="396"/>
  <c r="D2576" i="396"/>
  <c r="D2594" i="396"/>
  <c r="D2614" i="396"/>
  <c r="D2632" i="396"/>
  <c r="D2650" i="396"/>
  <c r="D2668" i="396"/>
  <c r="D2686" i="396"/>
  <c r="D2702" i="396"/>
  <c r="D2718" i="396"/>
  <c r="D2734" i="396"/>
  <c r="D2750" i="396"/>
  <c r="D2766" i="396"/>
  <c r="D2782" i="396"/>
  <c r="D2798" i="396"/>
  <c r="D2814" i="396"/>
  <c r="D2830" i="396"/>
  <c r="D2846" i="396"/>
  <c r="D2862" i="396"/>
  <c r="D2878" i="396"/>
  <c r="D2894" i="396"/>
  <c r="D2910" i="396"/>
  <c r="D2926" i="396"/>
  <c r="D2942" i="396"/>
  <c r="D2958" i="396"/>
  <c r="D2974" i="396"/>
  <c r="D2990" i="396"/>
  <c r="D3006" i="396"/>
  <c r="D3022" i="396"/>
  <c r="D3038" i="396"/>
  <c r="D3054" i="396"/>
  <c r="D3070" i="396"/>
  <c r="D3086" i="396"/>
  <c r="D3102" i="396"/>
  <c r="D3118" i="396"/>
  <c r="D3134" i="396"/>
  <c r="D3150" i="396"/>
  <c r="D3166" i="396"/>
  <c r="D3182" i="396"/>
  <c r="D3198" i="396"/>
  <c r="D3214" i="396"/>
  <c r="D3230" i="396"/>
  <c r="D3246" i="396"/>
  <c r="D3262" i="396"/>
  <c r="D3278" i="396"/>
  <c r="D3294" i="396"/>
  <c r="D3310" i="396"/>
  <c r="D3326" i="396"/>
  <c r="D3342" i="396"/>
  <c r="D3358" i="396"/>
  <c r="D3374" i="396"/>
  <c r="D3390" i="396"/>
  <c r="D3406" i="396"/>
  <c r="D3422" i="396"/>
  <c r="D3438" i="396"/>
  <c r="D3454" i="396"/>
  <c r="D3470" i="396"/>
  <c r="D3486" i="396"/>
  <c r="D3502" i="396"/>
  <c r="D3518" i="396"/>
  <c r="D3534" i="396"/>
  <c r="D3550" i="396"/>
  <c r="D3566" i="396"/>
  <c r="D3582" i="396"/>
  <c r="D3598" i="396"/>
  <c r="D1189" i="396"/>
  <c r="D2354" i="396"/>
  <c r="D2558" i="396"/>
  <c r="D2703" i="396"/>
  <c r="D2831" i="396"/>
  <c r="D2959" i="396"/>
  <c r="D3087" i="396"/>
  <c r="D3212" i="396"/>
  <c r="D3279" i="396"/>
  <c r="D3322" i="396"/>
  <c r="D3347" i="396"/>
  <c r="D3377" i="396"/>
  <c r="D3404" i="396"/>
  <c r="D3429" i="396"/>
  <c r="D3452" i="396"/>
  <c r="D3473" i="396"/>
  <c r="D3493" i="396"/>
  <c r="D3513" i="396"/>
  <c r="D3532" i="396"/>
  <c r="D3552" i="396"/>
  <c r="D3571" i="396"/>
  <c r="D3592" i="396"/>
  <c r="D3611" i="396"/>
  <c r="D3629" i="396"/>
  <c r="D3647" i="396"/>
  <c r="D3665" i="396"/>
  <c r="D3681" i="396"/>
  <c r="D3697" i="396"/>
  <c r="D3713" i="396"/>
  <c r="D3729" i="396"/>
  <c r="D3745" i="396"/>
  <c r="D3761" i="396"/>
  <c r="D3777" i="396"/>
  <c r="D3793" i="396"/>
  <c r="D3809" i="396"/>
  <c r="D3825" i="396"/>
  <c r="D3841" i="396"/>
  <c r="D3857" i="396"/>
  <c r="D3873" i="396"/>
  <c r="D3889" i="396"/>
  <c r="D3905" i="396"/>
  <c r="D3921" i="396"/>
  <c r="D3937" i="396"/>
  <c r="D3953" i="396"/>
  <c r="D3969" i="396"/>
  <c r="D3985" i="396"/>
  <c r="D4001" i="396"/>
  <c r="D4017" i="396"/>
  <c r="D4033" i="396"/>
  <c r="D4049" i="396"/>
  <c r="D4065" i="396"/>
  <c r="D4081" i="396"/>
  <c r="D4097" i="396"/>
  <c r="D4113" i="396"/>
  <c r="D4129" i="396"/>
  <c r="D4145" i="396"/>
  <c r="D4161" i="396"/>
  <c r="D4177" i="396"/>
  <c r="D4193" i="396"/>
  <c r="D4209" i="396"/>
  <c r="D4225" i="396"/>
  <c r="D4241" i="396"/>
  <c r="D4257" i="396"/>
  <c r="D4273" i="396"/>
  <c r="D4289" i="396"/>
  <c r="D4305" i="396"/>
  <c r="D4321" i="396"/>
  <c r="D4337" i="396"/>
  <c r="D4353" i="396"/>
  <c r="D4369" i="396"/>
  <c r="D4385" i="396"/>
  <c r="D4401" i="396"/>
  <c r="D4417" i="396"/>
  <c r="D4433" i="396"/>
  <c r="D4449" i="396"/>
  <c r="D4465" i="396"/>
  <c r="D4481" i="396"/>
  <c r="D4497" i="396"/>
  <c r="D4513" i="396"/>
  <c r="D1549" i="396"/>
  <c r="D2384" i="396"/>
  <c r="D2575" i="396"/>
  <c r="D2717" i="396"/>
  <c r="D2845" i="396"/>
  <c r="D2973" i="396"/>
  <c r="D3101" i="396"/>
  <c r="D3213" i="396"/>
  <c r="D3283" i="396"/>
  <c r="D3323" i="396"/>
  <c r="D3353" i="396"/>
  <c r="D3378" i="396"/>
  <c r="D3405" i="396"/>
  <c r="D3432" i="396"/>
  <c r="D3453" i="396"/>
  <c r="D3474" i="396"/>
  <c r="D3495" i="396"/>
  <c r="D3514" i="396"/>
  <c r="D3533" i="396"/>
  <c r="D3553" i="396"/>
  <c r="D3573" i="396"/>
  <c r="D3593" i="396"/>
  <c r="D3612" i="396"/>
  <c r="D3630" i="396"/>
  <c r="D3648" i="396"/>
  <c r="D3666" i="396"/>
  <c r="D3682" i="396"/>
  <c r="D3698" i="396"/>
  <c r="D3714" i="396"/>
  <c r="D3730" i="396"/>
  <c r="D3746" i="396"/>
  <c r="D3762" i="396"/>
  <c r="D3778" i="396"/>
  <c r="D3794" i="396"/>
  <c r="D3810" i="396"/>
  <c r="D3826" i="396"/>
  <c r="D3842" i="396"/>
  <c r="D3858" i="396"/>
  <c r="D3874" i="396"/>
  <c r="D3890" i="396"/>
  <c r="D3906" i="396"/>
  <c r="D3922" i="396"/>
  <c r="D3938" i="396"/>
  <c r="D3954" i="396"/>
  <c r="D3970" i="396"/>
  <c r="D3986" i="396"/>
  <c r="D4002" i="396"/>
  <c r="D4018" i="396"/>
  <c r="D4034" i="396"/>
  <c r="D4050" i="396"/>
  <c r="D4066" i="396"/>
  <c r="D4082" i="396"/>
  <c r="D4098" i="396"/>
  <c r="D4114" i="396"/>
  <c r="D4130" i="396"/>
  <c r="D4146" i="396"/>
  <c r="D4162" i="396"/>
  <c r="D4178" i="396"/>
  <c r="D4194" i="396"/>
  <c r="D4210" i="396"/>
  <c r="D4226" i="396"/>
  <c r="D4242" i="396"/>
  <c r="D4258" i="396"/>
  <c r="D4274" i="396"/>
  <c r="D4290" i="396"/>
  <c r="D4306" i="396"/>
  <c r="D4322" i="396"/>
  <c r="D4338" i="396"/>
  <c r="D4354" i="396"/>
  <c r="D4370" i="396"/>
  <c r="D4386" i="396"/>
  <c r="D4402" i="396"/>
  <c r="D4418" i="396"/>
  <c r="D4434" i="396"/>
  <c r="D4450" i="396"/>
  <c r="D4466" i="396"/>
  <c r="D4482" i="396"/>
  <c r="D4498" i="396"/>
  <c r="D4514" i="396"/>
  <c r="D4530" i="396"/>
  <c r="D4546" i="396"/>
  <c r="D4562" i="396"/>
  <c r="D4578" i="396"/>
  <c r="D4594" i="396"/>
  <c r="D4610" i="396"/>
  <c r="D1576" i="396"/>
  <c r="D2386" i="396"/>
  <c r="D2577" i="396"/>
  <c r="D2719" i="396"/>
  <c r="D2847" i="396"/>
  <c r="D2975" i="396"/>
  <c r="D3103" i="396"/>
  <c r="D3215" i="396"/>
  <c r="D3290" i="396"/>
  <c r="D3324" i="396"/>
  <c r="D3354" i="396"/>
  <c r="D3379" i="396"/>
  <c r="D3407" i="396"/>
  <c r="D3433" i="396"/>
  <c r="D3455" i="396"/>
  <c r="D3475" i="396"/>
  <c r="D3496" i="396"/>
  <c r="D3515" i="396"/>
  <c r="D3535" i="396"/>
  <c r="D3554" i="396"/>
  <c r="D3575" i="396"/>
  <c r="D3594" i="396"/>
  <c r="D3613" i="396"/>
  <c r="D3631" i="396"/>
  <c r="D3649" i="396"/>
  <c r="D3667" i="396"/>
  <c r="D3683" i="396"/>
  <c r="D3699" i="396"/>
  <c r="D3715" i="396"/>
  <c r="D3731" i="396"/>
  <c r="D3747" i="396"/>
  <c r="D3763" i="396"/>
  <c r="D3779" i="396"/>
  <c r="D3795" i="396"/>
  <c r="D3811" i="396"/>
  <c r="D3827" i="396"/>
  <c r="D3843" i="396"/>
  <c r="D3859" i="396"/>
  <c r="D3875" i="396"/>
  <c r="D3891" i="396"/>
  <c r="D3907" i="396"/>
  <c r="D3923" i="396"/>
  <c r="D3939" i="396"/>
  <c r="D3955" i="396"/>
  <c r="D3971" i="396"/>
  <c r="D3987" i="396"/>
  <c r="D4003" i="396"/>
  <c r="D4019" i="396"/>
  <c r="D4035" i="396"/>
  <c r="D4051" i="396"/>
  <c r="D4067" i="396"/>
  <c r="D4083" i="396"/>
  <c r="D4099" i="396"/>
  <c r="D4115" i="396"/>
  <c r="D4131" i="396"/>
  <c r="D4147" i="396"/>
  <c r="D4163" i="396"/>
  <c r="D4179" i="396"/>
  <c r="D4195" i="396"/>
  <c r="D4211" i="396"/>
  <c r="D4227" i="396"/>
  <c r="D4243" i="396"/>
  <c r="D4259" i="396"/>
  <c r="D4275" i="396"/>
  <c r="D4291" i="396"/>
  <c r="D1707" i="396"/>
  <c r="D2416" i="396"/>
  <c r="D2593" i="396"/>
  <c r="D2733" i="396"/>
  <c r="D2861" i="396"/>
  <c r="D2989" i="396"/>
  <c r="D3117" i="396"/>
  <c r="D3228" i="396"/>
  <c r="D3291" i="396"/>
  <c r="D3325" i="396"/>
  <c r="D3355" i="396"/>
  <c r="D3385" i="396"/>
  <c r="D3409" i="396"/>
  <c r="D3434" i="396"/>
  <c r="D3457" i="396"/>
  <c r="D3477" i="396"/>
  <c r="D3497" i="396"/>
  <c r="D3516" i="396"/>
  <c r="D3536" i="396"/>
  <c r="D3555" i="396"/>
  <c r="D3576" i="396"/>
  <c r="D3595" i="396"/>
  <c r="D3614" i="396"/>
  <c r="D3632" i="396"/>
  <c r="D3650" i="396"/>
  <c r="D3668" i="396"/>
  <c r="D3684" i="396"/>
  <c r="D3700" i="396"/>
  <c r="D3716" i="396"/>
  <c r="D3732" i="396"/>
  <c r="D3748" i="396"/>
  <c r="D3764" i="396"/>
  <c r="D3780" i="396"/>
  <c r="D3796" i="396"/>
  <c r="D3812" i="396"/>
  <c r="D3828" i="396"/>
  <c r="D3844" i="396"/>
  <c r="D3860" i="396"/>
  <c r="D3876" i="396"/>
  <c r="D3892" i="396"/>
  <c r="D3908" i="396"/>
  <c r="D3924" i="396"/>
  <c r="D3940" i="396"/>
  <c r="D3956" i="396"/>
  <c r="D3972" i="396"/>
  <c r="D3988" i="396"/>
  <c r="D4004" i="396"/>
  <c r="D4020" i="396"/>
  <c r="D4036" i="396"/>
  <c r="D4052" i="396"/>
  <c r="D4068" i="396"/>
  <c r="D4084" i="396"/>
  <c r="D4100" i="396"/>
  <c r="D4116" i="396"/>
  <c r="D1723" i="396"/>
  <c r="D2418" i="396"/>
  <c r="D2597" i="396"/>
  <c r="D2735" i="396"/>
  <c r="D2863" i="396"/>
  <c r="D2991" i="396"/>
  <c r="D3119" i="396"/>
  <c r="D3229" i="396"/>
  <c r="D3292" i="396"/>
  <c r="D3327" i="396"/>
  <c r="D3356" i="396"/>
  <c r="D3386" i="396"/>
  <c r="D3410" i="396"/>
  <c r="D3435" i="396"/>
  <c r="D3458" i="396"/>
  <c r="D3479" i="396"/>
  <c r="D3498" i="396"/>
  <c r="D3517" i="396"/>
  <c r="D3537" i="396"/>
  <c r="D3557" i="396"/>
  <c r="D3577" i="396"/>
  <c r="D3596" i="396"/>
  <c r="D3615" i="396"/>
  <c r="D3633" i="396"/>
  <c r="D3651" i="396"/>
  <c r="D3669" i="396"/>
  <c r="D3685" i="396"/>
  <c r="D3701" i="396"/>
  <c r="D3717" i="396"/>
  <c r="D3733" i="396"/>
  <c r="D3749" i="396"/>
  <c r="D3765" i="396"/>
  <c r="D3781" i="396"/>
  <c r="D3797" i="396"/>
  <c r="D3813" i="396"/>
  <c r="D3829" i="396"/>
  <c r="D3845" i="396"/>
  <c r="D3861" i="396"/>
  <c r="D3877" i="396"/>
  <c r="D3893" i="396"/>
  <c r="D3909" i="396"/>
  <c r="D3925" i="396"/>
  <c r="D3941" i="396"/>
  <c r="D3957" i="396"/>
  <c r="D3973" i="396"/>
  <c r="D3989" i="396"/>
  <c r="D4005" i="396"/>
  <c r="D4021" i="396"/>
  <c r="D4037" i="396"/>
  <c r="D4053" i="396"/>
  <c r="D4069" i="396"/>
  <c r="D4085" i="396"/>
  <c r="D4101" i="396"/>
  <c r="D4117" i="396"/>
  <c r="D4133" i="396"/>
  <c r="D4149" i="396"/>
  <c r="D4165" i="396"/>
  <c r="D4181" i="396"/>
  <c r="D4197" i="396"/>
  <c r="D4213" i="396"/>
  <c r="D4229" i="396"/>
  <c r="D4245" i="396"/>
  <c r="D4261" i="396"/>
  <c r="D4277" i="396"/>
  <c r="D4293" i="396"/>
  <c r="D4309" i="396"/>
  <c r="D4325" i="396"/>
  <c r="D4341" i="396"/>
  <c r="D4357" i="396"/>
  <c r="D4373" i="396"/>
  <c r="D4389" i="396"/>
  <c r="D4405" i="396"/>
  <c r="D4421" i="396"/>
  <c r="D1835" i="396"/>
  <c r="D2447" i="396"/>
  <c r="D2613" i="396"/>
  <c r="D2749" i="396"/>
  <c r="D2877" i="396"/>
  <c r="D3005" i="396"/>
  <c r="D3133" i="396"/>
  <c r="D3231" i="396"/>
  <c r="D3293" i="396"/>
  <c r="D3329" i="396"/>
  <c r="D3357" i="396"/>
  <c r="D3387" i="396"/>
  <c r="D3411" i="396"/>
  <c r="D3436" i="396"/>
  <c r="D3459" i="396"/>
  <c r="D3480" i="396"/>
  <c r="D3499" i="396"/>
  <c r="D3519" i="396"/>
  <c r="D3538" i="396"/>
  <c r="D3559" i="396"/>
  <c r="D3578" i="396"/>
  <c r="D3597" i="396"/>
  <c r="D3616" i="396"/>
  <c r="D3634" i="396"/>
  <c r="D3653" i="396"/>
  <c r="D3670" i="396"/>
  <c r="D3686" i="396"/>
  <c r="D3702" i="396"/>
  <c r="D3718" i="396"/>
  <c r="D3734" i="396"/>
  <c r="D3750" i="396"/>
  <c r="D3766" i="396"/>
  <c r="D3782" i="396"/>
  <c r="D3798" i="396"/>
  <c r="D3814" i="396"/>
  <c r="D3830" i="396"/>
  <c r="D3846" i="396"/>
  <c r="D3862" i="396"/>
  <c r="D3878" i="396"/>
  <c r="D3894" i="396"/>
  <c r="D3910" i="396"/>
  <c r="D3926" i="396"/>
  <c r="D3942" i="396"/>
  <c r="D3958" i="396"/>
  <c r="D3974" i="396"/>
  <c r="D3990" i="396"/>
  <c r="D4006" i="396"/>
  <c r="D4022" i="396"/>
  <c r="D4038" i="396"/>
  <c r="D4054" i="396"/>
  <c r="D4070" i="396"/>
  <c r="D4086" i="396"/>
  <c r="D4102" i="396"/>
  <c r="D4118" i="396"/>
  <c r="D4134" i="396"/>
  <c r="D4150" i="396"/>
  <c r="D4166" i="396"/>
  <c r="D4182" i="396"/>
  <c r="D4198" i="396"/>
  <c r="D4214" i="396"/>
  <c r="D4230" i="396"/>
  <c r="D4246" i="396"/>
  <c r="D4262" i="396"/>
  <c r="D1851" i="396"/>
  <c r="D2449" i="396"/>
  <c r="D2615" i="396"/>
  <c r="D2751" i="396"/>
  <c r="D2879" i="396"/>
  <c r="D3007" i="396"/>
  <c r="D3135" i="396"/>
  <c r="D3244" i="396"/>
  <c r="D3295" i="396"/>
  <c r="D3330" i="396"/>
  <c r="D3359" i="396"/>
  <c r="D3388" i="396"/>
  <c r="D3416" i="396"/>
  <c r="D3437" i="396"/>
  <c r="D3461" i="396"/>
  <c r="D3481" i="396"/>
  <c r="D3500" i="396"/>
  <c r="D3520" i="396"/>
  <c r="D3539" i="396"/>
  <c r="D3560" i="396"/>
  <c r="D3579" i="396"/>
  <c r="D3599" i="396"/>
  <c r="D3617" i="396"/>
  <c r="D3635" i="396"/>
  <c r="D3655" i="396"/>
  <c r="D3671" i="396"/>
  <c r="D3687" i="396"/>
  <c r="D3703" i="396"/>
  <c r="D3719" i="396"/>
  <c r="D3735" i="396"/>
  <c r="D3751" i="396"/>
  <c r="D3767" i="396"/>
  <c r="D3783" i="396"/>
  <c r="D3799" i="396"/>
  <c r="D3815" i="396"/>
  <c r="D3831" i="396"/>
  <c r="D3847" i="396"/>
  <c r="D3863" i="396"/>
  <c r="D3879" i="396"/>
  <c r="D3895" i="396"/>
  <c r="D3911" i="396"/>
  <c r="D3927" i="396"/>
  <c r="D3943" i="396"/>
  <c r="D3959" i="396"/>
  <c r="D3975" i="396"/>
  <c r="D3991" i="396"/>
  <c r="D4007" i="396"/>
  <c r="D4023" i="396"/>
  <c r="D4039" i="396"/>
  <c r="D4055" i="396"/>
  <c r="D4071" i="396"/>
  <c r="D4087" i="396"/>
  <c r="D4103" i="396"/>
  <c r="D4119" i="396"/>
  <c r="D4135" i="396"/>
  <c r="D4151" i="396"/>
  <c r="D4167" i="396"/>
  <c r="D4183" i="396"/>
  <c r="D4199" i="396"/>
  <c r="D4215" i="396"/>
  <c r="D4231" i="396"/>
  <c r="D4247" i="396"/>
  <c r="D4263" i="396"/>
  <c r="D4279" i="396"/>
  <c r="D4295" i="396"/>
  <c r="D4311" i="396"/>
  <c r="D4327" i="396"/>
  <c r="D4343" i="396"/>
  <c r="D4359" i="396"/>
  <c r="D4375" i="396"/>
  <c r="D4391" i="396"/>
  <c r="D4407" i="396"/>
  <c r="D4423" i="396"/>
  <c r="D4439" i="396"/>
  <c r="D4455" i="396"/>
  <c r="D4471" i="396"/>
  <c r="D4487" i="396"/>
  <c r="D4503" i="396"/>
  <c r="D4519" i="396"/>
  <c r="D4535" i="396"/>
  <c r="D4551" i="396"/>
  <c r="D4567" i="396"/>
  <c r="D4583" i="396"/>
  <c r="D4599" i="396"/>
  <c r="D4615" i="396"/>
  <c r="D4631" i="396"/>
  <c r="D1963" i="396"/>
  <c r="D2474" i="396"/>
  <c r="D2631" i="396"/>
  <c r="D2765" i="396"/>
  <c r="D2893" i="396"/>
  <c r="D3021" i="396"/>
  <c r="D3149" i="396"/>
  <c r="D3245" i="396"/>
  <c r="D3298" i="396"/>
  <c r="D3331" i="396"/>
  <c r="D3361" i="396"/>
  <c r="D3389" i="396"/>
  <c r="D3417" i="396"/>
  <c r="D3439" i="396"/>
  <c r="D3463" i="396"/>
  <c r="D3482" i="396"/>
  <c r="D3501" i="396"/>
  <c r="D3521" i="396"/>
  <c r="D3541" i="396"/>
  <c r="D3561" i="396"/>
  <c r="D3580" i="396"/>
  <c r="D3600" i="396"/>
  <c r="D3618" i="396"/>
  <c r="D3637" i="396"/>
  <c r="D3656" i="396"/>
  <c r="D3672" i="396"/>
  <c r="D3688" i="396"/>
  <c r="D3704" i="396"/>
  <c r="D3720" i="396"/>
  <c r="D3736" i="396"/>
  <c r="D3752" i="396"/>
  <c r="D3768" i="396"/>
  <c r="D3784" i="396"/>
  <c r="D3800" i="396"/>
  <c r="D3816" i="396"/>
  <c r="D3832" i="396"/>
  <c r="D3848" i="396"/>
  <c r="D3864" i="396"/>
  <c r="D3880" i="396"/>
  <c r="D3896" i="396"/>
  <c r="D3912" i="396"/>
  <c r="D3928" i="396"/>
  <c r="D3944" i="396"/>
  <c r="D3960" i="396"/>
  <c r="D3976" i="396"/>
  <c r="D3992" i="396"/>
  <c r="D4008" i="396"/>
  <c r="D4024" i="396"/>
  <c r="D4040" i="396"/>
  <c r="D4056" i="396"/>
  <c r="D4072" i="396"/>
  <c r="D4088" i="396"/>
  <c r="D4104" i="396"/>
  <c r="D4120" i="396"/>
  <c r="D4136" i="396"/>
  <c r="D4152" i="396"/>
  <c r="D4168" i="396"/>
  <c r="D4184" i="396"/>
  <c r="D4200" i="396"/>
  <c r="D4216" i="396"/>
  <c r="D4232" i="396"/>
  <c r="D4248" i="396"/>
  <c r="D4264" i="396"/>
  <c r="D4280" i="396"/>
  <c r="D4296" i="396"/>
  <c r="D4312" i="396"/>
  <c r="D4328" i="396"/>
  <c r="D4344" i="396"/>
  <c r="D4360" i="396"/>
  <c r="D4376" i="396"/>
  <c r="D4392" i="396"/>
  <c r="D4408" i="396"/>
  <c r="D4424" i="396"/>
  <c r="D4440" i="396"/>
  <c r="D4456" i="396"/>
  <c r="D4472" i="396"/>
  <c r="D4488" i="396"/>
  <c r="D4504" i="396"/>
  <c r="D4520" i="396"/>
  <c r="D4536" i="396"/>
  <c r="D4552" i="396"/>
  <c r="D4568" i="396"/>
  <c r="D4584" i="396"/>
  <c r="D4600" i="396"/>
  <c r="D4616" i="396"/>
  <c r="D1979" i="396"/>
  <c r="D2477" i="396"/>
  <c r="D2633" i="396"/>
  <c r="D2767" i="396"/>
  <c r="D2895" i="396"/>
  <c r="D3023" i="396"/>
  <c r="D3151" i="396"/>
  <c r="D3247" i="396"/>
  <c r="D3299" i="396"/>
  <c r="D3337" i="396"/>
  <c r="D3362" i="396"/>
  <c r="D3391" i="396"/>
  <c r="D3418" i="396"/>
  <c r="D3441" i="396"/>
  <c r="D3464" i="396"/>
  <c r="D3483" i="396"/>
  <c r="D3503" i="396"/>
  <c r="D3522" i="396"/>
  <c r="D3543" i="396"/>
  <c r="D3562" i="396"/>
  <c r="D3581" i="396"/>
  <c r="D3601" i="396"/>
  <c r="D3619" i="396"/>
  <c r="D3639" i="396"/>
  <c r="D3657" i="396"/>
  <c r="D3673" i="396"/>
  <c r="D3689" i="396"/>
  <c r="D3705" i="396"/>
  <c r="D3721" i="396"/>
  <c r="D3737" i="396"/>
  <c r="D3753" i="396"/>
  <c r="D3769" i="396"/>
  <c r="D3785" i="396"/>
  <c r="D3801" i="396"/>
  <c r="D3817" i="396"/>
  <c r="D3833" i="396"/>
  <c r="D3849" i="396"/>
  <c r="D3865" i="396"/>
  <c r="D3881" i="396"/>
  <c r="D3897" i="396"/>
  <c r="D3913" i="396"/>
  <c r="D3929" i="396"/>
  <c r="D3945" i="396"/>
  <c r="D3961" i="396"/>
  <c r="D3977" i="396"/>
  <c r="D3993" i="396"/>
  <c r="D4009" i="396"/>
  <c r="D4025" i="396"/>
  <c r="D4041" i="396"/>
  <c r="D4057" i="396"/>
  <c r="D4073" i="396"/>
  <c r="D4089" i="396"/>
  <c r="D4105" i="396"/>
  <c r="D4121" i="396"/>
  <c r="D4137" i="396"/>
  <c r="D4153" i="396"/>
  <c r="D4169" i="396"/>
  <c r="D4185" i="396"/>
  <c r="D4201" i="396"/>
  <c r="D4217" i="396"/>
  <c r="D4233" i="396"/>
  <c r="D4249" i="396"/>
  <c r="D4265" i="396"/>
  <c r="D4281" i="396"/>
  <c r="D4297" i="396"/>
  <c r="D4313" i="396"/>
  <c r="D4329" i="396"/>
  <c r="D4345" i="396"/>
  <c r="D4361" i="396"/>
  <c r="D2091" i="396"/>
  <c r="D2496" i="396"/>
  <c r="D2649" i="396"/>
  <c r="D2781" i="396"/>
  <c r="D2909" i="396"/>
  <c r="D3037" i="396"/>
  <c r="D3165" i="396"/>
  <c r="D3260" i="396"/>
  <c r="D3306" i="396"/>
  <c r="D3338" i="396"/>
  <c r="D3363" i="396"/>
  <c r="D3393" i="396"/>
  <c r="D3419" i="396"/>
  <c r="D3442" i="396"/>
  <c r="D3465" i="396"/>
  <c r="D3484" i="396"/>
  <c r="D3504" i="396"/>
  <c r="D3523" i="396"/>
  <c r="D3544" i="396"/>
  <c r="D3563" i="396"/>
  <c r="D3583" i="396"/>
  <c r="D3602" i="396"/>
  <c r="D3621" i="396"/>
  <c r="D3640" i="396"/>
  <c r="D3658" i="396"/>
  <c r="D3674" i="396"/>
  <c r="D3690" i="396"/>
  <c r="D3706" i="396"/>
  <c r="D3722" i="396"/>
  <c r="D3738" i="396"/>
  <c r="D3754" i="396"/>
  <c r="D3770" i="396"/>
  <c r="D3786" i="396"/>
  <c r="D3802" i="396"/>
  <c r="D3818" i="396"/>
  <c r="D3834" i="396"/>
  <c r="D3850" i="396"/>
  <c r="D3866" i="396"/>
  <c r="D3882" i="396"/>
  <c r="D3898" i="396"/>
  <c r="D3914" i="396"/>
  <c r="D3930" i="396"/>
  <c r="D3946" i="396"/>
  <c r="D3962" i="396"/>
  <c r="D3978" i="396"/>
  <c r="D3994" i="396"/>
  <c r="D4010" i="396"/>
  <c r="D4026" i="396"/>
  <c r="D4042" i="396"/>
  <c r="D4058" i="396"/>
  <c r="D4074" i="396"/>
  <c r="D4090" i="396"/>
  <c r="D4106" i="396"/>
  <c r="D4122" i="396"/>
  <c r="D4138" i="396"/>
  <c r="D4154" i="396"/>
  <c r="D4170" i="396"/>
  <c r="D4186" i="396"/>
  <c r="D4202" i="396"/>
  <c r="D4218" i="396"/>
  <c r="D4234" i="396"/>
  <c r="D2107" i="396"/>
  <c r="D2498" i="396"/>
  <c r="D2651" i="396"/>
  <c r="D2783" i="396"/>
  <c r="D2911" i="396"/>
  <c r="D3039" i="396"/>
  <c r="D3167" i="396"/>
  <c r="D3261" i="396"/>
  <c r="D3307" i="396"/>
  <c r="D3339" i="396"/>
  <c r="D3369" i="396"/>
  <c r="D3394" i="396"/>
  <c r="D3420" i="396"/>
  <c r="D3443" i="396"/>
  <c r="D3466" i="396"/>
  <c r="D3485" i="396"/>
  <c r="D3505" i="396"/>
  <c r="D3525" i="396"/>
  <c r="D3545" i="396"/>
  <c r="D3564" i="396"/>
  <c r="D3584" i="396"/>
  <c r="D3603" i="396"/>
  <c r="D3623" i="396"/>
  <c r="D3641" i="396"/>
  <c r="D3659" i="396"/>
  <c r="D3675" i="396"/>
  <c r="D3691" i="396"/>
  <c r="D3707" i="396"/>
  <c r="D3723" i="396"/>
  <c r="D3739" i="396"/>
  <c r="D3755" i="396"/>
  <c r="D3771" i="396"/>
  <c r="D3787" i="396"/>
  <c r="D3803" i="396"/>
  <c r="D3819" i="396"/>
  <c r="D3835" i="396"/>
  <c r="D3851" i="396"/>
  <c r="D3867" i="396"/>
  <c r="D3883" i="396"/>
  <c r="D3899" i="396"/>
  <c r="D3915" i="396"/>
  <c r="D3931" i="396"/>
  <c r="D3947" i="396"/>
  <c r="D3963" i="396"/>
  <c r="D3979" i="396"/>
  <c r="D3995" i="396"/>
  <c r="D4011" i="396"/>
  <c r="D4027" i="396"/>
  <c r="D4043" i="396"/>
  <c r="D4059" i="396"/>
  <c r="D4075" i="396"/>
  <c r="D4091" i="396"/>
  <c r="D4107" i="396"/>
  <c r="D4123" i="396"/>
  <c r="D4139" i="396"/>
  <c r="D4155" i="396"/>
  <c r="D4171" i="396"/>
  <c r="D4187" i="396"/>
  <c r="D4203" i="396"/>
  <c r="D4219" i="396"/>
  <c r="D4235" i="396"/>
  <c r="D4251" i="396"/>
  <c r="D4267" i="396"/>
  <c r="D4283" i="396"/>
  <c r="D4299" i="396"/>
  <c r="D2219" i="396"/>
  <c r="D2517" i="396"/>
  <c r="D2667" i="396"/>
  <c r="D2797" i="396"/>
  <c r="D2925" i="396"/>
  <c r="D3053" i="396"/>
  <c r="D3181" i="396"/>
  <c r="D3263" i="396"/>
  <c r="D3308" i="396"/>
  <c r="D3340" i="396"/>
  <c r="D3370" i="396"/>
  <c r="D3395" i="396"/>
  <c r="D3421" i="396"/>
  <c r="D3445" i="396"/>
  <c r="D3467" i="396"/>
  <c r="D3487" i="396"/>
  <c r="D3506" i="396"/>
  <c r="D3527" i="396"/>
  <c r="D3546" i="396"/>
  <c r="D3565" i="396"/>
  <c r="D3585" i="396"/>
  <c r="D3605" i="396"/>
  <c r="D3624" i="396"/>
  <c r="D3642" i="396"/>
  <c r="D3660" i="396"/>
  <c r="D3676" i="396"/>
  <c r="D3692" i="396"/>
  <c r="D3708" i="396"/>
  <c r="D3724" i="396"/>
  <c r="D3740" i="396"/>
  <c r="D3756" i="396"/>
  <c r="D3772" i="396"/>
  <c r="D3788" i="396"/>
  <c r="D3804" i="396"/>
  <c r="D3820" i="396"/>
  <c r="D3836" i="396"/>
  <c r="D3852" i="396"/>
  <c r="D3868" i="396"/>
  <c r="D3884" i="396"/>
  <c r="D3900" i="396"/>
  <c r="D3916" i="396"/>
  <c r="D3932" i="396"/>
  <c r="D3948" i="396"/>
  <c r="D3964" i="396"/>
  <c r="D3980" i="396"/>
  <c r="D3996" i="396"/>
  <c r="D4012" i="396"/>
  <c r="D4028" i="396"/>
  <c r="D4044" i="396"/>
  <c r="D4060" i="396"/>
  <c r="D4076" i="396"/>
  <c r="D4092" i="396"/>
  <c r="D4108" i="396"/>
  <c r="D4124" i="396"/>
  <c r="D4140" i="396"/>
  <c r="D4156" i="396"/>
  <c r="D4172" i="396"/>
  <c r="D4188" i="396"/>
  <c r="D4204" i="396"/>
  <c r="D4220" i="396"/>
  <c r="D4236" i="396"/>
  <c r="D4252" i="396"/>
  <c r="D4268" i="396"/>
  <c r="D2235" i="396"/>
  <c r="D2519" i="396"/>
  <c r="D2669" i="396"/>
  <c r="D2799" i="396"/>
  <c r="D2927" i="396"/>
  <c r="D3055" i="396"/>
  <c r="D3183" i="396"/>
  <c r="D3267" i="396"/>
  <c r="D3309" i="396"/>
  <c r="D3341" i="396"/>
  <c r="D3371" i="396"/>
  <c r="D3400" i="396"/>
  <c r="D3423" i="396"/>
  <c r="D3448" i="396"/>
  <c r="D3468" i="396"/>
  <c r="D3488" i="396"/>
  <c r="D3507" i="396"/>
  <c r="D3528" i="396"/>
  <c r="D3547" i="396"/>
  <c r="D3567" i="396"/>
  <c r="D3586" i="396"/>
  <c r="D3607" i="396"/>
  <c r="D3625" i="396"/>
  <c r="D3643" i="396"/>
  <c r="D3661" i="396"/>
  <c r="D3677" i="396"/>
  <c r="D3693" i="396"/>
  <c r="D3709" i="396"/>
  <c r="D3725" i="396"/>
  <c r="D3741" i="396"/>
  <c r="D3757" i="396"/>
  <c r="D3773" i="396"/>
  <c r="D3789" i="396"/>
  <c r="D3805" i="396"/>
  <c r="D3821" i="396"/>
  <c r="D3837" i="396"/>
  <c r="D3853" i="396"/>
  <c r="D3869" i="396"/>
  <c r="D3885" i="396"/>
  <c r="D3901" i="396"/>
  <c r="D3917" i="396"/>
  <c r="D3933" i="396"/>
  <c r="D3949" i="396"/>
  <c r="D3965" i="396"/>
  <c r="D3981" i="396"/>
  <c r="D3997" i="396"/>
  <c r="D4013" i="396"/>
  <c r="D4029" i="396"/>
  <c r="D4045" i="396"/>
  <c r="D4061" i="396"/>
  <c r="D4077" i="396"/>
  <c r="D4093" i="396"/>
  <c r="D4109" i="396"/>
  <c r="D4125" i="396"/>
  <c r="D4141" i="396"/>
  <c r="D4157" i="396"/>
  <c r="D320" i="396"/>
  <c r="D2317" i="396"/>
  <c r="D2536" i="396"/>
  <c r="D2685" i="396"/>
  <c r="D2813" i="396"/>
  <c r="D2941" i="396"/>
  <c r="D3069" i="396"/>
  <c r="D3196" i="396"/>
  <c r="D3275" i="396"/>
  <c r="D3311" i="396"/>
  <c r="D3343" i="396"/>
  <c r="D3372" i="396"/>
  <c r="D3401" i="396"/>
  <c r="D3425" i="396"/>
  <c r="D3449" i="396"/>
  <c r="D3469" i="396"/>
  <c r="D3489" i="396"/>
  <c r="D3509" i="396"/>
  <c r="D3529" i="396"/>
  <c r="D3548" i="396"/>
  <c r="D3568" i="396"/>
  <c r="D3587" i="396"/>
  <c r="D3608" i="396"/>
  <c r="D3626" i="396"/>
  <c r="D3644" i="396"/>
  <c r="D3662" i="396"/>
  <c r="D3678" i="396"/>
  <c r="D3694" i="396"/>
  <c r="D3710" i="396"/>
  <c r="D3726" i="396"/>
  <c r="D3742" i="396"/>
  <c r="D3758" i="396"/>
  <c r="D3774" i="396"/>
  <c r="D3790" i="396"/>
  <c r="D3806" i="396"/>
  <c r="D3822" i="396"/>
  <c r="D3838" i="396"/>
  <c r="D3854" i="396"/>
  <c r="D3870" i="396"/>
  <c r="D3886" i="396"/>
  <c r="D3902" i="396"/>
  <c r="D3918" i="396"/>
  <c r="D3934" i="396"/>
  <c r="D3950" i="396"/>
  <c r="D3966" i="396"/>
  <c r="D3982" i="396"/>
  <c r="D5257" i="396"/>
  <c r="D5241" i="396"/>
  <c r="D5225" i="396"/>
  <c r="D5209" i="396"/>
  <c r="D5193" i="396"/>
  <c r="D5177" i="396"/>
  <c r="D5161" i="396"/>
  <c r="D5145" i="396"/>
  <c r="D5129" i="396"/>
  <c r="D5113" i="396"/>
  <c r="D5097" i="396"/>
  <c r="D5081" i="396"/>
  <c r="D5065" i="396"/>
  <c r="D5049" i="396"/>
  <c r="D5033" i="396"/>
  <c r="D5017" i="396"/>
  <c r="D5001" i="396"/>
  <c r="D4985" i="396"/>
  <c r="D4969" i="396"/>
  <c r="D4953" i="396"/>
  <c r="D4937" i="396"/>
  <c r="D4921" i="396"/>
  <c r="D4905" i="396"/>
  <c r="D4889" i="396"/>
  <c r="D4873" i="396"/>
  <c r="D4857" i="396"/>
  <c r="D4841" i="396"/>
  <c r="D4825" i="396"/>
  <c r="D4809" i="396"/>
  <c r="D4793" i="396"/>
  <c r="D4777" i="396"/>
  <c r="D4761" i="396"/>
  <c r="D4745" i="396"/>
  <c r="D4729" i="396"/>
  <c r="D4713" i="396"/>
  <c r="D4697" i="396"/>
  <c r="D4681" i="396"/>
  <c r="D4665" i="396"/>
  <c r="D4649" i="396"/>
  <c r="D4633" i="396"/>
  <c r="D4614" i="396"/>
  <c r="D4595" i="396"/>
  <c r="D4575" i="396"/>
  <c r="D4556" i="396"/>
  <c r="D4537" i="396"/>
  <c r="D4516" i="396"/>
  <c r="D4494" i="396"/>
  <c r="D4474" i="396"/>
  <c r="D4452" i="396"/>
  <c r="D4430" i="396"/>
  <c r="D4409" i="396"/>
  <c r="D4383" i="396"/>
  <c r="D4362" i="396"/>
  <c r="D4334" i="396"/>
  <c r="D4308" i="396"/>
  <c r="D4278" i="396"/>
  <c r="D4238" i="396"/>
  <c r="D4189" i="396"/>
  <c r="D4127" i="396"/>
  <c r="D4046" i="396"/>
  <c r="D3936" i="396"/>
  <c r="D3808" i="396"/>
  <c r="D3680" i="396"/>
  <c r="D3531" i="396"/>
  <c r="D3346" i="396"/>
  <c r="D2555" i="396"/>
  <c r="D5172" i="396"/>
  <c r="D4964" i="396"/>
  <c r="D4836" i="396"/>
  <c r="D4627" i="396"/>
  <c r="D4489" i="396"/>
  <c r="D4351" i="396"/>
  <c r="D3903" i="396"/>
  <c r="D576" i="396"/>
  <c r="D5187" i="396"/>
  <c r="D5091" i="396"/>
  <c r="D4995" i="396"/>
  <c r="D4851" i="396"/>
  <c r="D4691" i="396"/>
  <c r="D4528" i="396"/>
  <c r="D4350" i="396"/>
  <c r="D3472" i="396"/>
  <c r="D5256" i="396"/>
  <c r="D5240" i="396"/>
  <c r="D5224" i="396"/>
  <c r="D5208" i="396"/>
  <c r="D5192" i="396"/>
  <c r="D5176" i="396"/>
  <c r="D5160" i="396"/>
  <c r="D5144" i="396"/>
  <c r="D5128" i="396"/>
  <c r="D5112" i="396"/>
  <c r="D5096" i="396"/>
  <c r="D5080" i="396"/>
  <c r="D5064" i="396"/>
  <c r="D5048" i="396"/>
  <c r="D5032" i="396"/>
  <c r="D5016" i="396"/>
  <c r="D5000" i="396"/>
  <c r="D4984" i="396"/>
  <c r="D4968" i="396"/>
  <c r="D4952" i="396"/>
  <c r="D4936" i="396"/>
  <c r="D4920" i="396"/>
  <c r="D4904" i="396"/>
  <c r="D4888" i="396"/>
  <c r="D4872" i="396"/>
  <c r="D4856" i="396"/>
  <c r="D4840" i="396"/>
  <c r="D4824" i="396"/>
  <c r="D4808" i="396"/>
  <c r="D4792" i="396"/>
  <c r="D4776" i="396"/>
  <c r="D4760" i="396"/>
  <c r="D4744" i="396"/>
  <c r="D4728" i="396"/>
  <c r="D4712" i="396"/>
  <c r="D4696" i="396"/>
  <c r="D4680" i="396"/>
  <c r="D4664" i="396"/>
  <c r="D4648" i="396"/>
  <c r="D4632" i="396"/>
  <c r="D4613" i="396"/>
  <c r="D4593" i="396"/>
  <c r="D4574" i="396"/>
  <c r="D4555" i="396"/>
  <c r="D4534" i="396"/>
  <c r="D4515" i="396"/>
  <c r="D4493" i="396"/>
  <c r="D4473" i="396"/>
  <c r="D4451" i="396"/>
  <c r="D4429" i="396"/>
  <c r="D4406" i="396"/>
  <c r="D4382" i="396"/>
  <c r="D4358" i="396"/>
  <c r="D4333" i="396"/>
  <c r="D4307" i="396"/>
  <c r="D4276" i="396"/>
  <c r="D4237" i="396"/>
  <c r="D4180" i="396"/>
  <c r="D4126" i="396"/>
  <c r="D4032" i="396"/>
  <c r="D3935" i="396"/>
  <c r="D3807" i="396"/>
  <c r="D3679" i="396"/>
  <c r="D3530" i="396"/>
  <c r="D3345" i="396"/>
  <c r="D2538" i="396"/>
  <c r="D5204" i="396"/>
  <c r="D4996" i="396"/>
  <c r="D4884" i="396"/>
  <c r="D4756" i="396"/>
  <c r="D4529" i="396"/>
  <c r="D4378" i="396"/>
  <c r="D4222" i="396"/>
  <c r="D3645" i="396"/>
  <c r="D5203" i="396"/>
  <c r="D5107" i="396"/>
  <c r="D4979" i="396"/>
  <c r="D4867" i="396"/>
  <c r="D4675" i="396"/>
  <c r="D4508" i="396"/>
  <c r="D4300" i="396"/>
  <c r="D5255" i="396"/>
  <c r="D5239" i="396"/>
  <c r="D5223" i="396"/>
  <c r="D5207" i="396"/>
  <c r="D5191" i="396"/>
  <c r="D5175" i="396"/>
  <c r="D5159" i="396"/>
  <c r="D5143" i="396"/>
  <c r="D5127" i="396"/>
  <c r="D5111" i="396"/>
  <c r="D5095" i="396"/>
  <c r="D5079" i="396"/>
  <c r="D5063" i="396"/>
  <c r="D5047" i="396"/>
  <c r="D5031" i="396"/>
  <c r="D5015" i="396"/>
  <c r="D4999" i="396"/>
  <c r="D4983" i="396"/>
  <c r="D4967" i="396"/>
  <c r="D4951" i="396"/>
  <c r="D4935" i="396"/>
  <c r="D4919" i="396"/>
  <c r="D4903" i="396"/>
  <c r="D4887" i="396"/>
  <c r="D4871" i="396"/>
  <c r="D4855" i="396"/>
  <c r="D4839" i="396"/>
  <c r="D4823" i="396"/>
  <c r="D4807" i="396"/>
  <c r="D4791" i="396"/>
  <c r="D4775" i="396"/>
  <c r="D4759" i="396"/>
  <c r="D4743" i="396"/>
  <c r="D4727" i="396"/>
  <c r="D4711" i="396"/>
  <c r="D4695" i="396"/>
  <c r="D4679" i="396"/>
  <c r="D4663" i="396"/>
  <c r="D4647" i="396"/>
  <c r="D4630" i="396"/>
  <c r="D4612" i="396"/>
  <c r="D4592" i="396"/>
  <c r="D4573" i="396"/>
  <c r="D4554" i="396"/>
  <c r="D4533" i="396"/>
  <c r="D4512" i="396"/>
  <c r="D4492" i="396"/>
  <c r="D4470" i="396"/>
  <c r="D4448" i="396"/>
  <c r="D4428" i="396"/>
  <c r="D4404" i="396"/>
  <c r="D4381" i="396"/>
  <c r="D4356" i="396"/>
  <c r="D4332" i="396"/>
  <c r="D4304" i="396"/>
  <c r="D4272" i="396"/>
  <c r="D4228" i="396"/>
  <c r="D4176" i="396"/>
  <c r="D4112" i="396"/>
  <c r="D4031" i="396"/>
  <c r="D3920" i="396"/>
  <c r="D3792" i="396"/>
  <c r="D3664" i="396"/>
  <c r="D3512" i="396"/>
  <c r="D3315" i="396"/>
  <c r="D2352" i="396"/>
  <c r="U18" i="359"/>
  <c r="U18" i="331"/>
  <c r="J330" i="395" s="1"/>
  <c r="U18" i="385"/>
  <c r="J384" i="395" s="1"/>
  <c r="C28" i="385"/>
  <c r="V18" i="385" s="1"/>
  <c r="K384" i="395" s="1"/>
  <c r="C28" i="361"/>
  <c r="V18" i="361" s="1"/>
  <c r="U18" i="361"/>
  <c r="U18" i="292"/>
  <c r="J291" i="395" s="1"/>
  <c r="U18" i="270"/>
  <c r="J269" i="395" s="1"/>
  <c r="C28" i="242"/>
  <c r="V18" i="242" s="1"/>
  <c r="K241" i="395" s="1"/>
  <c r="U18" i="242"/>
  <c r="J241" i="395" s="1"/>
  <c r="C28" i="202"/>
  <c r="V18" i="202" s="1"/>
  <c r="K201" i="395" s="1"/>
  <c r="U18" i="202"/>
  <c r="J201" i="395" s="1"/>
  <c r="T26" i="159"/>
  <c r="J158" i="395" s="1"/>
  <c r="C28" i="159"/>
  <c r="U26" i="159" s="1"/>
  <c r="K158" i="395" s="1"/>
  <c r="U18" i="387"/>
  <c r="J386" i="395" s="1"/>
  <c r="C28" i="387"/>
  <c r="V18" i="387" s="1"/>
  <c r="K386" i="395" s="1"/>
  <c r="C28" i="365"/>
  <c r="V18" i="365" s="1"/>
  <c r="K364" i="395" s="1"/>
  <c r="U18" i="365"/>
  <c r="J364" i="395" s="1"/>
  <c r="U18" i="363"/>
  <c r="C28" i="244"/>
  <c r="V18" i="244" s="1"/>
  <c r="K243" i="395" s="1"/>
  <c r="U18" i="244"/>
  <c r="J243" i="395" s="1"/>
  <c r="C28" i="209"/>
  <c r="V18" i="209" s="1"/>
  <c r="K208" i="395" s="1"/>
  <c r="U18" i="209"/>
  <c r="J208" i="395" s="1"/>
  <c r="C28" i="208"/>
  <c r="V18" i="208" s="1"/>
  <c r="K207" i="395" s="1"/>
  <c r="U18" i="208"/>
  <c r="J207" i="395" s="1"/>
  <c r="C28" i="164"/>
  <c r="U26" i="164" s="1"/>
  <c r="K163" i="395" s="1"/>
  <c r="T26" i="164"/>
  <c r="J163" i="395" s="1"/>
  <c r="U18" i="183"/>
  <c r="J182" i="395" s="1"/>
  <c r="C28" i="183"/>
  <c r="V18" i="183" s="1"/>
  <c r="K182" i="395" s="1"/>
  <c r="U18" i="335"/>
  <c r="J334" i="395" s="1"/>
  <c r="C28" i="217"/>
  <c r="V18" i="217" s="1"/>
  <c r="K216" i="395" s="1"/>
  <c r="U18" i="217"/>
  <c r="J216" i="395" s="1"/>
  <c r="C28" i="248"/>
  <c r="V18" i="248" s="1"/>
  <c r="K247" i="395" s="1"/>
  <c r="U18" i="248"/>
  <c r="J247" i="395" s="1"/>
  <c r="C28" i="218"/>
  <c r="V18" i="218" s="1"/>
  <c r="K217" i="395" s="1"/>
  <c r="U18" i="218"/>
  <c r="J217" i="395" s="1"/>
  <c r="C28" i="166"/>
  <c r="U26" i="166" s="1"/>
  <c r="K165" i="395" s="1"/>
  <c r="T26" i="166"/>
  <c r="J165" i="395" s="1"/>
  <c r="U18" i="367"/>
  <c r="J366" i="395" s="1"/>
  <c r="C28" i="184"/>
  <c r="V18" i="184" s="1"/>
  <c r="K183" i="395" s="1"/>
  <c r="U18" i="184"/>
  <c r="J183" i="395" s="1"/>
  <c r="U18" i="393"/>
  <c r="J392" i="395" s="1"/>
  <c r="C28" i="393"/>
  <c r="V18" i="393" s="1"/>
  <c r="K392" i="395" s="1"/>
  <c r="C28" i="341"/>
  <c r="V18" i="341" s="1"/>
  <c r="K340" i="395" s="1"/>
  <c r="U18" i="341"/>
  <c r="J340" i="395" s="1"/>
  <c r="J23" i="302"/>
  <c r="W18" i="302" s="1"/>
  <c r="L301" i="395" s="1"/>
  <c r="U18" i="302"/>
  <c r="J301" i="395" s="1"/>
  <c r="C28" i="302"/>
  <c r="V18" i="302" s="1"/>
  <c r="K301" i="395" s="1"/>
  <c r="U18" i="300"/>
  <c r="J299" i="395" s="1"/>
  <c r="U18" i="276"/>
  <c r="J275" i="395" s="1"/>
  <c r="C28" i="276"/>
  <c r="V18" i="276" s="1"/>
  <c r="K275" i="395" s="1"/>
  <c r="U18" i="250"/>
  <c r="J249" i="395" s="1"/>
  <c r="C28" i="220"/>
  <c r="V18" i="220" s="1"/>
  <c r="K219" i="395" s="1"/>
  <c r="U18" i="220"/>
  <c r="J219" i="395" s="1"/>
  <c r="C28" i="186"/>
  <c r="V18" i="186" s="1"/>
  <c r="K185" i="395" s="1"/>
  <c r="U18" i="186"/>
  <c r="J185" i="395" s="1"/>
  <c r="T17" i="167"/>
  <c r="J166" i="395" s="1"/>
  <c r="U18" i="389"/>
  <c r="J388" i="395" s="1"/>
  <c r="C28" i="389"/>
  <c r="V18" i="389" s="1"/>
  <c r="K388" i="395" s="1"/>
  <c r="U18" i="371"/>
  <c r="J370" i="395" s="1"/>
  <c r="U18" i="339"/>
  <c r="J338" i="395" s="1"/>
  <c r="C28" i="313"/>
  <c r="V18" i="313" s="1"/>
  <c r="K312" i="395" s="1"/>
  <c r="U18" i="313"/>
  <c r="J312" i="395" s="1"/>
  <c r="J23" i="311"/>
  <c r="W18" i="311" s="1"/>
  <c r="L310" i="395" s="1"/>
  <c r="U18" i="311"/>
  <c r="J310" i="395" s="1"/>
  <c r="U18" i="280"/>
  <c r="J279" i="395" s="1"/>
  <c r="C28" i="280"/>
  <c r="V18" i="280" s="1"/>
  <c r="K279" i="395" s="1"/>
  <c r="C28" i="225"/>
  <c r="V18" i="225" s="1"/>
  <c r="K224" i="395" s="1"/>
  <c r="U18" i="225"/>
  <c r="J224" i="395" s="1"/>
  <c r="C28" i="188"/>
  <c r="V18" i="188" s="1"/>
  <c r="K187" i="395" s="1"/>
  <c r="U18" i="188"/>
  <c r="J187" i="395" s="1"/>
  <c r="C28" i="252"/>
  <c r="V18" i="252" s="1"/>
  <c r="K251" i="395" s="1"/>
  <c r="U18" i="252"/>
  <c r="J251" i="395" s="1"/>
  <c r="C28" i="226"/>
  <c r="V18" i="226" s="1"/>
  <c r="K225" i="395" s="1"/>
  <c r="U18" i="226"/>
  <c r="J225" i="395" s="1"/>
  <c r="C28" i="224"/>
  <c r="V18" i="224" s="1"/>
  <c r="K223" i="395" s="1"/>
  <c r="U18" i="224"/>
  <c r="J223" i="395" s="1"/>
  <c r="C28" i="305"/>
  <c r="V18" i="305" s="1"/>
  <c r="K304" i="395" s="1"/>
  <c r="U18" i="305"/>
  <c r="J304" i="395" s="1"/>
  <c r="U18" i="282"/>
  <c r="J281" i="395" s="1"/>
  <c r="C28" i="282"/>
  <c r="V18" i="282" s="1"/>
  <c r="K281" i="395" s="1"/>
  <c r="C28" i="230"/>
  <c r="V18" i="230" s="1"/>
  <c r="K229" i="395" s="1"/>
  <c r="U18" i="230"/>
  <c r="J229" i="395" s="1"/>
  <c r="C28" i="228"/>
  <c r="V18" i="228" s="1"/>
  <c r="K227" i="395" s="1"/>
  <c r="U18" i="228"/>
  <c r="J227" i="395" s="1"/>
  <c r="U18" i="191"/>
  <c r="J190" i="395" s="1"/>
  <c r="C28" i="191"/>
  <c r="V18" i="191" s="1"/>
  <c r="K190" i="395" s="1"/>
  <c r="C28" i="170"/>
  <c r="U15" i="170" s="1"/>
  <c r="K169" i="395" s="1"/>
  <c r="T15" i="170"/>
  <c r="J169" i="395" s="1"/>
  <c r="C28" i="246"/>
  <c r="V18" i="246" s="1"/>
  <c r="K245" i="395" s="1"/>
  <c r="U18" i="246"/>
  <c r="J245" i="395" s="1"/>
  <c r="J23" i="343"/>
  <c r="W18" i="343" s="1"/>
  <c r="L342" i="395" s="1"/>
  <c r="U18" i="343"/>
  <c r="J342" i="395" s="1"/>
  <c r="C28" i="377"/>
  <c r="V18" i="377" s="1"/>
  <c r="K376" i="395" s="1"/>
  <c r="U18" i="377"/>
  <c r="J376" i="395" s="1"/>
  <c r="C28" i="345"/>
  <c r="V18" i="345" s="1"/>
  <c r="K344" i="395" s="1"/>
  <c r="U18" i="345"/>
  <c r="J344" i="395" s="1"/>
  <c r="U18" i="323"/>
  <c r="J322" i="395" s="1"/>
  <c r="C28" i="317"/>
  <c r="V18" i="317" s="1"/>
  <c r="K316" i="395" s="1"/>
  <c r="U18" i="317"/>
  <c r="J316" i="395" s="1"/>
  <c r="U18" i="258"/>
  <c r="J257" i="395" s="1"/>
  <c r="U18" i="256"/>
  <c r="J255" i="395" s="1"/>
  <c r="U18" i="254"/>
  <c r="J253" i="395" s="1"/>
  <c r="C28" i="254"/>
  <c r="V18" i="254" s="1"/>
  <c r="K253" i="395" s="1"/>
  <c r="C28" i="232"/>
  <c r="V18" i="232" s="1"/>
  <c r="K231" i="395" s="1"/>
  <c r="U18" i="232"/>
  <c r="J231" i="395" s="1"/>
  <c r="U18" i="315"/>
  <c r="J314" i="395" s="1"/>
  <c r="U18" i="379"/>
  <c r="J378" i="395" s="1"/>
  <c r="C28" i="379"/>
  <c r="V18" i="379" s="1"/>
  <c r="K378" i="395" s="1"/>
  <c r="J23" i="355"/>
  <c r="W18" i="355" s="1"/>
  <c r="U18" i="355"/>
  <c r="C28" i="325"/>
  <c r="V18" i="325" s="1"/>
  <c r="K324" i="395" s="1"/>
  <c r="U18" i="325"/>
  <c r="J324" i="395" s="1"/>
  <c r="C28" i="234"/>
  <c r="V18" i="234" s="1"/>
  <c r="K233" i="395" s="1"/>
  <c r="U18" i="234"/>
  <c r="J233" i="395" s="1"/>
  <c r="C28" i="174"/>
  <c r="V18" i="174" s="1"/>
  <c r="K173" i="395" s="1"/>
  <c r="U18" i="174"/>
  <c r="J173" i="395" s="1"/>
  <c r="U18" i="327"/>
  <c r="J326" i="395" s="1"/>
  <c r="C28" i="333"/>
  <c r="V18" i="333" s="1"/>
  <c r="K332" i="395" s="1"/>
  <c r="U18" i="333"/>
  <c r="J332" i="395" s="1"/>
  <c r="U18" i="375"/>
  <c r="J374" i="395" s="1"/>
  <c r="C28" i="375"/>
  <c r="V18" i="375" s="1"/>
  <c r="K374" i="395" s="1"/>
  <c r="C28" i="353"/>
  <c r="V18" i="353" s="1"/>
  <c r="U18" i="353"/>
  <c r="U18" i="260"/>
  <c r="J259" i="395" s="1"/>
  <c r="C28" i="260"/>
  <c r="V18" i="260" s="1"/>
  <c r="K259" i="395" s="1"/>
  <c r="U18" i="383"/>
  <c r="J382" i="395" s="1"/>
  <c r="C28" i="383"/>
  <c r="V18" i="383" s="1"/>
  <c r="K382" i="395" s="1"/>
  <c r="U18" i="381"/>
  <c r="J380" i="395" s="1"/>
  <c r="C28" i="381"/>
  <c r="V18" i="381" s="1"/>
  <c r="K380" i="395" s="1"/>
  <c r="C28" i="357"/>
  <c r="V18" i="357" s="1"/>
  <c r="U18" i="357"/>
  <c r="C28" i="329"/>
  <c r="V18" i="329" s="1"/>
  <c r="K328" i="395" s="1"/>
  <c r="U18" i="329"/>
  <c r="J328" i="395" s="1"/>
  <c r="C28" i="262"/>
  <c r="V18" i="262" s="1"/>
  <c r="K261" i="395" s="1"/>
  <c r="U18" i="262"/>
  <c r="J261" i="395" s="1"/>
  <c r="C28" i="238"/>
  <c r="V18" i="238" s="1"/>
  <c r="K237" i="395" s="1"/>
  <c r="U18" i="238"/>
  <c r="J237" i="395" s="1"/>
  <c r="U18" i="272"/>
  <c r="J271" i="395" s="1"/>
  <c r="C28" i="272"/>
  <c r="V18" i="272" s="1"/>
  <c r="K271" i="395" s="1"/>
  <c r="C28" i="210"/>
  <c r="V18" i="210" s="1"/>
  <c r="K209" i="395" s="1"/>
  <c r="U18" i="210"/>
  <c r="J209" i="395" s="1"/>
  <c r="U18" i="268"/>
  <c r="J267" i="395" s="1"/>
  <c r="C28" i="268"/>
  <c r="V18" i="268" s="1"/>
  <c r="K267" i="395" s="1"/>
  <c r="J15" i="378"/>
  <c r="Q18" i="378" s="1"/>
  <c r="F377" i="395" s="1"/>
  <c r="J15" i="361"/>
  <c r="N18" i="361"/>
  <c r="J15" i="336"/>
  <c r="Q18" i="336" s="1"/>
  <c r="F335" i="395" s="1"/>
  <c r="P18" i="336"/>
  <c r="E335" i="395" s="1"/>
  <c r="J15" i="315"/>
  <c r="Q18" i="315" s="1"/>
  <c r="F314" i="395" s="1"/>
  <c r="J15" i="314"/>
  <c r="Q18" i="314" s="1"/>
  <c r="F313" i="395" s="1"/>
  <c r="J15" i="273"/>
  <c r="Q18" i="273" s="1"/>
  <c r="F272" i="395" s="1"/>
  <c r="P18" i="273"/>
  <c r="E272" i="395" s="1"/>
  <c r="J15" i="221"/>
  <c r="Q18" i="221" s="1"/>
  <c r="F220" i="395" s="1"/>
  <c r="J15" i="195"/>
  <c r="Q18" i="195" s="1"/>
  <c r="F194" i="395" s="1"/>
  <c r="O18" i="195"/>
  <c r="D194" i="395" s="1"/>
  <c r="J15" i="194"/>
  <c r="Q18" i="194" s="1"/>
  <c r="F193" i="395" s="1"/>
  <c r="N18" i="194"/>
  <c r="C193" i="395" s="1"/>
  <c r="J15" i="192"/>
  <c r="N18" i="192"/>
  <c r="C191" i="395" s="1"/>
  <c r="J15" i="190"/>
  <c r="Q18" i="190" s="1"/>
  <c r="F189" i="395" s="1"/>
  <c r="N18" i="190"/>
  <c r="C189" i="395" s="1"/>
  <c r="J15" i="187"/>
  <c r="Q18" i="187" s="1"/>
  <c r="F186" i="395" s="1"/>
  <c r="J15" i="175"/>
  <c r="Q18" i="175" s="1"/>
  <c r="F174" i="395" s="1"/>
  <c r="J15" i="171"/>
  <c r="P15" i="171" s="1"/>
  <c r="F170" i="395" s="1"/>
  <c r="J15" i="151"/>
  <c r="P26" i="151" s="1"/>
  <c r="F150" i="395" s="1"/>
  <c r="N26" i="151"/>
  <c r="D150" i="395" s="1"/>
  <c r="T26" i="130"/>
  <c r="J129" i="395" s="1"/>
  <c r="J15" i="125"/>
  <c r="P26" i="125" s="1"/>
  <c r="F124" i="395" s="1"/>
  <c r="N26" i="125"/>
  <c r="D124" i="395" s="1"/>
  <c r="J15" i="123"/>
  <c r="P26" i="123" s="1"/>
  <c r="F122" i="395" s="1"/>
  <c r="N26" i="123"/>
  <c r="D122" i="395" s="1"/>
  <c r="T26" i="104"/>
  <c r="J103" i="395" s="1"/>
  <c r="C28" i="104"/>
  <c r="U26" i="104" s="1"/>
  <c r="K103" i="395" s="1"/>
  <c r="C28" i="391"/>
  <c r="V18" i="391" s="1"/>
  <c r="K390" i="395" s="1"/>
  <c r="J15" i="381"/>
  <c r="N18" i="381"/>
  <c r="C380" i="395" s="1"/>
  <c r="J15" i="376"/>
  <c r="Q18" i="376" s="1"/>
  <c r="F375" i="395" s="1"/>
  <c r="J15" i="356"/>
  <c r="Q18" i="356" s="1"/>
  <c r="P18" i="356"/>
  <c r="J15" i="335"/>
  <c r="Q18" i="335" s="1"/>
  <c r="F334" i="395" s="1"/>
  <c r="J15" i="334"/>
  <c r="Q18" i="334" s="1"/>
  <c r="F333" i="395" s="1"/>
  <c r="J15" i="317"/>
  <c r="N18" i="317"/>
  <c r="C316" i="395" s="1"/>
  <c r="J15" i="271"/>
  <c r="Q18" i="271" s="1"/>
  <c r="F270" i="395" s="1"/>
  <c r="P18" i="271"/>
  <c r="E270" i="395" s="1"/>
  <c r="C28" i="266"/>
  <c r="V18" i="266" s="1"/>
  <c r="K265" i="395" s="1"/>
  <c r="J15" i="254"/>
  <c r="Q18" i="254" s="1"/>
  <c r="F253" i="395" s="1"/>
  <c r="N18" i="254"/>
  <c r="C253" i="395" s="1"/>
  <c r="J15" i="247"/>
  <c r="Q18" i="247" s="1"/>
  <c r="F246" i="395" s="1"/>
  <c r="P18" i="247"/>
  <c r="E246" i="395" s="1"/>
  <c r="J15" i="245"/>
  <c r="Q18" i="245" s="1"/>
  <c r="F244" i="395" s="1"/>
  <c r="J15" i="224"/>
  <c r="N18" i="224"/>
  <c r="C223" i="395" s="1"/>
  <c r="J15" i="219"/>
  <c r="Q18" i="219" s="1"/>
  <c r="F218" i="395" s="1"/>
  <c r="J15" i="202"/>
  <c r="Q18" i="202" s="1"/>
  <c r="F201" i="395" s="1"/>
  <c r="N18" i="202"/>
  <c r="C201" i="395" s="1"/>
  <c r="J15" i="201"/>
  <c r="Q18" i="201" s="1"/>
  <c r="F200" i="395" s="1"/>
  <c r="N18" i="201"/>
  <c r="C200" i="395" s="1"/>
  <c r="J15" i="191"/>
  <c r="Q18" i="191" s="1"/>
  <c r="F190" i="395" s="1"/>
  <c r="N18" i="191"/>
  <c r="C190" i="395" s="1"/>
  <c r="J15" i="185"/>
  <c r="Q18" i="185" s="1"/>
  <c r="F184" i="395" s="1"/>
  <c r="J22" i="179"/>
  <c r="U18" i="179" s="1"/>
  <c r="J178" i="395" s="1"/>
  <c r="J15" i="167"/>
  <c r="P17" i="167" s="1"/>
  <c r="F166" i="395" s="1"/>
  <c r="C28" i="163"/>
  <c r="U26" i="163" s="1"/>
  <c r="K162" i="395" s="1"/>
  <c r="T26" i="157"/>
  <c r="J156" i="395" s="1"/>
  <c r="T26" i="155"/>
  <c r="J154" i="395" s="1"/>
  <c r="C28" i="155"/>
  <c r="U26" i="155" s="1"/>
  <c r="K154" i="395" s="1"/>
  <c r="J15" i="153"/>
  <c r="P26" i="153" s="1"/>
  <c r="F152" i="395" s="1"/>
  <c r="O26" i="153"/>
  <c r="E152" i="395" s="1"/>
  <c r="J22" i="131"/>
  <c r="T26" i="131" s="1"/>
  <c r="J130" i="395" s="1"/>
  <c r="J15" i="129"/>
  <c r="P26" i="129" s="1"/>
  <c r="F128" i="395" s="1"/>
  <c r="N26" i="129"/>
  <c r="D128" i="395" s="1"/>
  <c r="J15" i="127"/>
  <c r="P26" i="127" s="1"/>
  <c r="F126" i="395" s="1"/>
  <c r="N26" i="127"/>
  <c r="D126" i="395" s="1"/>
  <c r="J15" i="124"/>
  <c r="P26" i="124" s="1"/>
  <c r="F123" i="395" s="1"/>
  <c r="M26" i="124"/>
  <c r="C123" i="395" s="1"/>
  <c r="J15" i="122"/>
  <c r="P26" i="122" s="1"/>
  <c r="F121" i="395" s="1"/>
  <c r="M26" i="122"/>
  <c r="C121" i="395" s="1"/>
  <c r="T26" i="106"/>
  <c r="J105" i="395" s="1"/>
  <c r="C28" i="106"/>
  <c r="U26" i="106" s="1"/>
  <c r="K105" i="395" s="1"/>
  <c r="J15" i="105"/>
  <c r="P26" i="105" s="1"/>
  <c r="F104" i="395" s="1"/>
  <c r="C28" i="373"/>
  <c r="V18" i="373" s="1"/>
  <c r="K372" i="395" s="1"/>
  <c r="U18" i="373"/>
  <c r="J372" i="395" s="1"/>
  <c r="J23" i="351"/>
  <c r="W18" i="351" s="1"/>
  <c r="U18" i="351"/>
  <c r="J15" i="337"/>
  <c r="N18" i="337"/>
  <c r="C336" i="395" s="1"/>
  <c r="J15" i="312"/>
  <c r="Q18" i="312" s="1"/>
  <c r="F311" i="395" s="1"/>
  <c r="P18" i="312"/>
  <c r="E311" i="395" s="1"/>
  <c r="C28" i="309"/>
  <c r="V18" i="309" s="1"/>
  <c r="K308" i="395" s="1"/>
  <c r="U18" i="309"/>
  <c r="J308" i="395" s="1"/>
  <c r="J15" i="276"/>
  <c r="Q18" i="276" s="1"/>
  <c r="F275" i="395" s="1"/>
  <c r="N18" i="276"/>
  <c r="C275" i="395" s="1"/>
  <c r="J15" i="274"/>
  <c r="Q18" i="274" s="1"/>
  <c r="F273" i="395" s="1"/>
  <c r="N18" i="274"/>
  <c r="C273" i="395" s="1"/>
  <c r="J15" i="269"/>
  <c r="Q18" i="269" s="1"/>
  <c r="F268" i="395" s="1"/>
  <c r="P18" i="269"/>
  <c r="E268" i="395" s="1"/>
  <c r="J15" i="252"/>
  <c r="Q18" i="252" s="1"/>
  <c r="F251" i="395" s="1"/>
  <c r="N18" i="252"/>
  <c r="C251" i="395" s="1"/>
  <c r="J15" i="250"/>
  <c r="Q18" i="250" s="1"/>
  <c r="F249" i="395" s="1"/>
  <c r="N18" i="250"/>
  <c r="C249" i="395" s="1"/>
  <c r="C28" i="240"/>
  <c r="V18" i="240" s="1"/>
  <c r="K239" i="395" s="1"/>
  <c r="U18" i="240"/>
  <c r="J239" i="395" s="1"/>
  <c r="J15" i="222"/>
  <c r="N18" i="222"/>
  <c r="C221" i="395" s="1"/>
  <c r="C28" i="216"/>
  <c r="V18" i="216" s="1"/>
  <c r="K215" i="395" s="1"/>
  <c r="U18" i="216"/>
  <c r="J215" i="395" s="1"/>
  <c r="J15" i="198"/>
  <c r="Q18" i="198" s="1"/>
  <c r="F197" i="395" s="1"/>
  <c r="N18" i="198"/>
  <c r="C197" i="395" s="1"/>
  <c r="J15" i="197"/>
  <c r="Q18" i="197" s="1"/>
  <c r="F196" i="395" s="1"/>
  <c r="N18" i="197"/>
  <c r="C196" i="395" s="1"/>
  <c r="J15" i="196"/>
  <c r="Q18" i="196" s="1"/>
  <c r="F195" i="395" s="1"/>
  <c r="N18" i="196"/>
  <c r="C195" i="395" s="1"/>
  <c r="C28" i="182"/>
  <c r="V18" i="182" s="1"/>
  <c r="K181" i="395" s="1"/>
  <c r="U18" i="182"/>
  <c r="J181" i="395" s="1"/>
  <c r="J23" i="165"/>
  <c r="V26" i="165" s="1"/>
  <c r="L164" i="395" s="1"/>
  <c r="T26" i="165"/>
  <c r="J164" i="395" s="1"/>
  <c r="C28" i="161"/>
  <c r="U26" i="161" s="1"/>
  <c r="K160" i="395" s="1"/>
  <c r="T26" i="161"/>
  <c r="J160" i="395" s="1"/>
  <c r="C28" i="156"/>
  <c r="U26" i="156" s="1"/>
  <c r="K155" i="395" s="1"/>
  <c r="T26" i="156"/>
  <c r="J155" i="395" s="1"/>
  <c r="J15" i="128"/>
  <c r="P26" i="128" s="1"/>
  <c r="F127" i="395" s="1"/>
  <c r="M26" i="128"/>
  <c r="C127" i="395" s="1"/>
  <c r="J15" i="103"/>
  <c r="P26" i="103" s="1"/>
  <c r="F102" i="395" s="1"/>
  <c r="M26" i="103"/>
  <c r="C102" i="395" s="1"/>
  <c r="J22" i="390"/>
  <c r="U18" i="390" s="1"/>
  <c r="J389" i="395" s="1"/>
  <c r="J15" i="379"/>
  <c r="N18" i="379"/>
  <c r="C378" i="395" s="1"/>
  <c r="J15" i="374"/>
  <c r="Q18" i="374" s="1"/>
  <c r="F373" i="395" s="1"/>
  <c r="J8" i="367"/>
  <c r="J15" i="357"/>
  <c r="N18" i="357"/>
  <c r="J22" i="352"/>
  <c r="U18" i="352" s="1"/>
  <c r="J15" i="332"/>
  <c r="Q18" i="332" s="1"/>
  <c r="F331" i="395" s="1"/>
  <c r="P18" i="332"/>
  <c r="E331" i="395" s="1"/>
  <c r="J22" i="330"/>
  <c r="U18" i="330" s="1"/>
  <c r="J329" i="395" s="1"/>
  <c r="J8" i="294"/>
  <c r="J8" i="290"/>
  <c r="J15" i="267"/>
  <c r="Q18" i="267" s="1"/>
  <c r="F266" i="395" s="1"/>
  <c r="P18" i="267"/>
  <c r="E266" i="395" s="1"/>
  <c r="J22" i="265"/>
  <c r="U18" i="265" s="1"/>
  <c r="J264" i="395" s="1"/>
  <c r="J15" i="243"/>
  <c r="Q18" i="243" s="1"/>
  <c r="F242" i="395" s="1"/>
  <c r="P18" i="243"/>
  <c r="E242" i="395" s="1"/>
  <c r="J22" i="239"/>
  <c r="U18" i="239" s="1"/>
  <c r="J238" i="395" s="1"/>
  <c r="J8" i="232"/>
  <c r="J22" i="215"/>
  <c r="U18" i="215" s="1"/>
  <c r="J214" i="395" s="1"/>
  <c r="C28" i="214"/>
  <c r="V18" i="214" s="1"/>
  <c r="K213" i="395" s="1"/>
  <c r="U18" i="214"/>
  <c r="J213" i="395" s="1"/>
  <c r="C28" i="213"/>
  <c r="V18" i="213" s="1"/>
  <c r="K212" i="395" s="1"/>
  <c r="U18" i="213"/>
  <c r="J212" i="395" s="1"/>
  <c r="J15" i="186"/>
  <c r="Q18" i="186" s="1"/>
  <c r="F185" i="395" s="1"/>
  <c r="N18" i="186"/>
  <c r="C185" i="395" s="1"/>
  <c r="J22" i="180"/>
  <c r="U18" i="180" s="1"/>
  <c r="J179" i="395" s="1"/>
  <c r="J15" i="174"/>
  <c r="N18" i="174"/>
  <c r="C173" i="395" s="1"/>
  <c r="J15" i="173"/>
  <c r="Q18" i="173" s="1"/>
  <c r="F172" i="395" s="1"/>
  <c r="N18" i="173"/>
  <c r="C172" i="395" s="1"/>
  <c r="J22" i="162"/>
  <c r="T26" i="162" s="1"/>
  <c r="J161" i="395" s="1"/>
  <c r="J8" i="146"/>
  <c r="J22" i="133"/>
  <c r="T26" i="133" s="1"/>
  <c r="J132" i="395" s="1"/>
  <c r="J15" i="104"/>
  <c r="P26" i="104" s="1"/>
  <c r="F103" i="395" s="1"/>
  <c r="M26" i="104"/>
  <c r="C103" i="395" s="1"/>
  <c r="J15" i="390"/>
  <c r="Q18" i="390" s="1"/>
  <c r="F389" i="395" s="1"/>
  <c r="J15" i="377"/>
  <c r="N18" i="377"/>
  <c r="C376" i="395" s="1"/>
  <c r="J15" i="352"/>
  <c r="Q18" i="352" s="1"/>
  <c r="P18" i="352"/>
  <c r="C28" i="349"/>
  <c r="V18" i="349" s="1"/>
  <c r="U18" i="349"/>
  <c r="J15" i="331"/>
  <c r="Q18" i="331" s="1"/>
  <c r="F330" i="395" s="1"/>
  <c r="J15" i="330"/>
  <c r="Q18" i="330" s="1"/>
  <c r="F329" i="395" s="1"/>
  <c r="J8" i="323"/>
  <c r="J15" i="313"/>
  <c r="N18" i="313"/>
  <c r="C312" i="395" s="1"/>
  <c r="J22" i="308"/>
  <c r="U18" i="308" s="1"/>
  <c r="J307" i="395" s="1"/>
  <c r="U18" i="307"/>
  <c r="J306" i="395" s="1"/>
  <c r="J8" i="296"/>
  <c r="J8" i="292"/>
  <c r="J8" i="280"/>
  <c r="J15" i="272"/>
  <c r="Q18" i="272" s="1"/>
  <c r="F271" i="395" s="1"/>
  <c r="N18" i="272"/>
  <c r="C271" i="395" s="1"/>
  <c r="J15" i="270"/>
  <c r="Q18" i="270" s="1"/>
  <c r="F269" i="395" s="1"/>
  <c r="N18" i="270"/>
  <c r="C269" i="395" s="1"/>
  <c r="J15" i="265"/>
  <c r="Q18" i="265" s="1"/>
  <c r="F264" i="395" s="1"/>
  <c r="J15" i="248"/>
  <c r="Q18" i="248" s="1"/>
  <c r="F247" i="395" s="1"/>
  <c r="N18" i="248"/>
  <c r="C247" i="395" s="1"/>
  <c r="J15" i="246"/>
  <c r="Q18" i="246" s="1"/>
  <c r="F245" i="395" s="1"/>
  <c r="N18" i="246"/>
  <c r="C245" i="395" s="1"/>
  <c r="J15" i="239"/>
  <c r="Q18" i="239" s="1"/>
  <c r="F238" i="395" s="1"/>
  <c r="J8" i="230"/>
  <c r="J15" i="220"/>
  <c r="N18" i="220"/>
  <c r="C219" i="395" s="1"/>
  <c r="J15" i="215"/>
  <c r="Q18" i="215" s="1"/>
  <c r="F214" i="395" s="1"/>
  <c r="J8" i="208"/>
  <c r="J22" i="181"/>
  <c r="J15" i="177"/>
  <c r="Q18" i="177" s="1"/>
  <c r="F176" i="395" s="1"/>
  <c r="N18" i="177"/>
  <c r="C176" i="395" s="1"/>
  <c r="J15" i="170"/>
  <c r="P15" i="170" s="1"/>
  <c r="F169" i="395" s="1"/>
  <c r="M15" i="170"/>
  <c r="C169" i="395" s="1"/>
  <c r="M26" i="157"/>
  <c r="C156" i="395" s="1"/>
  <c r="J15" i="157"/>
  <c r="P26" i="157" s="1"/>
  <c r="F156" i="395" s="1"/>
  <c r="J15" i="155"/>
  <c r="P26" i="155" s="1"/>
  <c r="F154" i="395" s="1"/>
  <c r="M26" i="155"/>
  <c r="C154" i="395" s="1"/>
  <c r="J15" i="154"/>
  <c r="P26" i="154" s="1"/>
  <c r="F153" i="395" s="1"/>
  <c r="M26" i="154"/>
  <c r="C153" i="395" s="1"/>
  <c r="J22" i="140"/>
  <c r="T26" i="140" s="1"/>
  <c r="J139" i="395" s="1"/>
  <c r="J22" i="137"/>
  <c r="T26" i="137" s="1"/>
  <c r="J136" i="395" s="1"/>
  <c r="J22" i="81"/>
  <c r="T21" i="81" s="1"/>
  <c r="J80" i="395" s="1"/>
  <c r="C28" i="52"/>
  <c r="V25" i="52" s="1"/>
  <c r="K51" i="395" s="1"/>
  <c r="P21" i="169"/>
  <c r="E168" i="395" s="1"/>
  <c r="J15" i="393"/>
  <c r="N18" i="393"/>
  <c r="C392" i="395" s="1"/>
  <c r="J15" i="372"/>
  <c r="Q18" i="372" s="1"/>
  <c r="F371" i="395" s="1"/>
  <c r="P18" i="372"/>
  <c r="E371" i="395" s="1"/>
  <c r="C28" i="369"/>
  <c r="V18" i="369" s="1"/>
  <c r="K368" i="395" s="1"/>
  <c r="U18" i="369"/>
  <c r="J368" i="395" s="1"/>
  <c r="U18" i="347"/>
  <c r="J15" i="333"/>
  <c r="N18" i="333"/>
  <c r="C332" i="395" s="1"/>
  <c r="J15" i="308"/>
  <c r="Q18" i="308" s="1"/>
  <c r="F307" i="395" s="1"/>
  <c r="P18" i="308"/>
  <c r="E307" i="395" s="1"/>
  <c r="J22" i="283"/>
  <c r="U18" i="283" s="1"/>
  <c r="J282" i="395" s="1"/>
  <c r="J8" i="278"/>
  <c r="C28" i="236"/>
  <c r="V18" i="236" s="1"/>
  <c r="K235" i="395" s="1"/>
  <c r="U18" i="236"/>
  <c r="J235" i="395" s="1"/>
  <c r="J15" i="218"/>
  <c r="N18" i="218"/>
  <c r="C217" i="395" s="1"/>
  <c r="C28" i="212"/>
  <c r="V18" i="212" s="1"/>
  <c r="K211" i="395" s="1"/>
  <c r="U18" i="212"/>
  <c r="J211" i="395" s="1"/>
  <c r="J15" i="179"/>
  <c r="Q18" i="179" s="1"/>
  <c r="F178" i="395" s="1"/>
  <c r="N18" i="179"/>
  <c r="C178" i="395" s="1"/>
  <c r="J15" i="178"/>
  <c r="Q18" i="178" s="1"/>
  <c r="F177" i="395" s="1"/>
  <c r="N18" i="178"/>
  <c r="C177" i="395" s="1"/>
  <c r="J15" i="166"/>
  <c r="P26" i="166" s="1"/>
  <c r="F165" i="395" s="1"/>
  <c r="M26" i="166"/>
  <c r="C165" i="395" s="1"/>
  <c r="J15" i="161"/>
  <c r="P26" i="161" s="1"/>
  <c r="F160" i="395" s="1"/>
  <c r="M26" i="161"/>
  <c r="C160" i="395" s="1"/>
  <c r="J15" i="158"/>
  <c r="P26" i="158" s="1"/>
  <c r="F157" i="395" s="1"/>
  <c r="M26" i="158"/>
  <c r="C157" i="395" s="1"/>
  <c r="J15" i="156"/>
  <c r="P26" i="156" s="1"/>
  <c r="F155" i="395" s="1"/>
  <c r="M26" i="156"/>
  <c r="C155" i="395" s="1"/>
  <c r="T26" i="113"/>
  <c r="J112" i="395" s="1"/>
  <c r="J22" i="112"/>
  <c r="J15" i="388"/>
  <c r="Q18" i="388" s="1"/>
  <c r="F387" i="395" s="1"/>
  <c r="J8" i="383"/>
  <c r="J15" i="375"/>
  <c r="N18" i="375"/>
  <c r="C374" i="395" s="1"/>
  <c r="J15" i="371"/>
  <c r="Q18" i="371" s="1"/>
  <c r="F370" i="395" s="1"/>
  <c r="J15" i="370"/>
  <c r="Q18" i="370" s="1"/>
  <c r="F369" i="395" s="1"/>
  <c r="J8" i="363"/>
  <c r="J15" i="353"/>
  <c r="N18" i="353"/>
  <c r="J22" i="348"/>
  <c r="U18" i="348" s="1"/>
  <c r="J15" i="328"/>
  <c r="Q18" i="328" s="1"/>
  <c r="F327" i="395" s="1"/>
  <c r="P18" i="328"/>
  <c r="E327" i="395" s="1"/>
  <c r="J22" i="326"/>
  <c r="U18" i="326" s="1"/>
  <c r="J325" i="395" s="1"/>
  <c r="J22" i="306"/>
  <c r="U18" i="306" s="1"/>
  <c r="J305" i="395" s="1"/>
  <c r="J8" i="300"/>
  <c r="J22" i="286"/>
  <c r="U18" i="286" s="1"/>
  <c r="J285" i="395" s="1"/>
  <c r="J15" i="283"/>
  <c r="Q18" i="283" s="1"/>
  <c r="F282" i="395" s="1"/>
  <c r="J15" i="268"/>
  <c r="Q18" i="268" s="1"/>
  <c r="F267" i="395" s="1"/>
  <c r="N18" i="268"/>
  <c r="C267" i="395" s="1"/>
  <c r="J22" i="263"/>
  <c r="U18" i="263" s="1"/>
  <c r="J262" i="395" s="1"/>
  <c r="J15" i="244"/>
  <c r="Q18" i="244" s="1"/>
  <c r="F243" i="395" s="1"/>
  <c r="N18" i="244"/>
  <c r="C243" i="395" s="1"/>
  <c r="J15" i="242"/>
  <c r="Q18" i="242" s="1"/>
  <c r="F241" i="395" s="1"/>
  <c r="N18" i="242"/>
  <c r="C241" i="395" s="1"/>
  <c r="J15" i="237"/>
  <c r="Q18" i="237" s="1"/>
  <c r="F236" i="395" s="1"/>
  <c r="J22" i="235"/>
  <c r="U18" i="235" s="1"/>
  <c r="J234" i="395" s="1"/>
  <c r="J8" i="226"/>
  <c r="J15" i="213"/>
  <c r="Q18" i="213" s="1"/>
  <c r="F212" i="395" s="1"/>
  <c r="J22" i="211"/>
  <c r="U18" i="211" s="1"/>
  <c r="J210" i="395" s="1"/>
  <c r="J8" i="205"/>
  <c r="J8" i="204"/>
  <c r="J15" i="183"/>
  <c r="Q18" i="183" s="1"/>
  <c r="F182" i="395" s="1"/>
  <c r="N18" i="183"/>
  <c r="C182" i="395" s="1"/>
  <c r="J15" i="181"/>
  <c r="Q18" i="181" s="1"/>
  <c r="F180" i="395" s="1"/>
  <c r="O18" i="181"/>
  <c r="D180" i="395" s="1"/>
  <c r="J15" i="180"/>
  <c r="Q18" i="180" s="1"/>
  <c r="F179" i="395" s="1"/>
  <c r="N18" i="180"/>
  <c r="C179" i="395" s="1"/>
  <c r="J15" i="164"/>
  <c r="M26" i="164"/>
  <c r="C163" i="395" s="1"/>
  <c r="J15" i="163"/>
  <c r="P26" i="163" s="1"/>
  <c r="F162" i="395" s="1"/>
  <c r="N26" i="163"/>
  <c r="D162" i="395" s="1"/>
  <c r="J15" i="162"/>
  <c r="P26" i="162" s="1"/>
  <c r="F161" i="395" s="1"/>
  <c r="M26" i="162"/>
  <c r="C161" i="395" s="1"/>
  <c r="J15" i="159"/>
  <c r="P26" i="159" s="1"/>
  <c r="F158" i="395" s="1"/>
  <c r="M26" i="159"/>
  <c r="C158" i="395" s="1"/>
  <c r="J15" i="113"/>
  <c r="P26" i="113" s="1"/>
  <c r="F112" i="395" s="1"/>
  <c r="J22" i="85"/>
  <c r="T21" i="85" s="1"/>
  <c r="J84" i="395" s="1"/>
  <c r="J22" i="53"/>
  <c r="U25" i="53" s="1"/>
  <c r="J52" i="395" s="1"/>
  <c r="J15" i="391"/>
  <c r="N18" i="391"/>
  <c r="C390" i="395" s="1"/>
  <c r="J15" i="373"/>
  <c r="N18" i="373"/>
  <c r="C372" i="395" s="1"/>
  <c r="J22" i="368"/>
  <c r="U18" i="368" s="1"/>
  <c r="J367" i="395" s="1"/>
  <c r="J15" i="348"/>
  <c r="Q18" i="348" s="1"/>
  <c r="P18" i="348"/>
  <c r="J15" i="327"/>
  <c r="Q18" i="327" s="1"/>
  <c r="F326" i="395" s="1"/>
  <c r="J15" i="326"/>
  <c r="Q18" i="326" s="1"/>
  <c r="F325" i="395" s="1"/>
  <c r="J15" i="309"/>
  <c r="N18" i="309"/>
  <c r="C308" i="395" s="1"/>
  <c r="J15" i="307"/>
  <c r="Q18" i="307" s="1"/>
  <c r="F306" i="395" s="1"/>
  <c r="J15" i="306"/>
  <c r="Q18" i="306" s="1"/>
  <c r="F305" i="395" s="1"/>
  <c r="J22" i="304"/>
  <c r="U18" i="304" s="1"/>
  <c r="J303" i="395" s="1"/>
  <c r="J22" i="288"/>
  <c r="U18" i="288" s="1"/>
  <c r="J287" i="395" s="1"/>
  <c r="J15" i="263"/>
  <c r="Q18" i="263" s="1"/>
  <c r="F262" i="395" s="1"/>
  <c r="J15" i="240"/>
  <c r="N18" i="240"/>
  <c r="C239" i="395" s="1"/>
  <c r="J15" i="235"/>
  <c r="Q18" i="235" s="1"/>
  <c r="F234" i="395" s="1"/>
  <c r="J15" i="216"/>
  <c r="N18" i="216"/>
  <c r="C215" i="395" s="1"/>
  <c r="J15" i="211"/>
  <c r="Q18" i="211" s="1"/>
  <c r="F210" i="395" s="1"/>
  <c r="J15" i="182"/>
  <c r="N18" i="182"/>
  <c r="C181" i="395" s="1"/>
  <c r="J23" i="25"/>
  <c r="V26" i="25" s="1"/>
  <c r="T26" i="25"/>
  <c r="J23" i="21"/>
  <c r="V26" i="21" s="1"/>
  <c r="T26" i="21"/>
  <c r="J15" i="386"/>
  <c r="Q18" i="386" s="1"/>
  <c r="F385" i="395" s="1"/>
  <c r="J15" i="368"/>
  <c r="Q18" i="368" s="1"/>
  <c r="F367" i="395" s="1"/>
  <c r="P18" i="368"/>
  <c r="E367" i="395" s="1"/>
  <c r="J15" i="347"/>
  <c r="Q18" i="347" s="1"/>
  <c r="J15" i="346"/>
  <c r="Q18" i="346" s="1"/>
  <c r="F345" i="395" s="1"/>
  <c r="J15" i="329"/>
  <c r="N18" i="329"/>
  <c r="C328" i="395" s="1"/>
  <c r="J22" i="294"/>
  <c r="U18" i="294" s="1"/>
  <c r="J293" i="395" s="1"/>
  <c r="C28" i="278"/>
  <c r="V18" i="278" s="1"/>
  <c r="K277" i="395" s="1"/>
  <c r="J15" i="261"/>
  <c r="Q18" i="261" s="1"/>
  <c r="F260" i="395" s="1"/>
  <c r="J15" i="233"/>
  <c r="Q18" i="233" s="1"/>
  <c r="F232" i="395" s="1"/>
  <c r="J15" i="214"/>
  <c r="N18" i="214"/>
  <c r="C213" i="395" s="1"/>
  <c r="J15" i="112"/>
  <c r="P26" i="112" s="1"/>
  <c r="F111" i="395" s="1"/>
  <c r="M26" i="112"/>
  <c r="C111" i="395" s="1"/>
  <c r="J15" i="389"/>
  <c r="N18" i="389"/>
  <c r="C388" i="395" s="1"/>
  <c r="J15" i="367"/>
  <c r="Q18" i="367" s="1"/>
  <c r="F366" i="395" s="1"/>
  <c r="J15" i="366"/>
  <c r="Q18" i="366" s="1"/>
  <c r="F365" i="395" s="1"/>
  <c r="J15" i="349"/>
  <c r="N18" i="349"/>
  <c r="J15" i="324"/>
  <c r="Q18" i="324" s="1"/>
  <c r="F323" i="395" s="1"/>
  <c r="P18" i="324"/>
  <c r="E323" i="395" s="1"/>
  <c r="C28" i="321"/>
  <c r="V18" i="321" s="1"/>
  <c r="K320" i="395" s="1"/>
  <c r="U18" i="321"/>
  <c r="J320" i="395" s="1"/>
  <c r="J15" i="303"/>
  <c r="Q18" i="303" s="1"/>
  <c r="F302" i="395" s="1"/>
  <c r="P18" i="303"/>
  <c r="E302" i="395" s="1"/>
  <c r="U18" i="301"/>
  <c r="J300" i="395" s="1"/>
  <c r="J15" i="285"/>
  <c r="Q18" i="285" s="1"/>
  <c r="F284" i="395" s="1"/>
  <c r="O18" i="285"/>
  <c r="D284" i="395" s="1"/>
  <c r="J15" i="284"/>
  <c r="Q18" i="284" s="1"/>
  <c r="F283" i="395" s="1"/>
  <c r="N18" i="284"/>
  <c r="C283" i="395" s="1"/>
  <c r="J15" i="238"/>
  <c r="Q18" i="238" s="1"/>
  <c r="F237" i="395" s="1"/>
  <c r="N18" i="238"/>
  <c r="C237" i="395" s="1"/>
  <c r="J15" i="231"/>
  <c r="Q18" i="231" s="1"/>
  <c r="F230" i="395" s="1"/>
  <c r="J15" i="384"/>
  <c r="Q18" i="384" s="1"/>
  <c r="F383" i="395" s="1"/>
  <c r="J15" i="369"/>
  <c r="N18" i="369"/>
  <c r="C368" i="395" s="1"/>
  <c r="J15" i="344"/>
  <c r="Q18" i="344" s="1"/>
  <c r="F343" i="395" s="1"/>
  <c r="P18" i="344"/>
  <c r="E343" i="395" s="1"/>
  <c r="J15" i="323"/>
  <c r="Q18" i="323" s="1"/>
  <c r="F322" i="395" s="1"/>
  <c r="J15" i="322"/>
  <c r="Q18" i="322" s="1"/>
  <c r="F321" i="395" s="1"/>
  <c r="U18" i="319"/>
  <c r="J318" i="395" s="1"/>
  <c r="J8" i="315"/>
  <c r="J22" i="297"/>
  <c r="U18" i="297" s="1"/>
  <c r="J296" i="395" s="1"/>
  <c r="J15" i="291"/>
  <c r="Q18" i="291" s="1"/>
  <c r="F290" i="395" s="1"/>
  <c r="J15" i="287"/>
  <c r="Q18" i="287" s="1"/>
  <c r="F286" i="395" s="1"/>
  <c r="N18" i="287"/>
  <c r="C286" i="395" s="1"/>
  <c r="J15" i="286"/>
  <c r="Q18" i="286" s="1"/>
  <c r="F285" i="395" s="1"/>
  <c r="N18" i="286"/>
  <c r="C285" i="395" s="1"/>
  <c r="J15" i="281"/>
  <c r="Q18" i="281" s="1"/>
  <c r="F280" i="395" s="1"/>
  <c r="O18" i="281"/>
  <c r="D280" i="395" s="1"/>
  <c r="J15" i="279"/>
  <c r="Q18" i="279" s="1"/>
  <c r="F278" i="395" s="1"/>
  <c r="P18" i="279"/>
  <c r="E278" i="395" s="1"/>
  <c r="J15" i="264"/>
  <c r="Q18" i="264" s="1"/>
  <c r="F263" i="395" s="1"/>
  <c r="N18" i="264"/>
  <c r="C263" i="395" s="1"/>
  <c r="J15" i="236"/>
  <c r="N18" i="236"/>
  <c r="C235" i="395" s="1"/>
  <c r="J15" i="212"/>
  <c r="N18" i="212"/>
  <c r="C211" i="395" s="1"/>
  <c r="C28" i="206"/>
  <c r="V18" i="206" s="1"/>
  <c r="K205" i="395" s="1"/>
  <c r="U18" i="206"/>
  <c r="J205" i="395" s="1"/>
  <c r="C28" i="204"/>
  <c r="V18" i="204" s="1"/>
  <c r="K203" i="395" s="1"/>
  <c r="U18" i="204"/>
  <c r="J203" i="395" s="1"/>
  <c r="J15" i="142"/>
  <c r="P26" i="142" s="1"/>
  <c r="F141" i="395" s="1"/>
  <c r="M26" i="142"/>
  <c r="C141" i="395" s="1"/>
  <c r="J22" i="118"/>
  <c r="J22" i="93"/>
  <c r="T26" i="93" s="1"/>
  <c r="J92" i="395" s="1"/>
  <c r="J22" i="61"/>
  <c r="U25" i="61" s="1"/>
  <c r="J60" i="395" s="1"/>
  <c r="J15" i="387"/>
  <c r="N18" i="387"/>
  <c r="C386" i="395" s="1"/>
  <c r="J15" i="364"/>
  <c r="Q18" i="364" s="1"/>
  <c r="P18" i="364"/>
  <c r="J15" i="343"/>
  <c r="Q18" i="343" s="1"/>
  <c r="F342" i="395" s="1"/>
  <c r="J15" i="342"/>
  <c r="Q18" i="342" s="1"/>
  <c r="F341" i="395" s="1"/>
  <c r="J15" i="325"/>
  <c r="N18" i="325"/>
  <c r="C324" i="395" s="1"/>
  <c r="J15" i="305"/>
  <c r="N18" i="305"/>
  <c r="C304" i="395" s="1"/>
  <c r="J15" i="304"/>
  <c r="Q18" i="304" s="1"/>
  <c r="F303" i="395" s="1"/>
  <c r="N18" i="304"/>
  <c r="C303" i="395" s="1"/>
  <c r="J15" i="293"/>
  <c r="Q18" i="293" s="1"/>
  <c r="F292" i="395" s="1"/>
  <c r="O18" i="293"/>
  <c r="D292" i="395" s="1"/>
  <c r="J15" i="288"/>
  <c r="Q18" i="288" s="1"/>
  <c r="F287" i="395" s="1"/>
  <c r="N18" i="288"/>
  <c r="C287" i="395" s="1"/>
  <c r="J15" i="282"/>
  <c r="N18" i="282"/>
  <c r="C281" i="395" s="1"/>
  <c r="J15" i="259"/>
  <c r="Q18" i="259" s="1"/>
  <c r="F258" i="395" s="1"/>
  <c r="P18" i="259"/>
  <c r="E258" i="395" s="1"/>
  <c r="J15" i="257"/>
  <c r="Q18" i="257" s="1"/>
  <c r="F256" i="395" s="1"/>
  <c r="P18" i="257"/>
  <c r="E256" i="395" s="1"/>
  <c r="J15" i="234"/>
  <c r="N18" i="234"/>
  <c r="C233" i="395" s="1"/>
  <c r="J15" i="210"/>
  <c r="N18" i="210"/>
  <c r="C209" i="395" s="1"/>
  <c r="C28" i="192"/>
  <c r="V18" i="192" s="1"/>
  <c r="K191" i="395" s="1"/>
  <c r="U18" i="192"/>
  <c r="J191" i="395" s="1"/>
  <c r="J8" i="154"/>
  <c r="C28" i="148"/>
  <c r="U26" i="148" s="1"/>
  <c r="K147" i="395" s="1"/>
  <c r="T26" i="148"/>
  <c r="J147" i="395" s="1"/>
  <c r="J15" i="144"/>
  <c r="P26" i="144" s="1"/>
  <c r="F143" i="395" s="1"/>
  <c r="M26" i="144"/>
  <c r="C143" i="395" s="1"/>
  <c r="J22" i="119"/>
  <c r="T26" i="119" s="1"/>
  <c r="J118" i="395" s="1"/>
  <c r="J8" i="393"/>
  <c r="J15" i="382"/>
  <c r="Q18" i="382" s="1"/>
  <c r="F381" i="395" s="1"/>
  <c r="J15" i="363"/>
  <c r="Q18" i="363" s="1"/>
  <c r="J15" i="362"/>
  <c r="Q18" i="362" s="1"/>
  <c r="J8" i="355"/>
  <c r="J15" i="345"/>
  <c r="N18" i="345"/>
  <c r="C344" i="395" s="1"/>
  <c r="J22" i="340"/>
  <c r="U18" i="340" s="1"/>
  <c r="J339" i="395" s="1"/>
  <c r="J15" i="320"/>
  <c r="Q18" i="320" s="1"/>
  <c r="F319" i="395" s="1"/>
  <c r="P18" i="320"/>
  <c r="E319" i="395" s="1"/>
  <c r="J22" i="318"/>
  <c r="U18" i="318" s="1"/>
  <c r="J317" i="395" s="1"/>
  <c r="J15" i="295"/>
  <c r="Q18" i="295" s="1"/>
  <c r="F294" i="395" s="1"/>
  <c r="N18" i="295"/>
  <c r="C294" i="395" s="1"/>
  <c r="J15" i="294"/>
  <c r="Q18" i="294" s="1"/>
  <c r="F293" i="395" s="1"/>
  <c r="N18" i="294"/>
  <c r="C293" i="395" s="1"/>
  <c r="J15" i="290"/>
  <c r="Q18" i="290" s="1"/>
  <c r="F289" i="395" s="1"/>
  <c r="N18" i="290"/>
  <c r="C289" i="395" s="1"/>
  <c r="J15" i="277"/>
  <c r="Q18" i="277" s="1"/>
  <c r="F276" i="395" s="1"/>
  <c r="J15" i="232"/>
  <c r="N18" i="232"/>
  <c r="C231" i="395" s="1"/>
  <c r="J8" i="218"/>
  <c r="J22" i="205"/>
  <c r="J15" i="203"/>
  <c r="Q18" i="203" s="1"/>
  <c r="F202" i="395" s="1"/>
  <c r="J22" i="199"/>
  <c r="U18" i="199" s="1"/>
  <c r="J198" i="395" s="1"/>
  <c r="J22" i="193"/>
  <c r="J22" i="189"/>
  <c r="C28" i="187"/>
  <c r="V18" i="187" s="1"/>
  <c r="K186" i="395" s="1"/>
  <c r="J8" i="184"/>
  <c r="J8" i="178"/>
  <c r="J8" i="166"/>
  <c r="J8" i="160"/>
  <c r="J8" i="158"/>
  <c r="J8" i="156"/>
  <c r="J15" i="147"/>
  <c r="P26" i="147" s="1"/>
  <c r="F146" i="395" s="1"/>
  <c r="N26" i="147"/>
  <c r="D146" i="395" s="1"/>
  <c r="J22" i="120"/>
  <c r="T26" i="120" s="1"/>
  <c r="J119" i="395" s="1"/>
  <c r="C28" i="100"/>
  <c r="U26" i="100" s="1"/>
  <c r="K99" i="395" s="1"/>
  <c r="J22" i="65"/>
  <c r="U25" i="65" s="1"/>
  <c r="J64" i="395" s="1"/>
  <c r="C28" i="37"/>
  <c r="V21" i="37" s="1"/>
  <c r="K36" i="395" s="1"/>
  <c r="U21" i="37"/>
  <c r="J36" i="395" s="1"/>
  <c r="J15" i="385"/>
  <c r="N18" i="385"/>
  <c r="C384" i="395" s="1"/>
  <c r="J15" i="365"/>
  <c r="N18" i="365"/>
  <c r="C364" i="395" s="1"/>
  <c r="J15" i="340"/>
  <c r="Q18" i="340" s="1"/>
  <c r="F339" i="395" s="1"/>
  <c r="P18" i="340"/>
  <c r="E339" i="395" s="1"/>
  <c r="C28" i="337"/>
  <c r="V18" i="337" s="1"/>
  <c r="K336" i="395" s="1"/>
  <c r="U18" i="337"/>
  <c r="J336" i="395" s="1"/>
  <c r="J15" i="319"/>
  <c r="Q18" i="319" s="1"/>
  <c r="F318" i="395" s="1"/>
  <c r="J15" i="318"/>
  <c r="Q18" i="318" s="1"/>
  <c r="F317" i="395" s="1"/>
  <c r="J8" i="311"/>
  <c r="J15" i="301"/>
  <c r="Q18" i="301" s="1"/>
  <c r="F300" i="395" s="1"/>
  <c r="O18" i="301"/>
  <c r="D300" i="395" s="1"/>
  <c r="J15" i="296"/>
  <c r="Q18" i="296" s="1"/>
  <c r="F295" i="395" s="1"/>
  <c r="N18" i="296"/>
  <c r="C295" i="395" s="1"/>
  <c r="J15" i="292"/>
  <c r="Q18" i="292" s="1"/>
  <c r="F291" i="395" s="1"/>
  <c r="N18" i="292"/>
  <c r="C291" i="395" s="1"/>
  <c r="J15" i="280"/>
  <c r="Q18" i="280" s="1"/>
  <c r="F279" i="395" s="1"/>
  <c r="N18" i="280"/>
  <c r="C279" i="395" s="1"/>
  <c r="J23" i="274"/>
  <c r="W18" i="274" s="1"/>
  <c r="L273" i="395" s="1"/>
  <c r="U18" i="274"/>
  <c r="J273" i="395" s="1"/>
  <c r="J22" i="253"/>
  <c r="U18" i="253" s="1"/>
  <c r="J252" i="395" s="1"/>
  <c r="J15" i="230"/>
  <c r="N18" i="230"/>
  <c r="C229" i="395" s="1"/>
  <c r="J15" i="225"/>
  <c r="Q18" i="225" s="1"/>
  <c r="F224" i="395" s="1"/>
  <c r="C28" i="222"/>
  <c r="V18" i="222" s="1"/>
  <c r="K221" i="395" s="1"/>
  <c r="U18" i="222"/>
  <c r="J221" i="395" s="1"/>
  <c r="C28" i="221"/>
  <c r="V18" i="221" s="1"/>
  <c r="K220" i="395" s="1"/>
  <c r="U18" i="221"/>
  <c r="J220" i="395" s="1"/>
  <c r="J15" i="208"/>
  <c r="N18" i="208"/>
  <c r="C207" i="395" s="1"/>
  <c r="C28" i="198"/>
  <c r="V18" i="198" s="1"/>
  <c r="K197" i="395" s="1"/>
  <c r="U18" i="198"/>
  <c r="J197" i="395" s="1"/>
  <c r="J15" i="193"/>
  <c r="Q18" i="193" s="1"/>
  <c r="F192" i="395" s="1"/>
  <c r="J15" i="189"/>
  <c r="Q18" i="189" s="1"/>
  <c r="F188" i="395" s="1"/>
  <c r="J15" i="119"/>
  <c r="P26" i="119" s="1"/>
  <c r="F118" i="395" s="1"/>
  <c r="N26" i="119"/>
  <c r="D118" i="395" s="1"/>
  <c r="J15" i="118"/>
  <c r="P26" i="118" s="1"/>
  <c r="F117" i="395" s="1"/>
  <c r="M26" i="118"/>
  <c r="C117" i="395" s="1"/>
  <c r="C28" i="36"/>
  <c r="W15" i="36" s="1"/>
  <c r="K35" i="395" s="1"/>
  <c r="V15" i="36"/>
  <c r="J35" i="395" s="1"/>
  <c r="J23" i="9"/>
  <c r="AA5" i="9" s="1"/>
  <c r="Y5" i="9"/>
  <c r="J8" i="391"/>
  <c r="J15" i="380"/>
  <c r="Q18" i="380" s="1"/>
  <c r="F379" i="395" s="1"/>
  <c r="J15" i="360"/>
  <c r="Q18" i="360" s="1"/>
  <c r="P18" i="360"/>
  <c r="J22" i="358"/>
  <c r="U18" i="358" s="1"/>
  <c r="J15" i="339"/>
  <c r="Q18" i="339" s="1"/>
  <c r="F338" i="395" s="1"/>
  <c r="J15" i="338"/>
  <c r="Q18" i="338" s="1"/>
  <c r="F337" i="395" s="1"/>
  <c r="J8" i="331"/>
  <c r="J15" i="321"/>
  <c r="N18" i="321"/>
  <c r="C320" i="395" s="1"/>
  <c r="J15" i="298"/>
  <c r="Q18" i="298" s="1"/>
  <c r="F297" i="395" s="1"/>
  <c r="N18" i="298"/>
  <c r="C297" i="395" s="1"/>
  <c r="J15" i="260"/>
  <c r="Q18" i="260" s="1"/>
  <c r="F259" i="395" s="1"/>
  <c r="N18" i="260"/>
  <c r="C259" i="395" s="1"/>
  <c r="J15" i="258"/>
  <c r="Q18" i="258" s="1"/>
  <c r="F257" i="395" s="1"/>
  <c r="N18" i="258"/>
  <c r="C257" i="395" s="1"/>
  <c r="J15" i="256"/>
  <c r="Q18" i="256" s="1"/>
  <c r="F255" i="395" s="1"/>
  <c r="N18" i="256"/>
  <c r="C255" i="395" s="1"/>
  <c r="J15" i="253"/>
  <c r="Q18" i="253" s="1"/>
  <c r="F252" i="395" s="1"/>
  <c r="J15" i="228"/>
  <c r="N18" i="228"/>
  <c r="C227" i="395" s="1"/>
  <c r="J15" i="223"/>
  <c r="Q18" i="223" s="1"/>
  <c r="F222" i="395" s="1"/>
  <c r="J8" i="216"/>
  <c r="J22" i="201"/>
  <c r="J22" i="200"/>
  <c r="U18" i="200" s="1"/>
  <c r="J199" i="395" s="1"/>
  <c r="J15" i="199"/>
  <c r="Q18" i="199" s="1"/>
  <c r="F198" i="395" s="1"/>
  <c r="C28" i="185"/>
  <c r="V18" i="185" s="1"/>
  <c r="K184" i="395" s="1"/>
  <c r="J8" i="182"/>
  <c r="J22" i="175"/>
  <c r="U18" i="175" s="1"/>
  <c r="J174" i="395" s="1"/>
  <c r="C28" i="173"/>
  <c r="V18" i="173" s="1"/>
  <c r="K172" i="395" s="1"/>
  <c r="J22" i="171"/>
  <c r="T15" i="171" s="1"/>
  <c r="J170" i="395" s="1"/>
  <c r="J22" i="102"/>
  <c r="T26" i="102" s="1"/>
  <c r="J101" i="395" s="1"/>
  <c r="J22" i="69"/>
  <c r="U25" i="69" s="1"/>
  <c r="J68" i="395" s="1"/>
  <c r="J15" i="383"/>
  <c r="N18" i="383"/>
  <c r="C382" i="395" s="1"/>
  <c r="J15" i="359"/>
  <c r="Q18" i="359" s="1"/>
  <c r="J15" i="358"/>
  <c r="Q18" i="358" s="1"/>
  <c r="J15" i="341"/>
  <c r="N18" i="341"/>
  <c r="C340" i="395" s="1"/>
  <c r="J22" i="336"/>
  <c r="U18" i="336" s="1"/>
  <c r="J335" i="395" s="1"/>
  <c r="J15" i="316"/>
  <c r="Q18" i="316" s="1"/>
  <c r="F315" i="395" s="1"/>
  <c r="P18" i="316"/>
  <c r="E315" i="395" s="1"/>
  <c r="J15" i="300"/>
  <c r="Q18" i="300" s="1"/>
  <c r="F299" i="395" s="1"/>
  <c r="N18" i="300"/>
  <c r="C299" i="395" s="1"/>
  <c r="J15" i="275"/>
  <c r="Q18" i="275" s="1"/>
  <c r="F274" i="395" s="1"/>
  <c r="P18" i="275"/>
  <c r="E274" i="395" s="1"/>
  <c r="J15" i="251"/>
  <c r="Q18" i="251" s="1"/>
  <c r="F250" i="395" s="1"/>
  <c r="P18" i="251"/>
  <c r="E250" i="395" s="1"/>
  <c r="J15" i="249"/>
  <c r="Q18" i="249" s="1"/>
  <c r="F248" i="395" s="1"/>
  <c r="J15" i="226"/>
  <c r="N18" i="226"/>
  <c r="C225" i="395" s="1"/>
  <c r="J15" i="206"/>
  <c r="Q18" i="206" s="1"/>
  <c r="F205" i="395" s="1"/>
  <c r="N18" i="206"/>
  <c r="C205" i="395" s="1"/>
  <c r="J15" i="205"/>
  <c r="Q18" i="205" s="1"/>
  <c r="F204" i="395" s="1"/>
  <c r="N18" i="205"/>
  <c r="C204" i="395" s="1"/>
  <c r="C28" i="169"/>
  <c r="V21" i="169" s="1"/>
  <c r="K168" i="395" s="1"/>
  <c r="J22" i="168"/>
  <c r="U19" i="168" s="1"/>
  <c r="J167" i="395" s="1"/>
  <c r="J8" i="141"/>
  <c r="J15" i="121"/>
  <c r="P26" i="121" s="1"/>
  <c r="F120" i="395" s="1"/>
  <c r="N26" i="121"/>
  <c r="D120" i="395" s="1"/>
  <c r="J22" i="103"/>
  <c r="T26" i="103" s="1"/>
  <c r="J102" i="395" s="1"/>
  <c r="C28" i="13"/>
  <c r="W11" i="13" s="1"/>
  <c r="N25" i="69"/>
  <c r="C68" i="395" s="1"/>
  <c r="J8" i="139"/>
  <c r="J8" i="136"/>
  <c r="J8" i="134"/>
  <c r="J22" i="109"/>
  <c r="T26" i="109" s="1"/>
  <c r="J108" i="395" s="1"/>
  <c r="J22" i="107"/>
  <c r="T26" i="107" s="1"/>
  <c r="J106" i="395" s="1"/>
  <c r="J22" i="105"/>
  <c r="T26" i="105" s="1"/>
  <c r="J104" i="395" s="1"/>
  <c r="J8" i="33"/>
  <c r="J8" i="21"/>
  <c r="J8" i="145"/>
  <c r="J8" i="143"/>
  <c r="J8" i="142"/>
  <c r="J22" i="125"/>
  <c r="T26" i="125" s="1"/>
  <c r="J124" i="395" s="1"/>
  <c r="J15" i="117"/>
  <c r="P26" i="117" s="1"/>
  <c r="F116" i="395" s="1"/>
  <c r="N26" i="117"/>
  <c r="D116" i="395" s="1"/>
  <c r="J15" i="115"/>
  <c r="P26" i="115" s="1"/>
  <c r="F114" i="395" s="1"/>
  <c r="N26" i="115"/>
  <c r="D114" i="395" s="1"/>
  <c r="J15" i="107"/>
  <c r="P26" i="107" s="1"/>
  <c r="F106" i="395" s="1"/>
  <c r="M26" i="107"/>
  <c r="C106" i="395" s="1"/>
  <c r="J22" i="97"/>
  <c r="T26" i="97" s="1"/>
  <c r="J96" i="395" s="1"/>
  <c r="J22" i="96"/>
  <c r="J22" i="95"/>
  <c r="T26" i="95" s="1"/>
  <c r="J94" i="395" s="1"/>
  <c r="J22" i="94"/>
  <c r="J15" i="93"/>
  <c r="P26" i="93" s="1"/>
  <c r="F92" i="395" s="1"/>
  <c r="J22" i="92"/>
  <c r="C28" i="90"/>
  <c r="U21" i="90" s="1"/>
  <c r="K89" i="395" s="1"/>
  <c r="J22" i="88"/>
  <c r="T21" i="88" s="1"/>
  <c r="J87" i="395" s="1"/>
  <c r="J22" i="87"/>
  <c r="T21" i="87" s="1"/>
  <c r="J86" i="395" s="1"/>
  <c r="J22" i="86"/>
  <c r="J15" i="85"/>
  <c r="P21" i="85" s="1"/>
  <c r="F84" i="395" s="1"/>
  <c r="J22" i="82"/>
  <c r="T21" i="82" s="1"/>
  <c r="J81" i="395" s="1"/>
  <c r="J15" i="81"/>
  <c r="P21" i="81" s="1"/>
  <c r="F80" i="395" s="1"/>
  <c r="J22" i="78"/>
  <c r="J15" i="77"/>
  <c r="Q25" i="77" s="1"/>
  <c r="F76" i="395" s="1"/>
  <c r="J22" i="76"/>
  <c r="C28" i="74"/>
  <c r="V25" i="74" s="1"/>
  <c r="K73" i="395" s="1"/>
  <c r="J22" i="71"/>
  <c r="U25" i="71" s="1"/>
  <c r="J70" i="395" s="1"/>
  <c r="J22" i="70"/>
  <c r="J22" i="68"/>
  <c r="J22" i="66"/>
  <c r="U25" i="66" s="1"/>
  <c r="J65" i="395" s="1"/>
  <c r="J15" i="65"/>
  <c r="Q25" i="65" s="1"/>
  <c r="F64" i="395" s="1"/>
  <c r="J22" i="64"/>
  <c r="J22" i="62"/>
  <c r="J22" i="60"/>
  <c r="C28" i="58"/>
  <c r="V25" i="58" s="1"/>
  <c r="K57" i="395" s="1"/>
  <c r="J22" i="57"/>
  <c r="U25" i="57" s="1"/>
  <c r="J56" i="395" s="1"/>
  <c r="J22" i="56"/>
  <c r="U25" i="56" s="1"/>
  <c r="J55" i="395" s="1"/>
  <c r="J22" i="55"/>
  <c r="U25" i="55" s="1"/>
  <c r="J54" i="395" s="1"/>
  <c r="J22" i="54"/>
  <c r="J15" i="53"/>
  <c r="Q25" i="53" s="1"/>
  <c r="F52" i="395" s="1"/>
  <c r="J22" i="50"/>
  <c r="U25" i="50" s="1"/>
  <c r="J49" i="395" s="1"/>
  <c r="J15" i="49"/>
  <c r="Q17" i="49" s="1"/>
  <c r="F48" i="395" s="1"/>
  <c r="J22" i="48"/>
  <c r="J22" i="46"/>
  <c r="J15" i="45"/>
  <c r="Q23" i="45" s="1"/>
  <c r="F44" i="395" s="1"/>
  <c r="J22" i="44"/>
  <c r="J22" i="41"/>
  <c r="U23" i="41" s="1"/>
  <c r="J40" i="395" s="1"/>
  <c r="J22" i="39"/>
  <c r="U21" i="39" s="1"/>
  <c r="J38" i="395" s="1"/>
  <c r="J22" i="38"/>
  <c r="J22" i="28"/>
  <c r="J22" i="14"/>
  <c r="J22" i="12"/>
  <c r="J22" i="11"/>
  <c r="V11" i="11" s="1"/>
  <c r="J22" i="10"/>
  <c r="J15" i="111"/>
  <c r="P26" i="111" s="1"/>
  <c r="F110" i="395" s="1"/>
  <c r="M26" i="111"/>
  <c r="C110" i="395" s="1"/>
  <c r="J15" i="108"/>
  <c r="P26" i="108" s="1"/>
  <c r="F107" i="395" s="1"/>
  <c r="M26" i="108"/>
  <c r="C107" i="395" s="1"/>
  <c r="J15" i="97"/>
  <c r="P26" i="97" s="1"/>
  <c r="F96" i="395" s="1"/>
  <c r="C28" i="40"/>
  <c r="V21" i="40" s="1"/>
  <c r="K39" i="395" s="1"/>
  <c r="U21" i="40"/>
  <c r="J39" i="395" s="1"/>
  <c r="M26" i="19"/>
  <c r="M26" i="25"/>
  <c r="J22" i="42"/>
  <c r="J15" i="41"/>
  <c r="Q23" i="41" s="1"/>
  <c r="F40" i="395" s="1"/>
  <c r="J15" i="29"/>
  <c r="P26" i="29" s="1"/>
  <c r="J22" i="20"/>
  <c r="J15" i="17"/>
  <c r="Q27" i="17" s="1"/>
  <c r="T14" i="30"/>
  <c r="J29" i="395" s="1"/>
  <c r="J15" i="95"/>
  <c r="P26" i="95" s="1"/>
  <c r="F94" i="395" s="1"/>
  <c r="M26" i="95"/>
  <c r="C94" i="395" s="1"/>
  <c r="J15" i="87"/>
  <c r="P21" i="87" s="1"/>
  <c r="F86" i="395" s="1"/>
  <c r="M21" i="87"/>
  <c r="C86" i="395" s="1"/>
  <c r="J15" i="83"/>
  <c r="P21" i="83" s="1"/>
  <c r="F82" i="395" s="1"/>
  <c r="M21" i="83"/>
  <c r="C82" i="395" s="1"/>
  <c r="J15" i="79"/>
  <c r="P24" i="79" s="1"/>
  <c r="F78" i="395" s="1"/>
  <c r="M24" i="79"/>
  <c r="C78" i="395" s="1"/>
  <c r="J15" i="71"/>
  <c r="Q25" i="71" s="1"/>
  <c r="F70" i="395" s="1"/>
  <c r="J15" i="67"/>
  <c r="Q25" i="67" s="1"/>
  <c r="F66" i="395" s="1"/>
  <c r="N25" i="67"/>
  <c r="C66" i="395" s="1"/>
  <c r="J15" i="63"/>
  <c r="Q25" i="63" s="1"/>
  <c r="F62" i="395" s="1"/>
  <c r="J15" i="55"/>
  <c r="Q25" i="55" s="1"/>
  <c r="F54" i="395" s="1"/>
  <c r="J15" i="51"/>
  <c r="Q25" i="51" s="1"/>
  <c r="F50" i="395" s="1"/>
  <c r="N25" i="51"/>
  <c r="C50" i="395" s="1"/>
  <c r="J15" i="47"/>
  <c r="Q23" i="47" s="1"/>
  <c r="F46" i="395" s="1"/>
  <c r="J15" i="39"/>
  <c r="Q21" i="39" s="1"/>
  <c r="F38" i="395" s="1"/>
  <c r="J15" i="36"/>
  <c r="J15" i="35"/>
  <c r="Q17" i="35" s="1"/>
  <c r="F34" i="395" s="1"/>
  <c r="J15" i="33"/>
  <c r="Q15" i="33" s="1"/>
  <c r="F32" i="395" s="1"/>
  <c r="J15" i="23"/>
  <c r="P26" i="23" s="1"/>
  <c r="J15" i="15"/>
  <c r="R11" i="15" s="1"/>
  <c r="J15" i="11"/>
  <c r="R11" i="11" s="1"/>
  <c r="O11" i="15"/>
  <c r="O16" i="34"/>
  <c r="C33" i="395" s="1"/>
  <c r="J15" i="126"/>
  <c r="P26" i="126" s="1"/>
  <c r="F125" i="395" s="1"/>
  <c r="M26" i="126"/>
  <c r="C125" i="395" s="1"/>
  <c r="J15" i="99"/>
  <c r="P26" i="99" s="1"/>
  <c r="F98" i="395" s="1"/>
  <c r="M26" i="99"/>
  <c r="C98" i="395" s="1"/>
  <c r="J15" i="98"/>
  <c r="P26" i="98" s="1"/>
  <c r="F97" i="395" s="1"/>
  <c r="J15" i="92"/>
  <c r="P26" i="92" s="1"/>
  <c r="F91" i="395" s="1"/>
  <c r="M26" i="92"/>
  <c r="C91" i="395" s="1"/>
  <c r="J15" i="91"/>
  <c r="P26" i="91" s="1"/>
  <c r="F90" i="395" s="1"/>
  <c r="M26" i="91"/>
  <c r="C90" i="395" s="1"/>
  <c r="J15" i="76"/>
  <c r="Q25" i="76" s="1"/>
  <c r="F75" i="395" s="1"/>
  <c r="N25" i="76"/>
  <c r="C75" i="395" s="1"/>
  <c r="J15" i="75"/>
  <c r="Q25" i="75" s="1"/>
  <c r="F74" i="395" s="1"/>
  <c r="N25" i="75"/>
  <c r="C74" i="395" s="1"/>
  <c r="J15" i="60"/>
  <c r="Q25" i="60" s="1"/>
  <c r="F59" i="395" s="1"/>
  <c r="N25" i="60"/>
  <c r="C59" i="395" s="1"/>
  <c r="J15" i="59"/>
  <c r="Q25" i="59" s="1"/>
  <c r="F58" i="395" s="1"/>
  <c r="N25" i="59"/>
  <c r="C58" i="395" s="1"/>
  <c r="J15" i="44"/>
  <c r="Q23" i="44" s="1"/>
  <c r="F43" i="395" s="1"/>
  <c r="N23" i="44"/>
  <c r="C43" i="395" s="1"/>
  <c r="J15" i="43"/>
  <c r="Q23" i="43" s="1"/>
  <c r="F42" i="395" s="1"/>
  <c r="N23" i="43"/>
  <c r="C42" i="395" s="1"/>
  <c r="J22" i="141"/>
  <c r="T26" i="141" s="1"/>
  <c r="J140" i="395" s="1"/>
  <c r="J15" i="130"/>
  <c r="P26" i="130" s="1"/>
  <c r="F129" i="395" s="1"/>
  <c r="M26" i="130"/>
  <c r="C129" i="395" s="1"/>
  <c r="J15" i="90"/>
  <c r="P21" i="90" s="1"/>
  <c r="F89" i="395" s="1"/>
  <c r="J15" i="74"/>
  <c r="Q25" i="74" s="1"/>
  <c r="F73" i="395" s="1"/>
  <c r="J15" i="58"/>
  <c r="Q25" i="58" s="1"/>
  <c r="F57" i="395" s="1"/>
  <c r="J15" i="42"/>
  <c r="Q23" i="42" s="1"/>
  <c r="F41" i="395" s="1"/>
  <c r="J15" i="20"/>
  <c r="M26" i="27"/>
  <c r="C27" i="395" s="1"/>
  <c r="J22" i="158"/>
  <c r="T26" i="158" s="1"/>
  <c r="J157" i="395" s="1"/>
  <c r="J15" i="139"/>
  <c r="P26" i="139" s="1"/>
  <c r="F138" i="395" s="1"/>
  <c r="N26" i="139"/>
  <c r="D138" i="395" s="1"/>
  <c r="J15" i="134"/>
  <c r="P26" i="134" s="1"/>
  <c r="F133" i="395" s="1"/>
  <c r="M26" i="134"/>
  <c r="C133" i="395" s="1"/>
  <c r="M26" i="18"/>
  <c r="T26" i="24"/>
  <c r="N25" i="74"/>
  <c r="C73" i="395" s="1"/>
  <c r="J15" i="141"/>
  <c r="P26" i="141" s="1"/>
  <c r="F140" i="395" s="1"/>
  <c r="N26" i="141"/>
  <c r="D140" i="395" s="1"/>
  <c r="J15" i="140"/>
  <c r="P26" i="140" s="1"/>
  <c r="F139" i="395" s="1"/>
  <c r="M26" i="140"/>
  <c r="C139" i="395" s="1"/>
  <c r="J15" i="138"/>
  <c r="P26" i="138" s="1"/>
  <c r="F137" i="395" s="1"/>
  <c r="M26" i="138"/>
  <c r="C137" i="395" s="1"/>
  <c r="N25" i="71"/>
  <c r="C70" i="395" s="1"/>
  <c r="J22" i="153"/>
  <c r="J15" i="149"/>
  <c r="P26" i="149" s="1"/>
  <c r="F148" i="395" s="1"/>
  <c r="J8" i="121"/>
  <c r="J8" i="119"/>
  <c r="N16" i="31"/>
  <c r="C30" i="395" s="1"/>
  <c r="O11" i="11"/>
  <c r="T26" i="26"/>
  <c r="J26" i="395" s="1"/>
  <c r="N25" i="63"/>
  <c r="C62" i="395" s="1"/>
  <c r="J15" i="152"/>
  <c r="P26" i="152" s="1"/>
  <c r="F151" i="395" s="1"/>
  <c r="M26" i="152"/>
  <c r="C151" i="395" s="1"/>
  <c r="J15" i="150"/>
  <c r="P26" i="150" s="1"/>
  <c r="F149" i="395" s="1"/>
  <c r="M26" i="150"/>
  <c r="C149" i="395" s="1"/>
  <c r="J15" i="146"/>
  <c r="P26" i="146" s="1"/>
  <c r="F145" i="395" s="1"/>
  <c r="M26" i="146"/>
  <c r="C145" i="395" s="1"/>
  <c r="J8" i="133"/>
  <c r="J8" i="131"/>
  <c r="J8" i="128"/>
  <c r="J8" i="126"/>
  <c r="J8" i="98"/>
  <c r="J8" i="97"/>
  <c r="J8" i="40"/>
  <c r="J8" i="37"/>
  <c r="J8" i="34"/>
  <c r="J8" i="30"/>
  <c r="J8" i="28"/>
  <c r="J8" i="24"/>
  <c r="J8" i="22"/>
  <c r="J8" i="16"/>
  <c r="J8" i="12"/>
  <c r="J8" i="9"/>
  <c r="M26" i="23"/>
  <c r="M14" i="30"/>
  <c r="C29" i="395" s="1"/>
  <c r="M26" i="98"/>
  <c r="C97" i="395" s="1"/>
  <c r="C28" i="18"/>
  <c r="U26" i="18" s="1"/>
  <c r="C28" i="17"/>
  <c r="V27" i="17" s="1"/>
  <c r="V11" i="16"/>
  <c r="C28" i="358"/>
  <c r="V18" i="358" s="1"/>
  <c r="J23" i="358"/>
  <c r="W18" i="358" s="1"/>
  <c r="J23" i="316"/>
  <c r="W18" i="316" s="1"/>
  <c r="L315" i="395" s="1"/>
  <c r="C28" i="316"/>
  <c r="V18" i="316" s="1"/>
  <c r="K315" i="395" s="1"/>
  <c r="C28" i="378"/>
  <c r="V18" i="378" s="1"/>
  <c r="K377" i="395" s="1"/>
  <c r="J23" i="336"/>
  <c r="W18" i="336" s="1"/>
  <c r="L335" i="395" s="1"/>
  <c r="C28" i="336"/>
  <c r="V18" i="336" s="1"/>
  <c r="K335" i="395" s="1"/>
  <c r="C28" i="314"/>
  <c r="V18" i="314" s="1"/>
  <c r="K313" i="395" s="1"/>
  <c r="J23" i="314"/>
  <c r="W18" i="314" s="1"/>
  <c r="L313" i="395" s="1"/>
  <c r="J23" i="376"/>
  <c r="W18" i="376" s="1"/>
  <c r="L375" i="395" s="1"/>
  <c r="C28" i="376"/>
  <c r="V18" i="376" s="1"/>
  <c r="K375" i="395" s="1"/>
  <c r="J23" i="356"/>
  <c r="W18" i="356" s="1"/>
  <c r="C28" i="356"/>
  <c r="V18" i="356" s="1"/>
  <c r="C28" i="334"/>
  <c r="V18" i="334" s="1"/>
  <c r="K333" i="395" s="1"/>
  <c r="J23" i="334"/>
  <c r="W18" i="334" s="1"/>
  <c r="L333" i="395" s="1"/>
  <c r="J23" i="392"/>
  <c r="W18" i="392" s="1"/>
  <c r="L391" i="395" s="1"/>
  <c r="C28" i="392"/>
  <c r="V18" i="392" s="1"/>
  <c r="K391" i="395" s="1"/>
  <c r="C28" i="354"/>
  <c r="V18" i="354" s="1"/>
  <c r="J23" i="354"/>
  <c r="W18" i="354" s="1"/>
  <c r="J23" i="312"/>
  <c r="W18" i="312" s="1"/>
  <c r="L311" i="395" s="1"/>
  <c r="C28" i="312"/>
  <c r="V18" i="312" s="1"/>
  <c r="K311" i="395" s="1"/>
  <c r="C28" i="374"/>
  <c r="V18" i="374" s="1"/>
  <c r="K373" i="395" s="1"/>
  <c r="J23" i="332"/>
  <c r="W18" i="332" s="1"/>
  <c r="L331" i="395" s="1"/>
  <c r="C28" i="332"/>
  <c r="V18" i="332" s="1"/>
  <c r="K331" i="395" s="1"/>
  <c r="C28" i="310"/>
  <c r="V18" i="310" s="1"/>
  <c r="K309" i="395" s="1"/>
  <c r="J23" i="310"/>
  <c r="W18" i="310" s="1"/>
  <c r="L309" i="395" s="1"/>
  <c r="C28" i="390"/>
  <c r="V18" i="390" s="1"/>
  <c r="K389" i="395" s="1"/>
  <c r="J23" i="390"/>
  <c r="W18" i="390" s="1"/>
  <c r="L389" i="395" s="1"/>
  <c r="J23" i="352"/>
  <c r="W18" i="352" s="1"/>
  <c r="C28" i="352"/>
  <c r="V18" i="352" s="1"/>
  <c r="C28" i="330"/>
  <c r="V18" i="330" s="1"/>
  <c r="K329" i="395" s="1"/>
  <c r="J23" i="330"/>
  <c r="W18" i="330" s="1"/>
  <c r="L329" i="395" s="1"/>
  <c r="C28" i="265"/>
  <c r="V18" i="265" s="1"/>
  <c r="K264" i="395" s="1"/>
  <c r="J23" i="265"/>
  <c r="W18" i="265" s="1"/>
  <c r="L264" i="395" s="1"/>
  <c r="J23" i="372"/>
  <c r="W18" i="372" s="1"/>
  <c r="L371" i="395" s="1"/>
  <c r="C28" i="372"/>
  <c r="V18" i="372" s="1"/>
  <c r="K371" i="395" s="1"/>
  <c r="C28" i="350"/>
  <c r="V18" i="350" s="1"/>
  <c r="J23" i="350"/>
  <c r="W18" i="350" s="1"/>
  <c r="J23" i="308"/>
  <c r="W18" i="308" s="1"/>
  <c r="L307" i="395" s="1"/>
  <c r="C28" i="308"/>
  <c r="V18" i="308" s="1"/>
  <c r="K307" i="395" s="1"/>
  <c r="J23" i="388"/>
  <c r="W18" i="388" s="1"/>
  <c r="L387" i="395" s="1"/>
  <c r="C28" i="388"/>
  <c r="V18" i="388" s="1"/>
  <c r="K387" i="395" s="1"/>
  <c r="C28" i="370"/>
  <c r="V18" i="370" s="1"/>
  <c r="K369" i="395" s="1"/>
  <c r="J23" i="370"/>
  <c r="W18" i="370" s="1"/>
  <c r="L369" i="395" s="1"/>
  <c r="J23" i="328"/>
  <c r="W18" i="328" s="1"/>
  <c r="L327" i="395" s="1"/>
  <c r="C28" i="328"/>
  <c r="V18" i="328" s="1"/>
  <c r="K327" i="395" s="1"/>
  <c r="J23" i="284"/>
  <c r="W18" i="284" s="1"/>
  <c r="L283" i="395" s="1"/>
  <c r="C28" i="284"/>
  <c r="V18" i="284" s="1"/>
  <c r="K283" i="395" s="1"/>
  <c r="C28" i="326"/>
  <c r="V18" i="326" s="1"/>
  <c r="K325" i="395" s="1"/>
  <c r="J23" i="326"/>
  <c r="W18" i="326" s="1"/>
  <c r="L325" i="395" s="1"/>
  <c r="C28" i="306"/>
  <c r="V18" i="306" s="1"/>
  <c r="K305" i="395" s="1"/>
  <c r="J23" i="306"/>
  <c r="W18" i="306" s="1"/>
  <c r="L305" i="395" s="1"/>
  <c r="J23" i="286"/>
  <c r="W18" i="286" s="1"/>
  <c r="L285" i="395" s="1"/>
  <c r="C28" i="286"/>
  <c r="V18" i="286" s="1"/>
  <c r="K285" i="395" s="1"/>
  <c r="C28" i="386"/>
  <c r="V18" i="386" s="1"/>
  <c r="K385" i="395" s="1"/>
  <c r="J23" i="386"/>
  <c r="W18" i="386" s="1"/>
  <c r="L385" i="395" s="1"/>
  <c r="J23" i="368"/>
  <c r="W18" i="368" s="1"/>
  <c r="L367" i="395" s="1"/>
  <c r="C28" i="368"/>
  <c r="V18" i="368" s="1"/>
  <c r="K367" i="395" s="1"/>
  <c r="C28" i="346"/>
  <c r="V18" i="346" s="1"/>
  <c r="K345" i="395" s="1"/>
  <c r="J23" i="346"/>
  <c r="W18" i="346" s="1"/>
  <c r="L345" i="395" s="1"/>
  <c r="J23" i="304"/>
  <c r="W18" i="304" s="1"/>
  <c r="L303" i="395" s="1"/>
  <c r="C28" i="304"/>
  <c r="V18" i="304" s="1"/>
  <c r="K303" i="395" s="1"/>
  <c r="J23" i="288"/>
  <c r="W18" i="288" s="1"/>
  <c r="L287" i="395" s="1"/>
  <c r="C28" i="288"/>
  <c r="V18" i="288" s="1"/>
  <c r="K287" i="395" s="1"/>
  <c r="C28" i="261"/>
  <c r="V18" i="261" s="1"/>
  <c r="K260" i="395" s="1"/>
  <c r="J23" i="261"/>
  <c r="W18" i="261" s="1"/>
  <c r="L260" i="395" s="1"/>
  <c r="C28" i="366"/>
  <c r="V18" i="366" s="1"/>
  <c r="K365" i="395" s="1"/>
  <c r="J23" i="366"/>
  <c r="W18" i="366" s="1"/>
  <c r="L365" i="395" s="1"/>
  <c r="J23" i="324"/>
  <c r="W18" i="324" s="1"/>
  <c r="L323" i="395" s="1"/>
  <c r="C28" i="324"/>
  <c r="V18" i="324" s="1"/>
  <c r="K323" i="395" s="1"/>
  <c r="J23" i="294"/>
  <c r="W18" i="294" s="1"/>
  <c r="L293" i="395" s="1"/>
  <c r="C28" i="294"/>
  <c r="V18" i="294" s="1"/>
  <c r="K293" i="395" s="1"/>
  <c r="J23" i="289"/>
  <c r="W18" i="289" s="1"/>
  <c r="L288" i="395" s="1"/>
  <c r="C28" i="289"/>
  <c r="V18" i="289" s="1"/>
  <c r="K288" i="395" s="1"/>
  <c r="J23" i="384"/>
  <c r="W18" i="384" s="1"/>
  <c r="L383" i="395" s="1"/>
  <c r="C28" i="384"/>
  <c r="V18" i="384" s="1"/>
  <c r="K383" i="395" s="1"/>
  <c r="J23" i="344"/>
  <c r="W18" i="344" s="1"/>
  <c r="L343" i="395" s="1"/>
  <c r="C28" i="344"/>
  <c r="V18" i="344" s="1"/>
  <c r="K343" i="395" s="1"/>
  <c r="C28" i="322"/>
  <c r="V18" i="322" s="1"/>
  <c r="K321" i="395" s="1"/>
  <c r="J23" i="322"/>
  <c r="W18" i="322" s="1"/>
  <c r="L321" i="395" s="1"/>
  <c r="J23" i="296"/>
  <c r="W18" i="296" s="1"/>
  <c r="L295" i="395" s="1"/>
  <c r="C28" i="296"/>
  <c r="V18" i="296" s="1"/>
  <c r="K295" i="395" s="1"/>
  <c r="J23" i="290"/>
  <c r="W18" i="290" s="1"/>
  <c r="L289" i="395" s="1"/>
  <c r="C28" i="290"/>
  <c r="V18" i="290" s="1"/>
  <c r="K289" i="395" s="1"/>
  <c r="J23" i="364"/>
  <c r="W18" i="364" s="1"/>
  <c r="C28" i="364"/>
  <c r="V18" i="364" s="1"/>
  <c r="C28" i="342"/>
  <c r="V18" i="342" s="1"/>
  <c r="K341" i="395" s="1"/>
  <c r="J23" i="342"/>
  <c r="W18" i="342" s="1"/>
  <c r="L341" i="395" s="1"/>
  <c r="J23" i="297"/>
  <c r="W18" i="297" s="1"/>
  <c r="L296" i="395" s="1"/>
  <c r="C28" i="297"/>
  <c r="V18" i="297" s="1"/>
  <c r="K296" i="395" s="1"/>
  <c r="J23" i="320"/>
  <c r="W18" i="320" s="1"/>
  <c r="L319" i="395" s="1"/>
  <c r="C28" i="320"/>
  <c r="V18" i="320" s="1"/>
  <c r="K319" i="395" s="1"/>
  <c r="J23" i="298"/>
  <c r="W18" i="298" s="1"/>
  <c r="L297" i="395" s="1"/>
  <c r="C28" i="298"/>
  <c r="V18" i="298" s="1"/>
  <c r="K297" i="395" s="1"/>
  <c r="C28" i="382"/>
  <c r="V18" i="382" s="1"/>
  <c r="K381" i="395" s="1"/>
  <c r="J23" i="382"/>
  <c r="W18" i="382" s="1"/>
  <c r="L381" i="395" s="1"/>
  <c r="C28" i="362"/>
  <c r="V18" i="362" s="1"/>
  <c r="J23" i="362"/>
  <c r="W18" i="362" s="1"/>
  <c r="J23" i="340"/>
  <c r="W18" i="340" s="1"/>
  <c r="L339" i="395" s="1"/>
  <c r="C28" i="340"/>
  <c r="V18" i="340" s="1"/>
  <c r="K339" i="395" s="1"/>
  <c r="C28" i="318"/>
  <c r="V18" i="318" s="1"/>
  <c r="K317" i="395" s="1"/>
  <c r="J23" i="318"/>
  <c r="W18" i="318" s="1"/>
  <c r="L317" i="395" s="1"/>
  <c r="J23" i="380"/>
  <c r="W18" i="380" s="1"/>
  <c r="L379" i="395" s="1"/>
  <c r="C28" i="380"/>
  <c r="V18" i="380" s="1"/>
  <c r="K379" i="395" s="1"/>
  <c r="J23" i="360"/>
  <c r="W18" i="360" s="1"/>
  <c r="C28" i="360"/>
  <c r="V18" i="360" s="1"/>
  <c r="C28" i="338"/>
  <c r="V18" i="338" s="1"/>
  <c r="K337" i="395" s="1"/>
  <c r="J23" i="338"/>
  <c r="W18" i="338" s="1"/>
  <c r="L337" i="395" s="1"/>
  <c r="J23" i="293"/>
  <c r="W18" i="293" s="1"/>
  <c r="L292" i="395" s="1"/>
  <c r="J23" i="267"/>
  <c r="W18" i="267" s="1"/>
  <c r="L266" i="395" s="1"/>
  <c r="C28" i="267"/>
  <c r="V18" i="267" s="1"/>
  <c r="K266" i="395" s="1"/>
  <c r="C28" i="245"/>
  <c r="V18" i="245" s="1"/>
  <c r="K244" i="395" s="1"/>
  <c r="J23" i="245"/>
  <c r="W18" i="245" s="1"/>
  <c r="L244" i="395" s="1"/>
  <c r="C28" i="200"/>
  <c r="V18" i="200" s="1"/>
  <c r="K199" i="395" s="1"/>
  <c r="J23" i="175"/>
  <c r="W18" i="175" s="1"/>
  <c r="L174" i="395" s="1"/>
  <c r="C28" i="175"/>
  <c r="V18" i="175" s="1"/>
  <c r="K174" i="395" s="1"/>
  <c r="J23" i="171"/>
  <c r="V15" i="171" s="1"/>
  <c r="L170" i="395" s="1"/>
  <c r="C28" i="171"/>
  <c r="U15" i="171" s="1"/>
  <c r="K170" i="395" s="1"/>
  <c r="C28" i="257"/>
  <c r="V18" i="257" s="1"/>
  <c r="K256" i="395" s="1"/>
  <c r="J23" i="257"/>
  <c r="W18" i="257" s="1"/>
  <c r="L256" i="395" s="1"/>
  <c r="C28" i="256"/>
  <c r="V18" i="256" s="1"/>
  <c r="K255" i="395" s="1"/>
  <c r="C28" i="196"/>
  <c r="V18" i="196" s="1"/>
  <c r="K195" i="395" s="1"/>
  <c r="J23" i="196"/>
  <c r="W18" i="196" s="1"/>
  <c r="L195" i="395" s="1"/>
  <c r="C28" i="168"/>
  <c r="V19" i="168" s="1"/>
  <c r="K167" i="395" s="1"/>
  <c r="J23" i="140"/>
  <c r="V26" i="140" s="1"/>
  <c r="L139" i="395" s="1"/>
  <c r="C28" i="140"/>
  <c r="U26" i="140" s="1"/>
  <c r="K139" i="395" s="1"/>
  <c r="C28" i="300"/>
  <c r="V18" i="300" s="1"/>
  <c r="K299" i="395" s="1"/>
  <c r="C28" i="292"/>
  <c r="V18" i="292" s="1"/>
  <c r="K291" i="395" s="1"/>
  <c r="J15" i="278"/>
  <c r="J23" i="275"/>
  <c r="W18" i="275" s="1"/>
  <c r="L274" i="395" s="1"/>
  <c r="C28" i="275"/>
  <c r="V18" i="275" s="1"/>
  <c r="K274" i="395" s="1"/>
  <c r="C28" i="274"/>
  <c r="V18" i="274" s="1"/>
  <c r="K273" i="395" s="1"/>
  <c r="J23" i="243"/>
  <c r="W18" i="243" s="1"/>
  <c r="L242" i="395" s="1"/>
  <c r="C28" i="243"/>
  <c r="V18" i="243" s="1"/>
  <c r="K242" i="395" s="1"/>
  <c r="J23" i="242"/>
  <c r="W18" i="242" s="1"/>
  <c r="L241" i="395" s="1"/>
  <c r="J23" i="219"/>
  <c r="W18" i="219" s="1"/>
  <c r="L218" i="395" s="1"/>
  <c r="C28" i="219"/>
  <c r="V18" i="219" s="1"/>
  <c r="K218" i="395" s="1"/>
  <c r="C28" i="176"/>
  <c r="V18" i="176" s="1"/>
  <c r="K175" i="395" s="1"/>
  <c r="C28" i="172"/>
  <c r="V18" i="172" s="1"/>
  <c r="K171" i="395" s="1"/>
  <c r="J23" i="179"/>
  <c r="W18" i="179" s="1"/>
  <c r="L178" i="395" s="1"/>
  <c r="C28" i="179"/>
  <c r="V18" i="179" s="1"/>
  <c r="K178" i="395" s="1"/>
  <c r="J23" i="142"/>
  <c r="V26" i="142" s="1"/>
  <c r="L141" i="395" s="1"/>
  <c r="C28" i="142"/>
  <c r="U26" i="142" s="1"/>
  <c r="K141" i="395" s="1"/>
  <c r="C28" i="273"/>
  <c r="V18" i="273" s="1"/>
  <c r="K272" i="395" s="1"/>
  <c r="J23" i="273"/>
  <c r="W18" i="273" s="1"/>
  <c r="L272" i="395" s="1"/>
  <c r="J23" i="255"/>
  <c r="W18" i="255" s="1"/>
  <c r="L254" i="395" s="1"/>
  <c r="C28" i="255"/>
  <c r="V18" i="255" s="1"/>
  <c r="K254" i="395" s="1"/>
  <c r="C28" i="241"/>
  <c r="V18" i="241" s="1"/>
  <c r="K240" i="395" s="1"/>
  <c r="J23" i="241"/>
  <c r="W18" i="241" s="1"/>
  <c r="L240" i="395" s="1"/>
  <c r="C28" i="178"/>
  <c r="V18" i="178" s="1"/>
  <c r="K177" i="395" s="1"/>
  <c r="J23" i="178"/>
  <c r="W18" i="178" s="1"/>
  <c r="L177" i="395" s="1"/>
  <c r="C28" i="160"/>
  <c r="U26" i="160" s="1"/>
  <c r="K159" i="395" s="1"/>
  <c r="C28" i="158"/>
  <c r="U26" i="158" s="1"/>
  <c r="K157" i="395" s="1"/>
  <c r="J23" i="299"/>
  <c r="W18" i="299" s="1"/>
  <c r="L298" i="395" s="1"/>
  <c r="C28" i="299"/>
  <c r="V18" i="299" s="1"/>
  <c r="K298" i="395" s="1"/>
  <c r="J23" i="291"/>
  <c r="W18" i="291" s="1"/>
  <c r="L290" i="395" s="1"/>
  <c r="C28" i="291"/>
  <c r="V18" i="291" s="1"/>
  <c r="K290" i="395" s="1"/>
  <c r="J23" i="239"/>
  <c r="W18" i="239" s="1"/>
  <c r="L238" i="395" s="1"/>
  <c r="C28" i="239"/>
  <c r="V18" i="239" s="1"/>
  <c r="K238" i="395" s="1"/>
  <c r="J23" i="215"/>
  <c r="W18" i="215" s="1"/>
  <c r="L214" i="395" s="1"/>
  <c r="C28" i="215"/>
  <c r="V18" i="215" s="1"/>
  <c r="K214" i="395" s="1"/>
  <c r="C28" i="180"/>
  <c r="V18" i="180" s="1"/>
  <c r="K179" i="395" s="1"/>
  <c r="J23" i="180"/>
  <c r="W18" i="180" s="1"/>
  <c r="L179" i="395" s="1"/>
  <c r="C28" i="162"/>
  <c r="U26" i="162" s="1"/>
  <c r="K161" i="395" s="1"/>
  <c r="C28" i="152"/>
  <c r="U26" i="152" s="1"/>
  <c r="K151" i="395" s="1"/>
  <c r="J23" i="152"/>
  <c r="V26" i="152" s="1"/>
  <c r="L151" i="395" s="1"/>
  <c r="C28" i="150"/>
  <c r="U26" i="150" s="1"/>
  <c r="K149" i="395" s="1"/>
  <c r="J23" i="150"/>
  <c r="V26" i="150" s="1"/>
  <c r="L149" i="395" s="1"/>
  <c r="C28" i="281"/>
  <c r="V18" i="281" s="1"/>
  <c r="K280" i="395" s="1"/>
  <c r="J23" i="281"/>
  <c r="W18" i="281" s="1"/>
  <c r="L280" i="395" s="1"/>
  <c r="J15" i="266"/>
  <c r="J23" i="263"/>
  <c r="W18" i="263" s="1"/>
  <c r="L262" i="395" s="1"/>
  <c r="C28" i="263"/>
  <c r="V18" i="263" s="1"/>
  <c r="K262" i="395" s="1"/>
  <c r="C28" i="253"/>
  <c r="V18" i="253" s="1"/>
  <c r="K252" i="395" s="1"/>
  <c r="J23" i="253"/>
  <c r="W18" i="253" s="1"/>
  <c r="L252" i="395" s="1"/>
  <c r="J23" i="252"/>
  <c r="W18" i="252" s="1"/>
  <c r="L251" i="395" s="1"/>
  <c r="C28" i="237"/>
  <c r="V18" i="237" s="1"/>
  <c r="K236" i="395" s="1"/>
  <c r="J23" i="237"/>
  <c r="W18" i="237" s="1"/>
  <c r="L236" i="395" s="1"/>
  <c r="C28" i="154"/>
  <c r="U26" i="154" s="1"/>
  <c r="K153" i="395" s="1"/>
  <c r="J23" i="154"/>
  <c r="V26" i="154" s="1"/>
  <c r="L153" i="395" s="1"/>
  <c r="J23" i="211"/>
  <c r="W18" i="211" s="1"/>
  <c r="L210" i="395" s="1"/>
  <c r="C28" i="211"/>
  <c r="V18" i="211" s="1"/>
  <c r="K210" i="395" s="1"/>
  <c r="J23" i="271"/>
  <c r="W18" i="271" s="1"/>
  <c r="L270" i="395" s="1"/>
  <c r="C28" i="271"/>
  <c r="V18" i="271" s="1"/>
  <c r="K270" i="395" s="1"/>
  <c r="C28" i="270"/>
  <c r="V18" i="270" s="1"/>
  <c r="K269" i="395" s="1"/>
  <c r="J23" i="251"/>
  <c r="W18" i="251" s="1"/>
  <c r="L250" i="395" s="1"/>
  <c r="C28" i="251"/>
  <c r="V18" i="251" s="1"/>
  <c r="K250" i="395" s="1"/>
  <c r="C28" i="250"/>
  <c r="V18" i="250" s="1"/>
  <c r="K249" i="395" s="1"/>
  <c r="C28" i="233"/>
  <c r="V18" i="233" s="1"/>
  <c r="K232" i="395" s="1"/>
  <c r="J23" i="233"/>
  <c r="W18" i="233" s="1"/>
  <c r="L232" i="395" s="1"/>
  <c r="J23" i="231"/>
  <c r="W18" i="231" s="1"/>
  <c r="L230" i="395" s="1"/>
  <c r="C28" i="231"/>
  <c r="V18" i="231" s="1"/>
  <c r="K230" i="395" s="1"/>
  <c r="C28" i="371"/>
  <c r="V18" i="371" s="1"/>
  <c r="K370" i="395" s="1"/>
  <c r="C28" i="367"/>
  <c r="V18" i="367" s="1"/>
  <c r="K366" i="395" s="1"/>
  <c r="C28" i="363"/>
  <c r="V18" i="363" s="1"/>
  <c r="C28" i="359"/>
  <c r="V18" i="359" s="1"/>
  <c r="C28" i="355"/>
  <c r="V18" i="355" s="1"/>
  <c r="C28" i="351"/>
  <c r="V18" i="351" s="1"/>
  <c r="C28" i="347"/>
  <c r="V18" i="347" s="1"/>
  <c r="C28" i="343"/>
  <c r="V18" i="343" s="1"/>
  <c r="K342" i="395" s="1"/>
  <c r="C28" i="339"/>
  <c r="V18" i="339" s="1"/>
  <c r="K338" i="395" s="1"/>
  <c r="C28" i="335"/>
  <c r="V18" i="335" s="1"/>
  <c r="K334" i="395" s="1"/>
  <c r="C28" i="331"/>
  <c r="V18" i="331" s="1"/>
  <c r="K330" i="395" s="1"/>
  <c r="C28" i="327"/>
  <c r="V18" i="327" s="1"/>
  <c r="K326" i="395" s="1"/>
  <c r="C28" i="323"/>
  <c r="V18" i="323" s="1"/>
  <c r="K322" i="395" s="1"/>
  <c r="C28" i="319"/>
  <c r="V18" i="319" s="1"/>
  <c r="K318" i="395" s="1"/>
  <c r="C28" i="315"/>
  <c r="V18" i="315" s="1"/>
  <c r="K314" i="395" s="1"/>
  <c r="C28" i="311"/>
  <c r="V18" i="311" s="1"/>
  <c r="K310" i="395" s="1"/>
  <c r="J23" i="303"/>
  <c r="W18" i="303" s="1"/>
  <c r="L302" i="395" s="1"/>
  <c r="C28" i="303"/>
  <c r="V18" i="303" s="1"/>
  <c r="K302" i="395" s="1"/>
  <c r="J23" i="279"/>
  <c r="W18" i="279" s="1"/>
  <c r="L278" i="395" s="1"/>
  <c r="C28" i="279"/>
  <c r="V18" i="279" s="1"/>
  <c r="K278" i="395" s="1"/>
  <c r="C28" i="269"/>
  <c r="V18" i="269" s="1"/>
  <c r="K268" i="395" s="1"/>
  <c r="J23" i="269"/>
  <c r="W18" i="269" s="1"/>
  <c r="L268" i="395" s="1"/>
  <c r="C28" i="229"/>
  <c r="V18" i="229" s="1"/>
  <c r="K228" i="395" s="1"/>
  <c r="J23" i="229"/>
  <c r="W18" i="229" s="1"/>
  <c r="L228" i="395" s="1"/>
  <c r="J23" i="207"/>
  <c r="W18" i="207" s="1"/>
  <c r="L206" i="395" s="1"/>
  <c r="C28" i="207"/>
  <c r="V18" i="207" s="1"/>
  <c r="K206" i="395" s="1"/>
  <c r="C28" i="249"/>
  <c r="V18" i="249" s="1"/>
  <c r="K248" i="395" s="1"/>
  <c r="J23" i="249"/>
  <c r="W18" i="249" s="1"/>
  <c r="L248" i="395" s="1"/>
  <c r="J23" i="227"/>
  <c r="W18" i="227" s="1"/>
  <c r="L226" i="395" s="1"/>
  <c r="C28" i="227"/>
  <c r="V18" i="227" s="1"/>
  <c r="K226" i="395" s="1"/>
  <c r="J23" i="203"/>
  <c r="W18" i="203" s="1"/>
  <c r="L202" i="395" s="1"/>
  <c r="C28" i="203"/>
  <c r="V18" i="203" s="1"/>
  <c r="K202" i="395" s="1"/>
  <c r="J23" i="295"/>
  <c r="W18" i="295" s="1"/>
  <c r="L294" i="395" s="1"/>
  <c r="C28" i="295"/>
  <c r="V18" i="295" s="1"/>
  <c r="K294" i="395" s="1"/>
  <c r="J23" i="287"/>
  <c r="W18" i="287" s="1"/>
  <c r="L286" i="395" s="1"/>
  <c r="C28" i="287"/>
  <c r="V18" i="287" s="1"/>
  <c r="K286" i="395" s="1"/>
  <c r="C28" i="277"/>
  <c r="V18" i="277" s="1"/>
  <c r="K276" i="395" s="1"/>
  <c r="J23" i="277"/>
  <c r="W18" i="277" s="1"/>
  <c r="L276" i="395" s="1"/>
  <c r="C28" i="301"/>
  <c r="V18" i="301" s="1"/>
  <c r="K300" i="395" s="1"/>
  <c r="J15" i="262"/>
  <c r="J23" i="259"/>
  <c r="W18" i="259" s="1"/>
  <c r="L258" i="395" s="1"/>
  <c r="C28" i="259"/>
  <c r="V18" i="259" s="1"/>
  <c r="K258" i="395" s="1"/>
  <c r="C28" i="258"/>
  <c r="V18" i="258" s="1"/>
  <c r="K257" i="395" s="1"/>
  <c r="J23" i="247"/>
  <c r="W18" i="247" s="1"/>
  <c r="L246" i="395" s="1"/>
  <c r="C28" i="247"/>
  <c r="V18" i="247" s="1"/>
  <c r="K246" i="395" s="1"/>
  <c r="J23" i="246"/>
  <c r="W18" i="246" s="1"/>
  <c r="L245" i="395" s="1"/>
  <c r="J23" i="199"/>
  <c r="W18" i="199" s="1"/>
  <c r="L198" i="395" s="1"/>
  <c r="C28" i="199"/>
  <c r="V18" i="199" s="1"/>
  <c r="K198" i="395" s="1"/>
  <c r="C28" i="293"/>
  <c r="V18" i="293" s="1"/>
  <c r="K292" i="395" s="1"/>
  <c r="C28" i="285"/>
  <c r="V18" i="285" s="1"/>
  <c r="K284" i="395" s="1"/>
  <c r="J23" i="223"/>
  <c r="W18" i="223" s="1"/>
  <c r="L222" i="395" s="1"/>
  <c r="C28" i="223"/>
  <c r="V18" i="223" s="1"/>
  <c r="K222" i="395" s="1"/>
  <c r="J23" i="195"/>
  <c r="W18" i="195" s="1"/>
  <c r="L194" i="395" s="1"/>
  <c r="C28" i="195"/>
  <c r="V18" i="195" s="1"/>
  <c r="K194" i="395" s="1"/>
  <c r="C28" i="194"/>
  <c r="V18" i="194" s="1"/>
  <c r="K193" i="395" s="1"/>
  <c r="J23" i="194"/>
  <c r="W18" i="194" s="1"/>
  <c r="L193" i="395" s="1"/>
  <c r="C28" i="190"/>
  <c r="V18" i="190" s="1"/>
  <c r="K189" i="395" s="1"/>
  <c r="J23" i="225"/>
  <c r="W18" i="225" s="1"/>
  <c r="L224" i="395" s="1"/>
  <c r="J23" i="221"/>
  <c r="W18" i="221" s="1"/>
  <c r="L220" i="395" s="1"/>
  <c r="J23" i="217"/>
  <c r="W18" i="217" s="1"/>
  <c r="L216" i="395" s="1"/>
  <c r="J23" i="213"/>
  <c r="W18" i="213" s="1"/>
  <c r="L212" i="395" s="1"/>
  <c r="J23" i="209"/>
  <c r="W18" i="209" s="1"/>
  <c r="L208" i="395" s="1"/>
  <c r="J23" i="186"/>
  <c r="W18" i="186" s="1"/>
  <c r="L185" i="395" s="1"/>
  <c r="C28" i="167"/>
  <c r="U17" i="167" s="1"/>
  <c r="K166" i="395" s="1"/>
  <c r="J23" i="149"/>
  <c r="V26" i="149" s="1"/>
  <c r="L148" i="395" s="1"/>
  <c r="C28" i="149"/>
  <c r="U26" i="149" s="1"/>
  <c r="K148" i="395" s="1"/>
  <c r="J23" i="144"/>
  <c r="V26" i="144" s="1"/>
  <c r="L143" i="395" s="1"/>
  <c r="C28" i="144"/>
  <c r="U26" i="144" s="1"/>
  <c r="K143" i="395" s="1"/>
  <c r="C28" i="143"/>
  <c r="U26" i="143" s="1"/>
  <c r="K142" i="395" s="1"/>
  <c r="J23" i="177"/>
  <c r="W18" i="177" s="1"/>
  <c r="L176" i="395" s="1"/>
  <c r="J23" i="147"/>
  <c r="V26" i="147" s="1"/>
  <c r="L146" i="395" s="1"/>
  <c r="C28" i="147"/>
  <c r="U26" i="147" s="1"/>
  <c r="K146" i="395" s="1"/>
  <c r="J23" i="146"/>
  <c r="V26" i="146" s="1"/>
  <c r="L145" i="395" s="1"/>
  <c r="C28" i="146"/>
  <c r="U26" i="146" s="1"/>
  <c r="K145" i="395" s="1"/>
  <c r="J23" i="141"/>
  <c r="V26" i="141" s="1"/>
  <c r="L140" i="395" s="1"/>
  <c r="C28" i="141"/>
  <c r="U26" i="141" s="1"/>
  <c r="K140" i="395" s="1"/>
  <c r="J15" i="133"/>
  <c r="P26" i="133" s="1"/>
  <c r="F132" i="395" s="1"/>
  <c r="J15" i="131"/>
  <c r="P26" i="131" s="1"/>
  <c r="F130" i="395" s="1"/>
  <c r="J15" i="188"/>
  <c r="J8" i="174"/>
  <c r="C28" i="157"/>
  <c r="U26" i="157" s="1"/>
  <c r="K156" i="395" s="1"/>
  <c r="C28" i="145"/>
  <c r="U26" i="145" s="1"/>
  <c r="K144" i="395" s="1"/>
  <c r="J15" i="137"/>
  <c r="J15" i="135"/>
  <c r="P26" i="135" s="1"/>
  <c r="F134" i="395" s="1"/>
  <c r="J15" i="132"/>
  <c r="C28" i="193"/>
  <c r="V18" i="193" s="1"/>
  <c r="K192" i="395" s="1"/>
  <c r="J23" i="185"/>
  <c r="W18" i="185" s="1"/>
  <c r="L184" i="395" s="1"/>
  <c r="J23" i="166"/>
  <c r="V26" i="166" s="1"/>
  <c r="L165" i="395" s="1"/>
  <c r="J15" i="160"/>
  <c r="J15" i="136"/>
  <c r="P26" i="136" s="1"/>
  <c r="F135" i="395" s="1"/>
  <c r="J15" i="145"/>
  <c r="P26" i="145" s="1"/>
  <c r="F144" i="395" s="1"/>
  <c r="J15" i="143"/>
  <c r="J23" i="183"/>
  <c r="W18" i="183" s="1"/>
  <c r="L182" i="395" s="1"/>
  <c r="J15" i="168"/>
  <c r="J15" i="204"/>
  <c r="J8" i="190"/>
  <c r="J23" i="155"/>
  <c r="V26" i="155" s="1"/>
  <c r="L154" i="395" s="1"/>
  <c r="J15" i="148"/>
  <c r="J23" i="201"/>
  <c r="W18" i="201" s="1"/>
  <c r="L200" i="395" s="1"/>
  <c r="J23" i="191"/>
  <c r="W18" i="191" s="1"/>
  <c r="L190" i="395" s="1"/>
  <c r="J15" i="176"/>
  <c r="J8" i="198"/>
  <c r="J23" i="173"/>
  <c r="W18" i="173" s="1"/>
  <c r="L172" i="395" s="1"/>
  <c r="J23" i="163"/>
  <c r="V26" i="163" s="1"/>
  <c r="L162" i="395" s="1"/>
  <c r="J8" i="206"/>
  <c r="J15" i="184"/>
  <c r="J8" i="170"/>
  <c r="J23" i="115"/>
  <c r="V26" i="115" s="1"/>
  <c r="L114" i="395" s="1"/>
  <c r="C28" i="115"/>
  <c r="U26" i="115" s="1"/>
  <c r="K114" i="395" s="1"/>
  <c r="C28" i="189"/>
  <c r="V18" i="189" s="1"/>
  <c r="K188" i="395" s="1"/>
  <c r="J23" i="181"/>
  <c r="W18" i="181" s="1"/>
  <c r="L180" i="395" s="1"/>
  <c r="J23" i="119"/>
  <c r="V26" i="119" s="1"/>
  <c r="L118" i="395" s="1"/>
  <c r="C28" i="119"/>
  <c r="U26" i="119" s="1"/>
  <c r="K118" i="395" s="1"/>
  <c r="J23" i="109"/>
  <c r="V26" i="109" s="1"/>
  <c r="L108" i="395" s="1"/>
  <c r="C28" i="109"/>
  <c r="U26" i="109" s="1"/>
  <c r="K108" i="395" s="1"/>
  <c r="J23" i="107"/>
  <c r="V26" i="107" s="1"/>
  <c r="L106" i="395" s="1"/>
  <c r="C28" i="107"/>
  <c r="U26" i="107" s="1"/>
  <c r="K106" i="395" s="1"/>
  <c r="C28" i="105"/>
  <c r="U26" i="105" s="1"/>
  <c r="K104" i="395" s="1"/>
  <c r="J23" i="198"/>
  <c r="W18" i="198" s="1"/>
  <c r="L197" i="395" s="1"/>
  <c r="J23" i="153"/>
  <c r="V26" i="153" s="1"/>
  <c r="L152" i="395" s="1"/>
  <c r="J23" i="124"/>
  <c r="V26" i="124" s="1"/>
  <c r="L123" i="395" s="1"/>
  <c r="J23" i="123"/>
  <c r="V26" i="123" s="1"/>
  <c r="L122" i="395" s="1"/>
  <c r="C28" i="123"/>
  <c r="U26" i="123" s="1"/>
  <c r="K122" i="395" s="1"/>
  <c r="J23" i="122"/>
  <c r="V26" i="122" s="1"/>
  <c r="L121" i="395" s="1"/>
  <c r="J23" i="117"/>
  <c r="V26" i="117" s="1"/>
  <c r="L116" i="395" s="1"/>
  <c r="C28" i="117"/>
  <c r="U26" i="117" s="1"/>
  <c r="K116" i="395" s="1"/>
  <c r="J23" i="111"/>
  <c r="V26" i="111" s="1"/>
  <c r="L110" i="395" s="1"/>
  <c r="C28" i="111"/>
  <c r="U26" i="111" s="1"/>
  <c r="K110" i="395" s="1"/>
  <c r="J23" i="108"/>
  <c r="V26" i="108" s="1"/>
  <c r="L107" i="395" s="1"/>
  <c r="C28" i="108"/>
  <c r="U26" i="108" s="1"/>
  <c r="K107" i="395" s="1"/>
  <c r="J23" i="101"/>
  <c r="V26" i="101" s="1"/>
  <c r="L100" i="395" s="1"/>
  <c r="C28" i="101"/>
  <c r="U26" i="101" s="1"/>
  <c r="K100" i="395" s="1"/>
  <c r="J23" i="170"/>
  <c r="V15" i="170" s="1"/>
  <c r="L169" i="395" s="1"/>
  <c r="J23" i="151"/>
  <c r="V26" i="151" s="1"/>
  <c r="L150" i="395" s="1"/>
  <c r="C28" i="151"/>
  <c r="U26" i="151" s="1"/>
  <c r="K150" i="395" s="1"/>
  <c r="J23" i="128"/>
  <c r="V26" i="128" s="1"/>
  <c r="L127" i="395" s="1"/>
  <c r="J23" i="127"/>
  <c r="V26" i="127" s="1"/>
  <c r="L126" i="395" s="1"/>
  <c r="C28" i="127"/>
  <c r="U26" i="127" s="1"/>
  <c r="K126" i="395" s="1"/>
  <c r="J23" i="126"/>
  <c r="V26" i="126" s="1"/>
  <c r="L125" i="395" s="1"/>
  <c r="J23" i="121"/>
  <c r="V26" i="121" s="1"/>
  <c r="L120" i="395" s="1"/>
  <c r="C28" i="121"/>
  <c r="U26" i="121" s="1"/>
  <c r="K120" i="395" s="1"/>
  <c r="J23" i="93"/>
  <c r="V26" i="93" s="1"/>
  <c r="L92" i="395" s="1"/>
  <c r="C28" i="93"/>
  <c r="U26" i="93" s="1"/>
  <c r="K92" i="395" s="1"/>
  <c r="J23" i="85"/>
  <c r="V21" i="85" s="1"/>
  <c r="L84" i="395" s="1"/>
  <c r="C28" i="85"/>
  <c r="U21" i="85" s="1"/>
  <c r="K84" i="395" s="1"/>
  <c r="J23" i="81"/>
  <c r="V21" i="81" s="1"/>
  <c r="L80" i="395" s="1"/>
  <c r="C28" i="81"/>
  <c r="U21" i="81" s="1"/>
  <c r="K80" i="395" s="1"/>
  <c r="J23" i="77"/>
  <c r="W25" i="77" s="1"/>
  <c r="L76" i="395" s="1"/>
  <c r="C28" i="77"/>
  <c r="V25" i="77" s="1"/>
  <c r="K76" i="395" s="1"/>
  <c r="J23" i="69"/>
  <c r="W25" i="69" s="1"/>
  <c r="L68" i="395" s="1"/>
  <c r="C28" i="69"/>
  <c r="V25" i="69" s="1"/>
  <c r="K68" i="395" s="1"/>
  <c r="J23" i="65"/>
  <c r="W25" i="65" s="1"/>
  <c r="L64" i="395" s="1"/>
  <c r="C28" i="65"/>
  <c r="V25" i="65" s="1"/>
  <c r="K64" i="395" s="1"/>
  <c r="J23" i="61"/>
  <c r="W25" i="61" s="1"/>
  <c r="L60" i="395" s="1"/>
  <c r="C28" i="61"/>
  <c r="V25" i="61" s="1"/>
  <c r="K60" i="395" s="1"/>
  <c r="J23" i="53"/>
  <c r="W25" i="53" s="1"/>
  <c r="L52" i="395" s="1"/>
  <c r="C28" i="53"/>
  <c r="V25" i="53" s="1"/>
  <c r="K52" i="395" s="1"/>
  <c r="J22" i="49"/>
  <c r="U17" i="49" s="1"/>
  <c r="J48" i="395" s="1"/>
  <c r="J23" i="45"/>
  <c r="W23" i="45" s="1"/>
  <c r="L44" i="395" s="1"/>
  <c r="C28" i="45"/>
  <c r="V23" i="45" s="1"/>
  <c r="K44" i="395" s="1"/>
  <c r="J23" i="29"/>
  <c r="V26" i="29" s="1"/>
  <c r="C28" i="29"/>
  <c r="U26" i="29" s="1"/>
  <c r="J15" i="200"/>
  <c r="J8" i="186"/>
  <c r="J23" i="161"/>
  <c r="V26" i="161" s="1"/>
  <c r="L160" i="395" s="1"/>
  <c r="C28" i="132"/>
  <c r="U26" i="132" s="1"/>
  <c r="K131" i="395" s="1"/>
  <c r="C28" i="131"/>
  <c r="U26" i="131" s="1"/>
  <c r="K130" i="395" s="1"/>
  <c r="J23" i="125"/>
  <c r="V26" i="125" s="1"/>
  <c r="L124" i="395" s="1"/>
  <c r="C28" i="125"/>
  <c r="U26" i="125" s="1"/>
  <c r="K124" i="395" s="1"/>
  <c r="J23" i="95"/>
  <c r="V26" i="95" s="1"/>
  <c r="L94" i="395" s="1"/>
  <c r="C28" i="95"/>
  <c r="U26" i="95" s="1"/>
  <c r="K94" i="395" s="1"/>
  <c r="J23" i="87"/>
  <c r="V21" i="87" s="1"/>
  <c r="L86" i="395" s="1"/>
  <c r="C28" i="87"/>
  <c r="U21" i="87" s="1"/>
  <c r="K86" i="395" s="1"/>
  <c r="C28" i="82"/>
  <c r="U21" i="82" s="1"/>
  <c r="K81" i="395" s="1"/>
  <c r="J23" i="71"/>
  <c r="W25" i="71" s="1"/>
  <c r="L70" i="395" s="1"/>
  <c r="C28" i="71"/>
  <c r="V25" i="71" s="1"/>
  <c r="K70" i="395" s="1"/>
  <c r="C28" i="66"/>
  <c r="V25" i="66" s="1"/>
  <c r="K65" i="395" s="1"/>
  <c r="J23" i="57"/>
  <c r="W25" i="57" s="1"/>
  <c r="L56" i="395" s="1"/>
  <c r="C28" i="57"/>
  <c r="V25" i="57" s="1"/>
  <c r="K56" i="395" s="1"/>
  <c r="J23" i="55"/>
  <c r="W25" i="55" s="1"/>
  <c r="L54" i="395" s="1"/>
  <c r="C28" i="55"/>
  <c r="V25" i="55" s="1"/>
  <c r="K54" i="395" s="1"/>
  <c r="C28" i="50"/>
  <c r="V25" i="50" s="1"/>
  <c r="K49" i="395" s="1"/>
  <c r="J23" i="41"/>
  <c r="W23" i="41" s="1"/>
  <c r="L40" i="395" s="1"/>
  <c r="C28" i="41"/>
  <c r="V23" i="41" s="1"/>
  <c r="K40" i="395" s="1"/>
  <c r="J23" i="39"/>
  <c r="W21" i="39" s="1"/>
  <c r="L38" i="395" s="1"/>
  <c r="C28" i="39"/>
  <c r="V21" i="39" s="1"/>
  <c r="K38" i="395" s="1"/>
  <c r="J23" i="197"/>
  <c r="W18" i="197" s="1"/>
  <c r="L196" i="395" s="1"/>
  <c r="J23" i="187"/>
  <c r="W18" i="187" s="1"/>
  <c r="L186" i="395" s="1"/>
  <c r="J15" i="172"/>
  <c r="C28" i="136"/>
  <c r="U26" i="136" s="1"/>
  <c r="K135" i="395" s="1"/>
  <c r="J23" i="135"/>
  <c r="V26" i="135" s="1"/>
  <c r="L134" i="395" s="1"/>
  <c r="C28" i="135"/>
  <c r="U26" i="135" s="1"/>
  <c r="K134" i="395" s="1"/>
  <c r="J23" i="134"/>
  <c r="V26" i="134" s="1"/>
  <c r="L133" i="395" s="1"/>
  <c r="C28" i="134"/>
  <c r="U26" i="134" s="1"/>
  <c r="K133" i="395" s="1"/>
  <c r="J23" i="129"/>
  <c r="V26" i="129" s="1"/>
  <c r="L128" i="395" s="1"/>
  <c r="C28" i="129"/>
  <c r="U26" i="129" s="1"/>
  <c r="K128" i="395" s="1"/>
  <c r="J15" i="116"/>
  <c r="P26" i="116" s="1"/>
  <c r="F115" i="395" s="1"/>
  <c r="J23" i="98"/>
  <c r="V26" i="98" s="1"/>
  <c r="L97" i="395" s="1"/>
  <c r="C28" i="98"/>
  <c r="U26" i="98" s="1"/>
  <c r="K97" i="395" s="1"/>
  <c r="J23" i="89"/>
  <c r="V21" i="89" s="1"/>
  <c r="L88" i="395" s="1"/>
  <c r="C28" i="89"/>
  <c r="U21" i="89" s="1"/>
  <c r="K88" i="395" s="1"/>
  <c r="J23" i="73"/>
  <c r="W25" i="73" s="1"/>
  <c r="L72" i="395" s="1"/>
  <c r="C28" i="73"/>
  <c r="V25" i="73" s="1"/>
  <c r="K72" i="395" s="1"/>
  <c r="J23" i="31"/>
  <c r="W16" i="31" s="1"/>
  <c r="L30" i="395" s="1"/>
  <c r="C28" i="31"/>
  <c r="V16" i="31" s="1"/>
  <c r="K30" i="395" s="1"/>
  <c r="J23" i="205"/>
  <c r="W18" i="205" s="1"/>
  <c r="L204" i="395" s="1"/>
  <c r="J8" i="194"/>
  <c r="C28" i="177"/>
  <c r="V18" i="177" s="1"/>
  <c r="K176" i="395" s="1"/>
  <c r="J23" i="169"/>
  <c r="W21" i="169" s="1"/>
  <c r="L168" i="395" s="1"/>
  <c r="J23" i="159"/>
  <c r="V26" i="159" s="1"/>
  <c r="L158" i="395" s="1"/>
  <c r="J23" i="139"/>
  <c r="V26" i="139" s="1"/>
  <c r="L138" i="395" s="1"/>
  <c r="C28" i="139"/>
  <c r="U26" i="139" s="1"/>
  <c r="K138" i="395" s="1"/>
  <c r="J23" i="138"/>
  <c r="V26" i="138" s="1"/>
  <c r="L137" i="395" s="1"/>
  <c r="C28" i="138"/>
  <c r="U26" i="138" s="1"/>
  <c r="K137" i="395" s="1"/>
  <c r="C28" i="133"/>
  <c r="U26" i="133" s="1"/>
  <c r="K132" i="395" s="1"/>
  <c r="J15" i="120"/>
  <c r="J8" i="104"/>
  <c r="J8" i="92"/>
  <c r="J23" i="79"/>
  <c r="V24" i="79" s="1"/>
  <c r="L78" i="395" s="1"/>
  <c r="C28" i="79"/>
  <c r="U24" i="79" s="1"/>
  <c r="K78" i="395" s="1"/>
  <c r="J8" i="76"/>
  <c r="J23" i="63"/>
  <c r="W25" i="63" s="1"/>
  <c r="L62" i="395" s="1"/>
  <c r="C28" i="63"/>
  <c r="V25" i="63" s="1"/>
  <c r="K62" i="395" s="1"/>
  <c r="J8" i="60"/>
  <c r="J23" i="47"/>
  <c r="W23" i="47" s="1"/>
  <c r="L46" i="395" s="1"/>
  <c r="C28" i="47"/>
  <c r="V23" i="47" s="1"/>
  <c r="K46" i="395" s="1"/>
  <c r="J8" i="44"/>
  <c r="J23" i="27"/>
  <c r="V26" i="27" s="1"/>
  <c r="L27" i="395" s="1"/>
  <c r="C28" i="27"/>
  <c r="U26" i="27" s="1"/>
  <c r="K27" i="395" s="1"/>
  <c r="C28" i="130"/>
  <c r="U26" i="130" s="1"/>
  <c r="K129" i="395" s="1"/>
  <c r="C28" i="126"/>
  <c r="U26" i="126" s="1"/>
  <c r="K125" i="395" s="1"/>
  <c r="C28" i="122"/>
  <c r="U26" i="122" s="1"/>
  <c r="K121" i="395" s="1"/>
  <c r="C28" i="118"/>
  <c r="U26" i="118" s="1"/>
  <c r="K117" i="395" s="1"/>
  <c r="C28" i="114"/>
  <c r="U26" i="114" s="1"/>
  <c r="K113" i="395" s="1"/>
  <c r="J15" i="100"/>
  <c r="J8" i="90"/>
  <c r="J15" i="84"/>
  <c r="J8" i="74"/>
  <c r="J15" i="68"/>
  <c r="J8" i="58"/>
  <c r="J15" i="52"/>
  <c r="J8" i="42"/>
  <c r="C28" i="25"/>
  <c r="U26" i="25" s="1"/>
  <c r="J8" i="18"/>
  <c r="C28" i="113"/>
  <c r="U26" i="113" s="1"/>
  <c r="K112" i="395" s="1"/>
  <c r="J15" i="82"/>
  <c r="J15" i="66"/>
  <c r="J15" i="50"/>
  <c r="J15" i="32"/>
  <c r="J8" i="14"/>
  <c r="J23" i="103"/>
  <c r="V26" i="103" s="1"/>
  <c r="L102" i="395" s="1"/>
  <c r="C28" i="103"/>
  <c r="U26" i="103" s="1"/>
  <c r="K102" i="395" s="1"/>
  <c r="J23" i="91"/>
  <c r="V26" i="91" s="1"/>
  <c r="L90" i="395" s="1"/>
  <c r="C28" i="91"/>
  <c r="U26" i="91" s="1"/>
  <c r="K90" i="395" s="1"/>
  <c r="J8" i="88"/>
  <c r="C28" i="75"/>
  <c r="V25" i="75" s="1"/>
  <c r="K74" i="395" s="1"/>
  <c r="J8" i="72"/>
  <c r="J23" i="59"/>
  <c r="W25" i="59" s="1"/>
  <c r="L58" i="395" s="1"/>
  <c r="C28" i="59"/>
  <c r="V25" i="59" s="1"/>
  <c r="K58" i="395" s="1"/>
  <c r="J8" i="56"/>
  <c r="J23" i="43"/>
  <c r="W23" i="43" s="1"/>
  <c r="L42" i="395" s="1"/>
  <c r="C28" i="43"/>
  <c r="V23" i="43" s="1"/>
  <c r="K42" i="395" s="1"/>
  <c r="J8" i="38"/>
  <c r="J22" i="23"/>
  <c r="T26" i="23" s="1"/>
  <c r="J8" i="110"/>
  <c r="J15" i="106"/>
  <c r="J15" i="96"/>
  <c r="J8" i="86"/>
  <c r="J15" i="80"/>
  <c r="J8" i="70"/>
  <c r="J15" i="64"/>
  <c r="J8" i="54"/>
  <c r="J15" i="48"/>
  <c r="J15" i="28"/>
  <c r="J8" i="10"/>
  <c r="C28" i="102"/>
  <c r="U26" i="102" s="1"/>
  <c r="K101" i="395" s="1"/>
  <c r="J15" i="94"/>
  <c r="J15" i="78"/>
  <c r="J15" i="62"/>
  <c r="J15" i="46"/>
  <c r="Q23" i="46" s="1"/>
  <c r="F45" i="395" s="1"/>
  <c r="J15" i="26"/>
  <c r="P26" i="26" s="1"/>
  <c r="F26" i="395" s="1"/>
  <c r="J22" i="19"/>
  <c r="T26" i="19" s="1"/>
  <c r="J23" i="17"/>
  <c r="W27" i="17" s="1"/>
  <c r="J15" i="114"/>
  <c r="J23" i="90"/>
  <c r="V21" i="90" s="1"/>
  <c r="L89" i="395" s="1"/>
  <c r="C28" i="88"/>
  <c r="U21" i="88" s="1"/>
  <c r="K87" i="395" s="1"/>
  <c r="J23" i="74"/>
  <c r="W25" i="74" s="1"/>
  <c r="L73" i="395" s="1"/>
  <c r="C28" i="72"/>
  <c r="V25" i="72" s="1"/>
  <c r="K71" i="395" s="1"/>
  <c r="J23" i="58"/>
  <c r="W25" i="58" s="1"/>
  <c r="L57" i="395" s="1"/>
  <c r="C28" i="56"/>
  <c r="V25" i="56" s="1"/>
  <c r="K55" i="395" s="1"/>
  <c r="J23" i="40"/>
  <c r="W21" i="40" s="1"/>
  <c r="L39" i="395" s="1"/>
  <c r="J23" i="18"/>
  <c r="V26" i="18" s="1"/>
  <c r="C28" i="110"/>
  <c r="U26" i="110" s="1"/>
  <c r="K109" i="395" s="1"/>
  <c r="J8" i="100"/>
  <c r="J8" i="84"/>
  <c r="J8" i="68"/>
  <c r="J8" i="52"/>
  <c r="J15" i="24"/>
  <c r="J15" i="22"/>
  <c r="J22" i="15"/>
  <c r="V11" i="15" s="1"/>
  <c r="J23" i="13"/>
  <c r="X11" i="13" s="1"/>
  <c r="C28" i="128"/>
  <c r="U26" i="128" s="1"/>
  <c r="K127" i="395" s="1"/>
  <c r="C28" i="124"/>
  <c r="U26" i="124" s="1"/>
  <c r="K123" i="395" s="1"/>
  <c r="C28" i="120"/>
  <c r="U26" i="120" s="1"/>
  <c r="K119" i="395" s="1"/>
  <c r="C28" i="116"/>
  <c r="U26" i="116" s="1"/>
  <c r="K115" i="395" s="1"/>
  <c r="J23" i="37"/>
  <c r="W21" i="37" s="1"/>
  <c r="L36" i="395" s="1"/>
  <c r="C28" i="9"/>
  <c r="Z5" i="9" s="1"/>
  <c r="J23" i="35"/>
  <c r="W17" i="35" s="1"/>
  <c r="L34" i="395" s="1"/>
  <c r="C28" i="35"/>
  <c r="V17" i="35" s="1"/>
  <c r="K34" i="395" s="1"/>
  <c r="J23" i="11"/>
  <c r="X11" i="11" s="1"/>
  <c r="C28" i="11"/>
  <c r="W11" i="11" s="1"/>
  <c r="J8" i="106"/>
  <c r="J15" i="102"/>
  <c r="P26" i="102" s="1"/>
  <c r="F101" i="395" s="1"/>
  <c r="J23" i="99"/>
  <c r="V26" i="99" s="1"/>
  <c r="L98" i="395" s="1"/>
  <c r="C28" i="99"/>
  <c r="U26" i="99" s="1"/>
  <c r="K98" i="395" s="1"/>
  <c r="J8" i="96"/>
  <c r="C28" i="83"/>
  <c r="U21" i="83" s="1"/>
  <c r="K82" i="395" s="1"/>
  <c r="J8" i="80"/>
  <c r="J23" i="67"/>
  <c r="W25" i="67" s="1"/>
  <c r="L66" i="395" s="1"/>
  <c r="C28" i="67"/>
  <c r="V25" i="67" s="1"/>
  <c r="K66" i="395" s="1"/>
  <c r="J8" i="64"/>
  <c r="J23" i="51"/>
  <c r="W25" i="51" s="1"/>
  <c r="L50" i="395" s="1"/>
  <c r="C28" i="51"/>
  <c r="V25" i="51" s="1"/>
  <c r="K50" i="395" s="1"/>
  <c r="J8" i="48"/>
  <c r="J15" i="40"/>
  <c r="Q21" i="40" s="1"/>
  <c r="F39" i="395" s="1"/>
  <c r="J23" i="33"/>
  <c r="W15" i="33" s="1"/>
  <c r="L32" i="395" s="1"/>
  <c r="J15" i="16"/>
  <c r="R11" i="16" s="1"/>
  <c r="J15" i="14"/>
  <c r="J8" i="94"/>
  <c r="J15" i="88"/>
  <c r="J8" i="78"/>
  <c r="J15" i="72"/>
  <c r="J8" i="62"/>
  <c r="J15" i="56"/>
  <c r="Q25" i="56" s="1"/>
  <c r="F55" i="395" s="1"/>
  <c r="J8" i="46"/>
  <c r="J15" i="38"/>
  <c r="J23" i="34"/>
  <c r="X16" i="34" s="1"/>
  <c r="L33" i="395" s="1"/>
  <c r="J8" i="26"/>
  <c r="J8" i="114"/>
  <c r="J15" i="110"/>
  <c r="J15" i="86"/>
  <c r="J15" i="70"/>
  <c r="J15" i="54"/>
  <c r="C28" i="30"/>
  <c r="U14" i="30" s="1"/>
  <c r="K29" i="395" s="1"/>
  <c r="J15" i="12"/>
  <c r="R11" i="12" s="1"/>
  <c r="J15" i="10"/>
  <c r="J23" i="42" l="1"/>
  <c r="W23" i="42" s="1"/>
  <c r="L41" i="395" s="1"/>
  <c r="J23" i="82"/>
  <c r="V21" i="82" s="1"/>
  <c r="L81" i="395" s="1"/>
  <c r="P21" i="82"/>
  <c r="F81" i="395" s="1"/>
  <c r="J23" i="133"/>
  <c r="V26" i="133" s="1"/>
  <c r="L132" i="395" s="1"/>
  <c r="C28" i="97"/>
  <c r="U26" i="97" s="1"/>
  <c r="K96" i="395" s="1"/>
  <c r="J23" i="204"/>
  <c r="W18" i="204" s="1"/>
  <c r="L203" i="395" s="1"/>
  <c r="Q18" i="204"/>
  <c r="F203" i="395" s="1"/>
  <c r="J23" i="285"/>
  <c r="W18" i="285" s="1"/>
  <c r="L284" i="395" s="1"/>
  <c r="J23" i="235"/>
  <c r="W18" i="235" s="1"/>
  <c r="L234" i="395" s="1"/>
  <c r="C28" i="153"/>
  <c r="U26" i="153" s="1"/>
  <c r="K152" i="395" s="1"/>
  <c r="T26" i="153"/>
  <c r="J152" i="395" s="1"/>
  <c r="C28" i="46"/>
  <c r="V23" i="46" s="1"/>
  <c r="K45" i="395" s="1"/>
  <c r="U23" i="46"/>
  <c r="J45" i="395" s="1"/>
  <c r="C28" i="70"/>
  <c r="V25" i="70" s="1"/>
  <c r="K69" i="395" s="1"/>
  <c r="U25" i="70"/>
  <c r="J69" i="395" s="1"/>
  <c r="J23" i="228"/>
  <c r="W18" i="228" s="1"/>
  <c r="L227" i="395" s="1"/>
  <c r="Q18" i="228"/>
  <c r="F227" i="395" s="1"/>
  <c r="J23" i="210"/>
  <c r="W18" i="210" s="1"/>
  <c r="L209" i="395" s="1"/>
  <c r="Q18" i="210"/>
  <c r="F209" i="395" s="1"/>
  <c r="J23" i="305"/>
  <c r="W18" i="305" s="1"/>
  <c r="L304" i="395" s="1"/>
  <c r="Q18" i="305"/>
  <c r="F304" i="395" s="1"/>
  <c r="J23" i="389"/>
  <c r="W18" i="389" s="1"/>
  <c r="L388" i="395" s="1"/>
  <c r="Q18" i="389"/>
  <c r="F388" i="395" s="1"/>
  <c r="J23" i="357"/>
  <c r="W18" i="357" s="1"/>
  <c r="Q18" i="357"/>
  <c r="J23" i="224"/>
  <c r="W18" i="224" s="1"/>
  <c r="L223" i="395" s="1"/>
  <c r="Q18" i="224"/>
  <c r="F223" i="395" s="1"/>
  <c r="J23" i="28"/>
  <c r="V26" i="28" s="1"/>
  <c r="L28" i="395" s="1"/>
  <c r="P26" i="28"/>
  <c r="F28" i="395" s="1"/>
  <c r="J23" i="97"/>
  <c r="V26" i="97" s="1"/>
  <c r="L96" i="395" s="1"/>
  <c r="J23" i="168"/>
  <c r="W19" i="168" s="1"/>
  <c r="L167" i="395" s="1"/>
  <c r="Q19" i="168"/>
  <c r="F167" i="395" s="1"/>
  <c r="J23" i="188"/>
  <c r="W18" i="188" s="1"/>
  <c r="L187" i="395" s="1"/>
  <c r="Q18" i="188"/>
  <c r="F187" i="395" s="1"/>
  <c r="J23" i="162"/>
  <c r="V26" i="162" s="1"/>
  <c r="L161" i="395" s="1"/>
  <c r="J23" i="20"/>
  <c r="V26" i="20" s="1"/>
  <c r="P26" i="20"/>
  <c r="T14" i="48"/>
  <c r="J47" i="395" s="1"/>
  <c r="C28" i="48"/>
  <c r="U14" i="48" s="1"/>
  <c r="K47" i="395" s="1"/>
  <c r="T26" i="96"/>
  <c r="J95" i="395" s="1"/>
  <c r="C28" i="96"/>
  <c r="U26" i="96" s="1"/>
  <c r="K95" i="395" s="1"/>
  <c r="J23" i="208"/>
  <c r="W18" i="208" s="1"/>
  <c r="L207" i="395" s="1"/>
  <c r="Q18" i="208"/>
  <c r="F207" i="395" s="1"/>
  <c r="U18" i="205"/>
  <c r="J204" i="395" s="1"/>
  <c r="C28" i="205"/>
  <c r="V18" i="205" s="1"/>
  <c r="K204" i="395" s="1"/>
  <c r="J23" i="345"/>
  <c r="W18" i="345" s="1"/>
  <c r="L344" i="395" s="1"/>
  <c r="Q18" i="345"/>
  <c r="F344" i="395" s="1"/>
  <c r="J23" i="381"/>
  <c r="W18" i="381" s="1"/>
  <c r="L380" i="395" s="1"/>
  <c r="Q18" i="381"/>
  <c r="F380" i="395" s="1"/>
  <c r="J23" i="361"/>
  <c r="W18" i="361" s="1"/>
  <c r="Q18" i="361"/>
  <c r="J23" i="156"/>
  <c r="V26" i="156" s="1"/>
  <c r="L155" i="395" s="1"/>
  <c r="J23" i="276"/>
  <c r="W18" i="276" s="1"/>
  <c r="L275" i="395" s="1"/>
  <c r="J23" i="206"/>
  <c r="W18" i="206" s="1"/>
  <c r="L205" i="395" s="1"/>
  <c r="J23" i="220"/>
  <c r="W18" i="220" s="1"/>
  <c r="L219" i="395" s="1"/>
  <c r="Q18" i="220"/>
  <c r="F219" i="395" s="1"/>
  <c r="J23" i="116"/>
  <c r="V26" i="116" s="1"/>
  <c r="L115" i="395" s="1"/>
  <c r="J23" i="143"/>
  <c r="V26" i="143" s="1"/>
  <c r="L142" i="395" s="1"/>
  <c r="P26" i="143"/>
  <c r="F142" i="395" s="1"/>
  <c r="U25" i="76"/>
  <c r="J75" i="395" s="1"/>
  <c r="J23" i="76"/>
  <c r="W25" i="76" s="1"/>
  <c r="L75" i="395" s="1"/>
  <c r="C28" i="76"/>
  <c r="V25" i="76" s="1"/>
  <c r="K75" i="395" s="1"/>
  <c r="J23" i="212"/>
  <c r="W18" i="212" s="1"/>
  <c r="L211" i="395" s="1"/>
  <c r="Q18" i="212"/>
  <c r="F211" i="395" s="1"/>
  <c r="J23" i="307"/>
  <c r="W18" i="307" s="1"/>
  <c r="L306" i="395" s="1"/>
  <c r="J23" i="157"/>
  <c r="V26" i="157" s="1"/>
  <c r="L156" i="395" s="1"/>
  <c r="J23" i="327"/>
  <c r="W18" i="327" s="1"/>
  <c r="L326" i="395" s="1"/>
  <c r="J23" i="254"/>
  <c r="W18" i="254" s="1"/>
  <c r="L253" i="395" s="1"/>
  <c r="J23" i="339"/>
  <c r="W18" i="339" s="1"/>
  <c r="L338" i="395" s="1"/>
  <c r="J23" i="244"/>
  <c r="W18" i="244" s="1"/>
  <c r="L243" i="395" s="1"/>
  <c r="J23" i="83"/>
  <c r="V21" i="83" s="1"/>
  <c r="L82" i="395" s="1"/>
  <c r="J23" i="64"/>
  <c r="W25" i="64" s="1"/>
  <c r="L63" i="395" s="1"/>
  <c r="Q25" i="64"/>
  <c r="F63" i="395" s="1"/>
  <c r="J23" i="75"/>
  <c r="W25" i="75" s="1"/>
  <c r="L74" i="395" s="1"/>
  <c r="J23" i="232"/>
  <c r="W18" i="232" s="1"/>
  <c r="L231" i="395" s="1"/>
  <c r="Q18" i="232"/>
  <c r="F231" i="395" s="1"/>
  <c r="J23" i="319"/>
  <c r="W18" i="319" s="1"/>
  <c r="L318" i="395" s="1"/>
  <c r="J23" i="301"/>
  <c r="W18" i="301" s="1"/>
  <c r="L300" i="395" s="1"/>
  <c r="J23" i="214"/>
  <c r="W18" i="214" s="1"/>
  <c r="L213" i="395" s="1"/>
  <c r="Q18" i="214"/>
  <c r="F213" i="395" s="1"/>
  <c r="J23" i="353"/>
  <c r="W18" i="353" s="1"/>
  <c r="Q18" i="353"/>
  <c r="J23" i="379"/>
  <c r="W18" i="379" s="1"/>
  <c r="L378" i="395" s="1"/>
  <c r="Q18" i="379"/>
  <c r="F378" i="395" s="1"/>
  <c r="J23" i="104"/>
  <c r="V26" i="104" s="1"/>
  <c r="L103" i="395" s="1"/>
  <c r="J23" i="192"/>
  <c r="W18" i="192" s="1"/>
  <c r="L191" i="395" s="1"/>
  <c r="Q18" i="192"/>
  <c r="F191" i="395" s="1"/>
  <c r="J23" i="300"/>
  <c r="W18" i="300" s="1"/>
  <c r="L299" i="395" s="1"/>
  <c r="J23" i="248"/>
  <c r="W18" i="248" s="1"/>
  <c r="L247" i="395" s="1"/>
  <c r="J23" i="10"/>
  <c r="W12" i="10" s="1"/>
  <c r="Q12" i="10"/>
  <c r="J23" i="88"/>
  <c r="V21" i="88" s="1"/>
  <c r="L87" i="395" s="1"/>
  <c r="P21" i="88"/>
  <c r="F87" i="395" s="1"/>
  <c r="J23" i="52"/>
  <c r="W25" i="52" s="1"/>
  <c r="L51" i="395" s="1"/>
  <c r="Q25" i="52"/>
  <c r="F51" i="395" s="1"/>
  <c r="J23" i="56"/>
  <c r="W25" i="56" s="1"/>
  <c r="L55" i="395" s="1"/>
  <c r="J23" i="131"/>
  <c r="V26" i="131" s="1"/>
  <c r="L130" i="395" s="1"/>
  <c r="J23" i="184"/>
  <c r="W18" i="184" s="1"/>
  <c r="L183" i="395" s="1"/>
  <c r="Q18" i="184"/>
  <c r="F183" i="395" s="1"/>
  <c r="J23" i="374"/>
  <c r="W18" i="374" s="1"/>
  <c r="L373" i="395" s="1"/>
  <c r="J23" i="36"/>
  <c r="X15" i="36" s="1"/>
  <c r="L35" i="395" s="1"/>
  <c r="R15" i="36"/>
  <c r="F35" i="395" s="1"/>
  <c r="C28" i="54"/>
  <c r="V25" i="54" s="1"/>
  <c r="K53" i="395" s="1"/>
  <c r="U25" i="54"/>
  <c r="J53" i="395" s="1"/>
  <c r="C28" i="78"/>
  <c r="V25" i="78" s="1"/>
  <c r="K77" i="395" s="1"/>
  <c r="U25" i="78"/>
  <c r="J77" i="395" s="1"/>
  <c r="J23" i="236"/>
  <c r="W18" i="236" s="1"/>
  <c r="L235" i="395" s="1"/>
  <c r="Q18" i="236"/>
  <c r="F235" i="395" s="1"/>
  <c r="J23" i="182"/>
  <c r="W18" i="182" s="1"/>
  <c r="L181" i="395" s="1"/>
  <c r="Q18" i="182"/>
  <c r="F181" i="395" s="1"/>
  <c r="J23" i="268"/>
  <c r="W18" i="268" s="1"/>
  <c r="L267" i="395" s="1"/>
  <c r="J23" i="371"/>
  <c r="W18" i="371" s="1"/>
  <c r="L370" i="395" s="1"/>
  <c r="J23" i="270"/>
  <c r="W18" i="270" s="1"/>
  <c r="L269" i="395" s="1"/>
  <c r="J23" i="234"/>
  <c r="W18" i="234" s="1"/>
  <c r="L233" i="395" s="1"/>
  <c r="Q18" i="234"/>
  <c r="F233" i="395" s="1"/>
  <c r="J23" i="22"/>
  <c r="V26" i="22" s="1"/>
  <c r="P26" i="22"/>
  <c r="J23" i="80"/>
  <c r="V21" i="80" s="1"/>
  <c r="L79" i="395" s="1"/>
  <c r="P21" i="80"/>
  <c r="F79" i="395" s="1"/>
  <c r="J23" i="160"/>
  <c r="V26" i="160" s="1"/>
  <c r="L159" i="395" s="1"/>
  <c r="P26" i="160"/>
  <c r="F159" i="395" s="1"/>
  <c r="C28" i="10"/>
  <c r="V12" i="10" s="1"/>
  <c r="U12" i="10"/>
  <c r="J23" i="164"/>
  <c r="V26" i="164" s="1"/>
  <c r="L163" i="395" s="1"/>
  <c r="P26" i="164"/>
  <c r="F163" i="395" s="1"/>
  <c r="J23" i="333"/>
  <c r="W18" i="333" s="1"/>
  <c r="L332" i="395" s="1"/>
  <c r="Q18" i="333"/>
  <c r="F332" i="395" s="1"/>
  <c r="J23" i="313"/>
  <c r="W18" i="313" s="1"/>
  <c r="L312" i="395" s="1"/>
  <c r="Q18" i="313"/>
  <c r="F312" i="395" s="1"/>
  <c r="J23" i="256"/>
  <c r="W18" i="256" s="1"/>
  <c r="L255" i="395" s="1"/>
  <c r="J23" i="48"/>
  <c r="V14" i="48" s="1"/>
  <c r="L47" i="395" s="1"/>
  <c r="P14" i="48"/>
  <c r="F47" i="395" s="1"/>
  <c r="J23" i="325"/>
  <c r="W18" i="325" s="1"/>
  <c r="L324" i="395" s="1"/>
  <c r="Q18" i="325"/>
  <c r="F324" i="395" s="1"/>
  <c r="J23" i="14"/>
  <c r="X11" i="14" s="1"/>
  <c r="R11" i="14"/>
  <c r="J23" i="24"/>
  <c r="V26" i="24" s="1"/>
  <c r="P26" i="24"/>
  <c r="J23" i="114"/>
  <c r="V26" i="114" s="1"/>
  <c r="L113" i="395" s="1"/>
  <c r="P26" i="114"/>
  <c r="F113" i="395" s="1"/>
  <c r="J23" i="68"/>
  <c r="W25" i="68" s="1"/>
  <c r="L67" i="395" s="1"/>
  <c r="Q25" i="68"/>
  <c r="F67" i="395" s="1"/>
  <c r="J23" i="378"/>
  <c r="W18" i="378" s="1"/>
  <c r="L377" i="395" s="1"/>
  <c r="J23" i="363"/>
  <c r="W18" i="363" s="1"/>
  <c r="J23" i="292"/>
  <c r="W18" i="292" s="1"/>
  <c r="L291" i="395" s="1"/>
  <c r="J23" i="54"/>
  <c r="W25" i="54" s="1"/>
  <c r="L53" i="395" s="1"/>
  <c r="Q25" i="54"/>
  <c r="F53" i="395" s="1"/>
  <c r="J23" i="96"/>
  <c r="V26" i="96" s="1"/>
  <c r="L95" i="395" s="1"/>
  <c r="P26" i="96"/>
  <c r="F95" i="395" s="1"/>
  <c r="J23" i="105"/>
  <c r="V26" i="105" s="1"/>
  <c r="L104" i="395" s="1"/>
  <c r="J23" i="190"/>
  <c r="W18" i="190" s="1"/>
  <c r="L189" i="395" s="1"/>
  <c r="C28" i="283"/>
  <c r="V18" i="283" s="1"/>
  <c r="K282" i="395" s="1"/>
  <c r="J23" i="278"/>
  <c r="W18" i="278" s="1"/>
  <c r="L277" i="395" s="1"/>
  <c r="Q18" i="278"/>
  <c r="F277" i="395" s="1"/>
  <c r="C28" i="12"/>
  <c r="W11" i="12" s="1"/>
  <c r="V11" i="12"/>
  <c r="J23" i="230"/>
  <c r="W18" i="230" s="1"/>
  <c r="L229" i="395" s="1"/>
  <c r="Q18" i="230"/>
  <c r="F229" i="395" s="1"/>
  <c r="J23" i="282"/>
  <c r="W18" i="282" s="1"/>
  <c r="L281" i="395" s="1"/>
  <c r="Q18" i="282"/>
  <c r="F281" i="395" s="1"/>
  <c r="J23" i="387"/>
  <c r="W18" i="387" s="1"/>
  <c r="L386" i="395" s="1"/>
  <c r="Q18" i="387"/>
  <c r="F386" i="395" s="1"/>
  <c r="J23" i="216"/>
  <c r="W18" i="216" s="1"/>
  <c r="L215" i="395" s="1"/>
  <c r="Q18" i="216"/>
  <c r="F215" i="395" s="1"/>
  <c r="J23" i="347"/>
  <c r="W18" i="347" s="1"/>
  <c r="J23" i="258"/>
  <c r="W18" i="258" s="1"/>
  <c r="L257" i="395" s="1"/>
  <c r="J23" i="200"/>
  <c r="W18" i="200" s="1"/>
  <c r="L199" i="395" s="1"/>
  <c r="Q18" i="200"/>
  <c r="F199" i="395" s="1"/>
  <c r="J23" i="283"/>
  <c r="W18" i="283" s="1"/>
  <c r="L282" i="395" s="1"/>
  <c r="C28" i="348"/>
  <c r="V18" i="348" s="1"/>
  <c r="C28" i="20"/>
  <c r="U26" i="20" s="1"/>
  <c r="T26" i="20"/>
  <c r="C28" i="14"/>
  <c r="W11" i="14" s="1"/>
  <c r="V11" i="14"/>
  <c r="C28" i="86"/>
  <c r="U21" i="86" s="1"/>
  <c r="K85" i="395" s="1"/>
  <c r="T21" i="86"/>
  <c r="J85" i="395" s="1"/>
  <c r="J23" i="373"/>
  <c r="W18" i="373" s="1"/>
  <c r="L372" i="395" s="1"/>
  <c r="Q18" i="373"/>
  <c r="F372" i="395" s="1"/>
  <c r="J23" i="375"/>
  <c r="W18" i="375" s="1"/>
  <c r="L374" i="395" s="1"/>
  <c r="Q18" i="375"/>
  <c r="F374" i="395" s="1"/>
  <c r="J23" i="264"/>
  <c r="W18" i="264" s="1"/>
  <c r="L263" i="395" s="1"/>
  <c r="J23" i="174"/>
  <c r="W18" i="174" s="1"/>
  <c r="L173" i="395" s="1"/>
  <c r="Q18" i="174"/>
  <c r="F173" i="395" s="1"/>
  <c r="J23" i="260"/>
  <c r="W18" i="260" s="1"/>
  <c r="L259" i="395" s="1"/>
  <c r="J23" i="167"/>
  <c r="V17" i="167" s="1"/>
  <c r="L166" i="395" s="1"/>
  <c r="J23" i="86"/>
  <c r="V21" i="86" s="1"/>
  <c r="L85" i="395" s="1"/>
  <c r="P21" i="86"/>
  <c r="F85" i="395" s="1"/>
  <c r="J23" i="136"/>
  <c r="V26" i="136" s="1"/>
  <c r="L135" i="395" s="1"/>
  <c r="J23" i="176"/>
  <c r="W18" i="176" s="1"/>
  <c r="L175" i="395" s="1"/>
  <c r="Q18" i="176"/>
  <c r="F175" i="395" s="1"/>
  <c r="J23" i="132"/>
  <c r="V26" i="132" s="1"/>
  <c r="L131" i="395" s="1"/>
  <c r="P26" i="132"/>
  <c r="F131" i="395" s="1"/>
  <c r="J23" i="266"/>
  <c r="W18" i="266" s="1"/>
  <c r="L265" i="395" s="1"/>
  <c r="Q18" i="266"/>
  <c r="F265" i="395" s="1"/>
  <c r="J23" i="348"/>
  <c r="W18" i="348" s="1"/>
  <c r="C28" i="28"/>
  <c r="U26" i="28" s="1"/>
  <c r="K28" i="395" s="1"/>
  <c r="T26" i="28"/>
  <c r="J28" i="395" s="1"/>
  <c r="U25" i="60"/>
  <c r="J59" i="395" s="1"/>
  <c r="J23" i="60"/>
  <c r="W25" i="60" s="1"/>
  <c r="L59" i="395" s="1"/>
  <c r="C28" i="60"/>
  <c r="V25" i="60" s="1"/>
  <c r="K59" i="395" s="1"/>
  <c r="J23" i="369"/>
  <c r="W18" i="369" s="1"/>
  <c r="L368" i="395" s="1"/>
  <c r="Q18" i="369"/>
  <c r="F368" i="395" s="1"/>
  <c r="J23" i="329"/>
  <c r="W18" i="329" s="1"/>
  <c r="L328" i="395" s="1"/>
  <c r="Q18" i="329"/>
  <c r="F328" i="395" s="1"/>
  <c r="J23" i="317"/>
  <c r="W18" i="317" s="1"/>
  <c r="L316" i="395" s="1"/>
  <c r="Q18" i="317"/>
  <c r="F316" i="395" s="1"/>
  <c r="J23" i="272"/>
  <c r="W18" i="272" s="1"/>
  <c r="L271" i="395" s="1"/>
  <c r="J23" i="335"/>
  <c r="W18" i="335" s="1"/>
  <c r="L334" i="395" s="1"/>
  <c r="J23" i="383"/>
  <c r="W18" i="383" s="1"/>
  <c r="L382" i="395" s="1"/>
  <c r="Q18" i="383"/>
  <c r="F382" i="395" s="1"/>
  <c r="J23" i="110"/>
  <c r="V26" i="110" s="1"/>
  <c r="L109" i="395" s="1"/>
  <c r="P26" i="110"/>
  <c r="F109" i="395" s="1"/>
  <c r="J23" i="26"/>
  <c r="V26" i="26" s="1"/>
  <c r="L26" i="395" s="1"/>
  <c r="J23" i="100"/>
  <c r="V26" i="100" s="1"/>
  <c r="L99" i="395" s="1"/>
  <c r="P26" i="100"/>
  <c r="F99" i="395" s="1"/>
  <c r="J23" i="172"/>
  <c r="W18" i="172" s="1"/>
  <c r="L171" i="395" s="1"/>
  <c r="Q18" i="172"/>
  <c r="F171" i="395" s="1"/>
  <c r="C28" i="137"/>
  <c r="U26" i="137" s="1"/>
  <c r="K136" i="395" s="1"/>
  <c r="J23" i="262"/>
  <c r="W18" i="262" s="1"/>
  <c r="L261" i="395" s="1"/>
  <c r="Q18" i="262"/>
  <c r="F261" i="395" s="1"/>
  <c r="C28" i="38"/>
  <c r="V21" i="38" s="1"/>
  <c r="K37" i="395" s="1"/>
  <c r="U21" i="38"/>
  <c r="J37" i="395" s="1"/>
  <c r="C28" i="62"/>
  <c r="V25" i="62" s="1"/>
  <c r="K61" i="395" s="1"/>
  <c r="U25" i="62"/>
  <c r="J61" i="395" s="1"/>
  <c r="J23" i="321"/>
  <c r="W18" i="321" s="1"/>
  <c r="L320" i="395" s="1"/>
  <c r="Q18" i="321"/>
  <c r="F320" i="395" s="1"/>
  <c r="J23" i="118"/>
  <c r="V26" i="118" s="1"/>
  <c r="L117" i="395" s="1"/>
  <c r="T26" i="118"/>
  <c r="J117" i="395" s="1"/>
  <c r="J23" i="240"/>
  <c r="W18" i="240" s="1"/>
  <c r="L239" i="395" s="1"/>
  <c r="Q18" i="240"/>
  <c r="F239" i="395" s="1"/>
  <c r="J23" i="391"/>
  <c r="W18" i="391" s="1"/>
  <c r="L390" i="395" s="1"/>
  <c r="Q18" i="391"/>
  <c r="F390" i="395" s="1"/>
  <c r="J23" i="222"/>
  <c r="W18" i="222" s="1"/>
  <c r="L221" i="395" s="1"/>
  <c r="Q18" i="222"/>
  <c r="F221" i="395" s="1"/>
  <c r="J23" i="130"/>
  <c r="V26" i="130" s="1"/>
  <c r="L129" i="395" s="1"/>
  <c r="J23" i="238"/>
  <c r="W18" i="238" s="1"/>
  <c r="L237" i="395" s="1"/>
  <c r="J23" i="62"/>
  <c r="W25" i="62" s="1"/>
  <c r="L61" i="395" s="1"/>
  <c r="Q25" i="62"/>
  <c r="F61" i="395" s="1"/>
  <c r="J23" i="46"/>
  <c r="W23" i="46" s="1"/>
  <c r="L45" i="395" s="1"/>
  <c r="J23" i="137"/>
  <c r="V26" i="137" s="1"/>
  <c r="L136" i="395" s="1"/>
  <c r="P26" i="137"/>
  <c r="F136" i="395" s="1"/>
  <c r="U23" i="42"/>
  <c r="J41" i="395" s="1"/>
  <c r="C28" i="42"/>
  <c r="V23" i="42" s="1"/>
  <c r="K41" i="395" s="1"/>
  <c r="U25" i="64"/>
  <c r="J63" i="395" s="1"/>
  <c r="C28" i="64"/>
  <c r="V25" i="64" s="1"/>
  <c r="K63" i="395" s="1"/>
  <c r="U18" i="201"/>
  <c r="J200" i="395" s="1"/>
  <c r="C28" i="201"/>
  <c r="V18" i="201" s="1"/>
  <c r="K200" i="395" s="1"/>
  <c r="J23" i="365"/>
  <c r="W18" i="365" s="1"/>
  <c r="L364" i="395" s="1"/>
  <c r="Q18" i="365"/>
  <c r="F364" i="395" s="1"/>
  <c r="J23" i="349"/>
  <c r="W18" i="349" s="1"/>
  <c r="Q18" i="349"/>
  <c r="J23" i="112"/>
  <c r="V26" i="112" s="1"/>
  <c r="L111" i="395" s="1"/>
  <c r="T26" i="112"/>
  <c r="J111" i="395" s="1"/>
  <c r="C28" i="112"/>
  <c r="U26" i="112" s="1"/>
  <c r="K111" i="395" s="1"/>
  <c r="J23" i="323"/>
  <c r="W18" i="323" s="1"/>
  <c r="L322" i="395" s="1"/>
  <c r="J23" i="72"/>
  <c r="W25" i="72" s="1"/>
  <c r="L71" i="395" s="1"/>
  <c r="Q25" i="72"/>
  <c r="F71" i="395" s="1"/>
  <c r="J23" i="106"/>
  <c r="V26" i="106" s="1"/>
  <c r="L105" i="395" s="1"/>
  <c r="P26" i="106"/>
  <c r="F105" i="395" s="1"/>
  <c r="J23" i="16"/>
  <c r="X11" i="16" s="1"/>
  <c r="J23" i="78"/>
  <c r="W25" i="78" s="1"/>
  <c r="L77" i="395" s="1"/>
  <c r="Q25" i="78"/>
  <c r="F77" i="395" s="1"/>
  <c r="J23" i="32"/>
  <c r="W18" i="32" s="1"/>
  <c r="L31" i="395" s="1"/>
  <c r="Q18" i="32"/>
  <c r="F31" i="395" s="1"/>
  <c r="J23" i="148"/>
  <c r="V26" i="148" s="1"/>
  <c r="L147" i="395" s="1"/>
  <c r="P26" i="148"/>
  <c r="F147" i="395" s="1"/>
  <c r="J23" i="158"/>
  <c r="V26" i="158" s="1"/>
  <c r="L157" i="395" s="1"/>
  <c r="T26" i="92"/>
  <c r="J91" i="395" s="1"/>
  <c r="J23" i="92"/>
  <c r="V26" i="92" s="1"/>
  <c r="L91" i="395" s="1"/>
  <c r="C28" i="92"/>
  <c r="U26" i="92" s="1"/>
  <c r="K91" i="395" s="1"/>
  <c r="J23" i="189"/>
  <c r="W18" i="189" s="1"/>
  <c r="L188" i="395" s="1"/>
  <c r="U18" i="189"/>
  <c r="J188" i="395" s="1"/>
  <c r="J23" i="337"/>
  <c r="W18" i="337" s="1"/>
  <c r="L336" i="395" s="1"/>
  <c r="Q18" i="337"/>
  <c r="F336" i="395" s="1"/>
  <c r="J23" i="280"/>
  <c r="W18" i="280" s="1"/>
  <c r="L279" i="395" s="1"/>
  <c r="J23" i="331"/>
  <c r="W18" i="331" s="1"/>
  <c r="L330" i="395" s="1"/>
  <c r="J23" i="12"/>
  <c r="X11" i="12" s="1"/>
  <c r="J23" i="94"/>
  <c r="V26" i="94" s="1"/>
  <c r="L93" i="395" s="1"/>
  <c r="P26" i="94"/>
  <c r="F93" i="395" s="1"/>
  <c r="J23" i="50"/>
  <c r="W25" i="50" s="1"/>
  <c r="L49" i="395" s="1"/>
  <c r="Q25" i="50"/>
  <c r="F49" i="395" s="1"/>
  <c r="J23" i="120"/>
  <c r="V26" i="120" s="1"/>
  <c r="L119" i="395" s="1"/>
  <c r="P26" i="120"/>
  <c r="F119" i="395" s="1"/>
  <c r="J23" i="145"/>
  <c r="V26" i="145" s="1"/>
  <c r="L144" i="395" s="1"/>
  <c r="U23" i="44"/>
  <c r="J43" i="395" s="1"/>
  <c r="J23" i="44"/>
  <c r="W23" i="44" s="1"/>
  <c r="L43" i="395" s="1"/>
  <c r="C28" i="44"/>
  <c r="V23" i="44" s="1"/>
  <c r="K43" i="395" s="1"/>
  <c r="J23" i="341"/>
  <c r="W18" i="341" s="1"/>
  <c r="L340" i="395" s="1"/>
  <c r="Q18" i="341"/>
  <c r="F340" i="395" s="1"/>
  <c r="J23" i="385"/>
  <c r="W18" i="385" s="1"/>
  <c r="L384" i="395" s="1"/>
  <c r="Q18" i="385"/>
  <c r="F384" i="395" s="1"/>
  <c r="J23" i="193"/>
  <c r="W18" i="193" s="1"/>
  <c r="L192" i="395" s="1"/>
  <c r="U18" i="193"/>
  <c r="J192" i="395" s="1"/>
  <c r="J23" i="113"/>
  <c r="V26" i="113" s="1"/>
  <c r="L112" i="395" s="1"/>
  <c r="J23" i="218"/>
  <c r="W18" i="218" s="1"/>
  <c r="L217" i="395" s="1"/>
  <c r="Q18" i="218"/>
  <c r="F217" i="395" s="1"/>
  <c r="J23" i="393"/>
  <c r="W18" i="393" s="1"/>
  <c r="L392" i="395" s="1"/>
  <c r="Q18" i="393"/>
  <c r="F392" i="395" s="1"/>
  <c r="U18" i="181"/>
  <c r="J180" i="395" s="1"/>
  <c r="C28" i="181"/>
  <c r="V18" i="181" s="1"/>
  <c r="K180" i="395" s="1"/>
  <c r="J23" i="202"/>
  <c r="W18" i="202" s="1"/>
  <c r="L201" i="395" s="1"/>
  <c r="J23" i="226"/>
  <c r="W18" i="226" s="1"/>
  <c r="L225" i="395" s="1"/>
  <c r="Q18" i="226"/>
  <c r="F225" i="395" s="1"/>
  <c r="J23" i="309"/>
  <c r="W18" i="309" s="1"/>
  <c r="L308" i="395" s="1"/>
  <c r="Q18" i="309"/>
  <c r="F308" i="395" s="1"/>
  <c r="J23" i="70"/>
  <c r="W25" i="70" s="1"/>
  <c r="L69" i="395" s="1"/>
  <c r="Q25" i="70"/>
  <c r="F69" i="395" s="1"/>
  <c r="J23" i="84"/>
  <c r="V21" i="84" s="1"/>
  <c r="L83" i="395" s="1"/>
  <c r="P21" i="84"/>
  <c r="F83" i="395" s="1"/>
  <c r="J23" i="38"/>
  <c r="W21" i="38" s="1"/>
  <c r="L37" i="395" s="1"/>
  <c r="Q21" i="38"/>
  <c r="F37" i="395" s="1"/>
  <c r="J23" i="66"/>
  <c r="W25" i="66" s="1"/>
  <c r="L65" i="395" s="1"/>
  <c r="Q25" i="66"/>
  <c r="F65" i="395" s="1"/>
  <c r="J23" i="102"/>
  <c r="V26" i="102" s="1"/>
  <c r="L101" i="395" s="1"/>
  <c r="C28" i="235"/>
  <c r="V18" i="235" s="1"/>
  <c r="K234" i="395" s="1"/>
  <c r="U25" i="68"/>
  <c r="J67" i="395" s="1"/>
  <c r="C28" i="68"/>
  <c r="V25" i="68" s="1"/>
  <c r="K67" i="395" s="1"/>
  <c r="C28" i="94"/>
  <c r="U26" i="94" s="1"/>
  <c r="K93" i="395" s="1"/>
  <c r="T26" i="94"/>
  <c r="J93" i="395" s="1"/>
  <c r="J23" i="377"/>
  <c r="W18" i="377" s="1"/>
  <c r="L376" i="395" s="1"/>
  <c r="Q18" i="377"/>
  <c r="F376" i="395" s="1"/>
  <c r="J23" i="315"/>
  <c r="W18" i="315" s="1"/>
  <c r="L314" i="395" s="1"/>
  <c r="J23" i="250"/>
  <c r="W18" i="250" s="1"/>
  <c r="L249" i="395" s="1"/>
  <c r="J23" i="367"/>
  <c r="W18" i="367" s="1"/>
  <c r="L366" i="395" s="1"/>
  <c r="J23" i="359"/>
  <c r="W18" i="359" s="1"/>
  <c r="J23" i="23"/>
  <c r="V26" i="23" s="1"/>
  <c r="C28" i="23"/>
  <c r="U26" i="23" s="1"/>
  <c r="J23" i="15"/>
  <c r="X11" i="15" s="1"/>
  <c r="C28" i="15"/>
  <c r="W11" i="15" s="1"/>
  <c r="J23" i="19"/>
  <c r="V26" i="19" s="1"/>
  <c r="C28" i="19"/>
  <c r="U26" i="19" s="1"/>
  <c r="J23" i="49"/>
  <c r="W17" i="49" s="1"/>
  <c r="L48" i="395" s="1"/>
  <c r="C28" i="49"/>
  <c r="V17" i="49" s="1"/>
  <c r="K48" i="395" s="1"/>
</calcChain>
</file>

<file path=xl/sharedStrings.xml><?xml version="1.0" encoding="utf-8"?>
<sst xmlns="http://schemas.openxmlformats.org/spreadsheetml/2006/main" count="25435" uniqueCount="1222">
  <si>
    <t>CONSTITUENCY DATA SUMMERY</t>
  </si>
  <si>
    <t>Constituency Name</t>
  </si>
  <si>
    <t>Behat</t>
  </si>
  <si>
    <t>CANDIDATES CATEGORY</t>
  </si>
  <si>
    <t>Men</t>
  </si>
  <si>
    <t>Woman</t>
  </si>
  <si>
    <t>Others</t>
  </si>
  <si>
    <t>Total</t>
  </si>
  <si>
    <t>Nomination Field</t>
  </si>
  <si>
    <t>Nomination Rejected</t>
  </si>
  <si>
    <t>Withdrawn</t>
  </si>
  <si>
    <t>Contested</t>
  </si>
  <si>
    <t>Forfeited Deposit</t>
  </si>
  <si>
    <t>ELECTORS</t>
  </si>
  <si>
    <t>General(other than OVERSEAS)</t>
  </si>
  <si>
    <t>OVERSEAS</t>
  </si>
  <si>
    <t>Service</t>
  </si>
  <si>
    <t>VOTERS</t>
  </si>
  <si>
    <t>Proxy(already included in |||.1 General )</t>
  </si>
  <si>
    <t>Postal</t>
  </si>
  <si>
    <t>POLLING PERCENTAGE</t>
  </si>
  <si>
    <t>VOTES</t>
  </si>
  <si>
    <t>Rejected Votes (Postal)</t>
  </si>
  <si>
    <t>Votes Not Retrieved From EVM</t>
  </si>
  <si>
    <t>Total Valid Votes polled</t>
  </si>
  <si>
    <t>Tendered Votes</t>
  </si>
  <si>
    <t>POLLING STATION</t>
  </si>
  <si>
    <t>Average Electors Per Polling Station</t>
  </si>
  <si>
    <t>Dates(s) of Re-Poll if Any</t>
  </si>
  <si>
    <t>Numbers of Polling Stations where Re-Poll was Order</t>
  </si>
  <si>
    <t>DATES</t>
  </si>
  <si>
    <t>Polling</t>
  </si>
  <si>
    <t>Counting</t>
  </si>
  <si>
    <t>Declartion Of Result</t>
  </si>
  <si>
    <t>RESULT</t>
  </si>
  <si>
    <t>Party</t>
  </si>
  <si>
    <t>Candidates</t>
  </si>
  <si>
    <t>Votes</t>
  </si>
  <si>
    <t>Winner</t>
  </si>
  <si>
    <t xml:space="preserve">INC       </t>
  </si>
  <si>
    <t>Runner-Up</t>
  </si>
  <si>
    <t xml:space="preserve">BJP       </t>
  </si>
  <si>
    <t>Margin</t>
  </si>
  <si>
    <t>Nakur</t>
  </si>
  <si>
    <t>Saharanpur Nagar</t>
  </si>
  <si>
    <t xml:space="preserve">SP        </t>
  </si>
  <si>
    <t xml:space="preserve">Saharanpur  </t>
  </si>
  <si>
    <t xml:space="preserve">BSP       </t>
  </si>
  <si>
    <t>Deoband</t>
  </si>
  <si>
    <t xml:space="preserve">Rampur Maniharan </t>
  </si>
  <si>
    <t>Gangoh</t>
  </si>
  <si>
    <t>Kairana</t>
  </si>
  <si>
    <t>Nahid Hasan</t>
  </si>
  <si>
    <t>Mriganka Singh</t>
  </si>
  <si>
    <t>Thana Bhawan</t>
  </si>
  <si>
    <t>Suresh Kumar</t>
  </si>
  <si>
    <t>Abdul Waris Khan</t>
  </si>
  <si>
    <t>Shamli</t>
  </si>
  <si>
    <t>Tejendra Nirwal</t>
  </si>
  <si>
    <t>Pankaj Kumar Malik</t>
  </si>
  <si>
    <t>Budhana</t>
  </si>
  <si>
    <t>Umesh Malik</t>
  </si>
  <si>
    <t>Pramod Tyagi</t>
  </si>
  <si>
    <t>Charthawal</t>
  </si>
  <si>
    <t>Vijay Kumar Kashyap</t>
  </si>
  <si>
    <t>Mukesh Kumar Chaudhary</t>
  </si>
  <si>
    <t xml:space="preserve">Purqazi </t>
  </si>
  <si>
    <t>Pramod Utwal</t>
  </si>
  <si>
    <t>Deepak Kumar</t>
  </si>
  <si>
    <t>Muzaffar Nagar</t>
  </si>
  <si>
    <t>Kapil Dev Agarwal</t>
  </si>
  <si>
    <t>Gaurav Swarup Bansal</t>
  </si>
  <si>
    <t>Khatauli</t>
  </si>
  <si>
    <t>Vikram Singh</t>
  </si>
  <si>
    <t>Chandan Singh Chauhan</t>
  </si>
  <si>
    <t>Meerapur</t>
  </si>
  <si>
    <t>Avtar Singh Bhadana</t>
  </si>
  <si>
    <t>Liyakat Ali</t>
  </si>
  <si>
    <t>Najibabad</t>
  </si>
  <si>
    <t>Tasleem Ahmad</t>
  </si>
  <si>
    <t>Rajiv Kumar Agarwal</t>
  </si>
  <si>
    <t xml:space="preserve">Nagina </t>
  </si>
  <si>
    <t>Manoj Kumar Paras</t>
  </si>
  <si>
    <t>Omwati Devi</t>
  </si>
  <si>
    <t>Barhapur</t>
  </si>
  <si>
    <t>Sushant Kumar</t>
  </si>
  <si>
    <t>Husain Ahmad</t>
  </si>
  <si>
    <t>Dhampur</t>
  </si>
  <si>
    <t>Ashok Kumar Rana</t>
  </si>
  <si>
    <t>Tha. Mool Chand Chauhan</t>
  </si>
  <si>
    <t>Nehtaur</t>
  </si>
  <si>
    <t>Omkumar</t>
  </si>
  <si>
    <t>Munnalal Premi</t>
  </si>
  <si>
    <t>Bijnor</t>
  </si>
  <si>
    <t>Suchi</t>
  </si>
  <si>
    <t>Ruchi Vira</t>
  </si>
  <si>
    <t>Chandpur</t>
  </si>
  <si>
    <t>Kamlesh Saini</t>
  </si>
  <si>
    <t>Mohammad Iqbal</t>
  </si>
  <si>
    <t>Noorpur</t>
  </si>
  <si>
    <t>Lokendra Singh</t>
  </si>
  <si>
    <t>Naim Ul Hasan</t>
  </si>
  <si>
    <t>Kanth</t>
  </si>
  <si>
    <t>Rajesh Kumar Singh (Chunnu)</t>
  </si>
  <si>
    <t>Aneesurrehman</t>
  </si>
  <si>
    <t>Thakurdwara</t>
  </si>
  <si>
    <t>Navab Jan</t>
  </si>
  <si>
    <t>Rajpal Singh Chauhan</t>
  </si>
  <si>
    <t>Moradabad Rural</t>
  </si>
  <si>
    <t>Haji Ikram Qureshi</t>
  </si>
  <si>
    <t>Hariom Sharma</t>
  </si>
  <si>
    <t>Moradabad Nagar</t>
  </si>
  <si>
    <t>Ritesh Kumar Gupta</t>
  </si>
  <si>
    <t>Mohammad Yusuf Ansari</t>
  </si>
  <si>
    <t>Kundarki</t>
  </si>
  <si>
    <t>Mohammad Rizwan</t>
  </si>
  <si>
    <t>Ramveer Singh</t>
  </si>
  <si>
    <t>Bilari</t>
  </si>
  <si>
    <t>Mohd. Faeem</t>
  </si>
  <si>
    <t>Suresh Saini</t>
  </si>
  <si>
    <t xml:space="preserve">Chandausi </t>
  </si>
  <si>
    <t>Gulab Devi</t>
  </si>
  <si>
    <t>Km. Vimlesh Kumari</t>
  </si>
  <si>
    <t>Asmoli</t>
  </si>
  <si>
    <t>Pinki Yadav</t>
  </si>
  <si>
    <t>Narendra Singh</t>
  </si>
  <si>
    <t>Sambhal</t>
  </si>
  <si>
    <t>Iqbal Mehmood</t>
  </si>
  <si>
    <t xml:space="preserve">AIMIM     </t>
  </si>
  <si>
    <t>Ziaurrehman</t>
  </si>
  <si>
    <t>Suar</t>
  </si>
  <si>
    <t>Mohammad Abdullah Azam Khan</t>
  </si>
  <si>
    <t>Laxmi Saini</t>
  </si>
  <si>
    <t>Chamraua</t>
  </si>
  <si>
    <t>Naseer Ahmad Khan</t>
  </si>
  <si>
    <t>Ali Yusuf Ali</t>
  </si>
  <si>
    <t>Bilaspur</t>
  </si>
  <si>
    <t>Baldev Singh Aulakh</t>
  </si>
  <si>
    <t>Sanjay Kapoor</t>
  </si>
  <si>
    <t xml:space="preserve">Rampur  </t>
  </si>
  <si>
    <t>Mohammad Azam Khan</t>
  </si>
  <si>
    <t>Shiv Bahadur Saxena</t>
  </si>
  <si>
    <t xml:space="preserve">Milak </t>
  </si>
  <si>
    <t>Rajbala</t>
  </si>
  <si>
    <t>Vijay Singh</t>
  </si>
  <si>
    <t xml:space="preserve">Dhanaura </t>
  </si>
  <si>
    <t>Rajeev Kumar</t>
  </si>
  <si>
    <t>Jagram Singh</t>
  </si>
  <si>
    <t>Naugawan Sadat</t>
  </si>
  <si>
    <t>Chetan Chauhan</t>
  </si>
  <si>
    <t>Javed Abbas</t>
  </si>
  <si>
    <t>Amroha</t>
  </si>
  <si>
    <t>Mehboob Ali</t>
  </si>
  <si>
    <t>Naushad Ali</t>
  </si>
  <si>
    <t>Hasanpur</t>
  </si>
  <si>
    <t>Mahendra Singh Khargvanshi</t>
  </si>
  <si>
    <t>Kamal Akhtar</t>
  </si>
  <si>
    <t>Siwalkhas</t>
  </si>
  <si>
    <t>Jitendra Pal Singh (Billu)</t>
  </si>
  <si>
    <t>Ghulam Mohammad</t>
  </si>
  <si>
    <t>Sardhana</t>
  </si>
  <si>
    <t>Sangeet Singh Som</t>
  </si>
  <si>
    <t>Atul Pradhan</t>
  </si>
  <si>
    <t xml:space="preserve">Hastinapur </t>
  </si>
  <si>
    <t>Dinesh Khatik</t>
  </si>
  <si>
    <t>Yogesh Verma</t>
  </si>
  <si>
    <t>Kithore</t>
  </si>
  <si>
    <t>Satyavir Tyagi</t>
  </si>
  <si>
    <t>Shahid Manzoor</t>
  </si>
  <si>
    <t>Meerut Cantt.</t>
  </si>
  <si>
    <t>Satya Prakash Agarwal</t>
  </si>
  <si>
    <t>Satendra Solanki</t>
  </si>
  <si>
    <t xml:space="preserve">Meerut  </t>
  </si>
  <si>
    <t>Rafiq Ansari</t>
  </si>
  <si>
    <t>Dr. Laxmikant Bajpai</t>
  </si>
  <si>
    <t>Meerut South</t>
  </si>
  <si>
    <t>Dr. Somendra Tomar</t>
  </si>
  <si>
    <t>Haji Mohammad Yaqub</t>
  </si>
  <si>
    <t>Chhaprauli</t>
  </si>
  <si>
    <t xml:space="preserve">RLD       </t>
  </si>
  <si>
    <t>Sahender Singh Ramala</t>
  </si>
  <si>
    <t>Satender Singh</t>
  </si>
  <si>
    <t>Baraut</t>
  </si>
  <si>
    <t>Krishanpal Malik Urf Krishanpal Malik</t>
  </si>
  <si>
    <t>Sahab Singh</t>
  </si>
  <si>
    <t>Baghpat</t>
  </si>
  <si>
    <t>Yogesh Dhama</t>
  </si>
  <si>
    <t>Ahmed Hameed</t>
  </si>
  <si>
    <t>Loni</t>
  </si>
  <si>
    <t>Nandkishor</t>
  </si>
  <si>
    <t>Zakir Ali</t>
  </si>
  <si>
    <t>Muradnagar</t>
  </si>
  <si>
    <t>Ajit Pal Tyagi</t>
  </si>
  <si>
    <t>Sudhan Kumar</t>
  </si>
  <si>
    <t>Sahibabad</t>
  </si>
  <si>
    <t>Sunil Kumar Sharma</t>
  </si>
  <si>
    <t>Amarpal</t>
  </si>
  <si>
    <t>Ghaziabad</t>
  </si>
  <si>
    <t>Atul Garg</t>
  </si>
  <si>
    <t>Suresh Bansal</t>
  </si>
  <si>
    <t>Modi Nagar</t>
  </si>
  <si>
    <t>Dr. Manju Shiwach</t>
  </si>
  <si>
    <t>Wahab</t>
  </si>
  <si>
    <t>Dholana</t>
  </si>
  <si>
    <t>Aaaslam Choudhary</t>
  </si>
  <si>
    <t>Ramesh Chand Tomer</t>
  </si>
  <si>
    <t xml:space="preserve">Hapur </t>
  </si>
  <si>
    <t>Vijay Pal (Aadhti)</t>
  </si>
  <si>
    <t>Gajraj Singh</t>
  </si>
  <si>
    <t>Garhmukteshwar</t>
  </si>
  <si>
    <t>Kamal Singh Malik</t>
  </si>
  <si>
    <t>Prashant Chaudhary</t>
  </si>
  <si>
    <t>Noida</t>
  </si>
  <si>
    <t>Pankaj Singh</t>
  </si>
  <si>
    <t>Sunil Choudhary</t>
  </si>
  <si>
    <t>Dadri</t>
  </si>
  <si>
    <t>Tejpal Singh Nagar</t>
  </si>
  <si>
    <t>Satveer Singh Gurjar</t>
  </si>
  <si>
    <t>Jewar</t>
  </si>
  <si>
    <t>Dhirendra Singh</t>
  </si>
  <si>
    <t>Vedram Bhati</t>
  </si>
  <si>
    <t>Sikandrabad</t>
  </si>
  <si>
    <t>Bimla Singh Solanki</t>
  </si>
  <si>
    <t>Mohammad Imran</t>
  </si>
  <si>
    <t>Bulandshahr</t>
  </si>
  <si>
    <t>Virendra Singh Sirohi</t>
  </si>
  <si>
    <t>Moh Aleem Khan</t>
  </si>
  <si>
    <t>Syana</t>
  </si>
  <si>
    <t>Devendra</t>
  </si>
  <si>
    <t>Dilnawaz Khan</t>
  </si>
  <si>
    <t>Anupshahr</t>
  </si>
  <si>
    <t>Sanjay</t>
  </si>
  <si>
    <t>Gajendra Singh</t>
  </si>
  <si>
    <t>Debai</t>
  </si>
  <si>
    <t>Dr. Anita Lodhi Rajput</t>
  </si>
  <si>
    <t>Harish Kumar</t>
  </si>
  <si>
    <t>Shikarpur</t>
  </si>
  <si>
    <t>Anil Kumar</t>
  </si>
  <si>
    <t>Mukul Upadhyay</t>
  </si>
  <si>
    <t xml:space="preserve">Khurja </t>
  </si>
  <si>
    <t>Vijendra Singh</t>
  </si>
  <si>
    <t>Arjun Singh</t>
  </si>
  <si>
    <t xml:space="preserve">Khair </t>
  </si>
  <si>
    <t>Anoop</t>
  </si>
  <si>
    <t>Rakesh Kumar Maurya</t>
  </si>
  <si>
    <t>Barauli</t>
  </si>
  <si>
    <t>Shri Dalveer Singh</t>
  </si>
  <si>
    <t>Thakur Jaivir Singh</t>
  </si>
  <si>
    <t>Atrauli</t>
  </si>
  <si>
    <t>Sandeep Kumar Singh</t>
  </si>
  <si>
    <t>Viresh Yadav</t>
  </si>
  <si>
    <t>Chharra</t>
  </si>
  <si>
    <t>Ravendra Pal Singh</t>
  </si>
  <si>
    <t>Thakur Rakesh Singh</t>
  </si>
  <si>
    <t>Koil</t>
  </si>
  <si>
    <t>Anil Parashar</t>
  </si>
  <si>
    <t>Shaz Ishaq Urf Ajju Ishaq</t>
  </si>
  <si>
    <t>Aligarh</t>
  </si>
  <si>
    <t>Sanjeev Raja</t>
  </si>
  <si>
    <t>Zafar Alam</t>
  </si>
  <si>
    <t xml:space="preserve">Iglas </t>
  </si>
  <si>
    <t>Rajveer Diler</t>
  </si>
  <si>
    <t>Rajendra Kumar</t>
  </si>
  <si>
    <t xml:space="preserve">Hathras </t>
  </si>
  <si>
    <t>Hari Shankar Mahor</t>
  </si>
  <si>
    <t>Braj Mohan Rahi</t>
  </si>
  <si>
    <t>Sadabad</t>
  </si>
  <si>
    <t>Ramveer Upadhyay</t>
  </si>
  <si>
    <t>Dr Anil Chaudhary</t>
  </si>
  <si>
    <t>Sikandra Rao</t>
  </si>
  <si>
    <t>Birendra Singh Rana</t>
  </si>
  <si>
    <t>Bani Singh Baghel</t>
  </si>
  <si>
    <t>Chhata</t>
  </si>
  <si>
    <t>Laxmi Narayan</t>
  </si>
  <si>
    <t xml:space="preserve">IND       </t>
  </si>
  <si>
    <t>Atul Singh</t>
  </si>
  <si>
    <t>Mant</t>
  </si>
  <si>
    <t>Shyam Sunder Sharma</t>
  </si>
  <si>
    <t>Yogesh Chaudhary</t>
  </si>
  <si>
    <t>Goverdhan</t>
  </si>
  <si>
    <t>Karinda Singh</t>
  </si>
  <si>
    <t>Raj Kumar Rawat</t>
  </si>
  <si>
    <t>Mathura</t>
  </si>
  <si>
    <t>Shrikant Sharma</t>
  </si>
  <si>
    <t>Pradeep Mathur</t>
  </si>
  <si>
    <t xml:space="preserve">Baldev </t>
  </si>
  <si>
    <t>Pooran Prakash</t>
  </si>
  <si>
    <t>Niranjan Singh Dhangar</t>
  </si>
  <si>
    <t>Etmadpur</t>
  </si>
  <si>
    <t>Ram Pratap Singh</t>
  </si>
  <si>
    <t>Dr. Dharmpal Singh</t>
  </si>
  <si>
    <t xml:space="preserve">Agra Cantt. </t>
  </si>
  <si>
    <t>Dr. Girraj Singh Dharmesh</t>
  </si>
  <si>
    <t>Gutiyari Lal Duwesh</t>
  </si>
  <si>
    <t>Agra South</t>
  </si>
  <si>
    <t>Yogendra Upadhyaya</t>
  </si>
  <si>
    <t>Zulfiqar Ahmad Bhutto</t>
  </si>
  <si>
    <t>Agra North</t>
  </si>
  <si>
    <t>Jagan Prasad Garg</t>
  </si>
  <si>
    <t>Er. Gyanendra Gautam</t>
  </si>
  <si>
    <t xml:space="preserve">Agra Rural </t>
  </si>
  <si>
    <t>Hemlata Diwakar</t>
  </si>
  <si>
    <t>Kalicharan Suman</t>
  </si>
  <si>
    <t>Fatehpur Sikri</t>
  </si>
  <si>
    <t>Chau. Udaybhan Singh</t>
  </si>
  <si>
    <t>Surajpal Singh</t>
  </si>
  <si>
    <t>Kheragarh</t>
  </si>
  <si>
    <t>Mahesh Kumar Goyal</t>
  </si>
  <si>
    <t>Bhagwan Singh Kushwaha</t>
  </si>
  <si>
    <t>Fatehabad</t>
  </si>
  <si>
    <t>Jitendra Verma</t>
  </si>
  <si>
    <t>Rajendra Singh</t>
  </si>
  <si>
    <t>Bah</t>
  </si>
  <si>
    <t>Rani Pakshalika Singh</t>
  </si>
  <si>
    <t>Madhusudan Sharma</t>
  </si>
  <si>
    <t xml:space="preserve">Tundla </t>
  </si>
  <si>
    <t>Satya Pal Singh Baghel</t>
  </si>
  <si>
    <t>Rakesh Babu</t>
  </si>
  <si>
    <t>Jasrana</t>
  </si>
  <si>
    <t>Ramgopal Pappu Lodhi</t>
  </si>
  <si>
    <t>Shivpratap Singh</t>
  </si>
  <si>
    <t>Firozabad</t>
  </si>
  <si>
    <t>Manish Asija</t>
  </si>
  <si>
    <t>Azim Bhai</t>
  </si>
  <si>
    <t>Shikohabad</t>
  </si>
  <si>
    <t>Mukesh Verma</t>
  </si>
  <si>
    <t>Sanjay Kumar</t>
  </si>
  <si>
    <t>Sirsaganj</t>
  </si>
  <si>
    <t>Hariom Yadav</t>
  </si>
  <si>
    <t>Jaiveer Singh</t>
  </si>
  <si>
    <t>Kasganj</t>
  </si>
  <si>
    <t>Devendra Singh Rajput</t>
  </si>
  <si>
    <t>Hasrat Ullah Shervani</t>
  </si>
  <si>
    <t>Amanpur</t>
  </si>
  <si>
    <t>Devendra Pratap</t>
  </si>
  <si>
    <t>Virendra Singh Solanki</t>
  </si>
  <si>
    <t>Patiyali</t>
  </si>
  <si>
    <t>Mamtesh</t>
  </si>
  <si>
    <t>Kiran Yadav</t>
  </si>
  <si>
    <t>Aliganj</t>
  </si>
  <si>
    <t>Satyapal Singh Rathaur</t>
  </si>
  <si>
    <t>Rameshwar Singh Yadav</t>
  </si>
  <si>
    <t>Etah</t>
  </si>
  <si>
    <t>Vipin Kumar David</t>
  </si>
  <si>
    <t>Jugendra Singh Yadav</t>
  </si>
  <si>
    <t>Marhara</t>
  </si>
  <si>
    <t>Virendra</t>
  </si>
  <si>
    <t>Amit Gaurav</t>
  </si>
  <si>
    <t xml:space="preserve">Jalesar </t>
  </si>
  <si>
    <t>Sanjeev Kumar Diwakar</t>
  </si>
  <si>
    <t>Ranjeet Suman</t>
  </si>
  <si>
    <t>Mainpuri</t>
  </si>
  <si>
    <t>Rajkumar Alias Raju Yadav</t>
  </si>
  <si>
    <t>Ashok Kumar</t>
  </si>
  <si>
    <t>Bhongaon</t>
  </si>
  <si>
    <t>Ram Naresh Agnihotri</t>
  </si>
  <si>
    <t>Alok Kumar</t>
  </si>
  <si>
    <t>Kishani (SC)</t>
  </si>
  <si>
    <t>Brajesh Kumar</t>
  </si>
  <si>
    <t>Sunil Kumar</t>
  </si>
  <si>
    <t>Karhal</t>
  </si>
  <si>
    <t>Sobaran Singh Yadav</t>
  </si>
  <si>
    <t>Rama Shakya</t>
  </si>
  <si>
    <t>Gunnaur</t>
  </si>
  <si>
    <t>Ajeet Kumar Urf Raju Yadav</t>
  </si>
  <si>
    <t>Ram Khiladi Singh</t>
  </si>
  <si>
    <t xml:space="preserve">Bisauli </t>
  </si>
  <si>
    <t>Kushagra Sagar</t>
  </si>
  <si>
    <t>Ashutosh Maurya Alias Raju</t>
  </si>
  <si>
    <t>Sahaswan</t>
  </si>
  <si>
    <t>Omkar Singh</t>
  </si>
  <si>
    <t>Arshad Ali</t>
  </si>
  <si>
    <t>Bilsi</t>
  </si>
  <si>
    <t>Pt. Radha Krishan Sharma</t>
  </si>
  <si>
    <t>Musarrat Ali Bittan</t>
  </si>
  <si>
    <t>Badaun</t>
  </si>
  <si>
    <t>Mahesh Chandra Gupta</t>
  </si>
  <si>
    <t>Abid Raza Khan</t>
  </si>
  <si>
    <t>Shekhupur</t>
  </si>
  <si>
    <t>Dharmendra Kumar Singh Shakya</t>
  </si>
  <si>
    <t>Ashish Yadav</t>
  </si>
  <si>
    <t>Dataganj</t>
  </si>
  <si>
    <t>Rajeev Kumar Singh Urf Babbu Bhaiya</t>
  </si>
  <si>
    <t>Sinod Kumar Shakya (Deepu Bhaiya)</t>
  </si>
  <si>
    <t>Baheri</t>
  </si>
  <si>
    <t>Chhatra Pal Singh</t>
  </si>
  <si>
    <t>Naseem Ahmad</t>
  </si>
  <si>
    <t>Meerganj</t>
  </si>
  <si>
    <t>Dr. D.C. Verma</t>
  </si>
  <si>
    <t>Sultan Beg</t>
  </si>
  <si>
    <t>Bhojipura</t>
  </si>
  <si>
    <t>Bahoran Lal Maurya</t>
  </si>
  <si>
    <t>Shazil Islam Ansari</t>
  </si>
  <si>
    <t>Nawabganj</t>
  </si>
  <si>
    <t>Kesar Singh</t>
  </si>
  <si>
    <t>Bhagwat Saran Gangwar</t>
  </si>
  <si>
    <t>Faridpur</t>
  </si>
  <si>
    <t>Dr. Shyam Bihari Lal</t>
  </si>
  <si>
    <t>Dr. Siya Ram Sagar</t>
  </si>
  <si>
    <t>Bithari Chainpur</t>
  </si>
  <si>
    <t>Rajesh Kumar Mishra</t>
  </si>
  <si>
    <t>Veer Pal Singh Yadav</t>
  </si>
  <si>
    <t>Bareilly</t>
  </si>
  <si>
    <t>Dr. Arun Kumar</t>
  </si>
  <si>
    <t>Prem Prakash Agarwal</t>
  </si>
  <si>
    <t>Bareilly Cantt.</t>
  </si>
  <si>
    <t>Rajesh Agarwal</t>
  </si>
  <si>
    <t>Mujahid Hassan Khan</t>
  </si>
  <si>
    <t>Aonla</t>
  </si>
  <si>
    <t>Dharm Pal Singh</t>
  </si>
  <si>
    <t>Sidhraj Singh</t>
  </si>
  <si>
    <t>Pilibhit</t>
  </si>
  <si>
    <t>Sanjay Singh Gangwar</t>
  </si>
  <si>
    <t>Riaz Ahmad</t>
  </si>
  <si>
    <t>Barkhera</t>
  </si>
  <si>
    <t>Kishan Lal Rajpoot</t>
  </si>
  <si>
    <t>Hemraj Verma</t>
  </si>
  <si>
    <t>Puranpur</t>
  </si>
  <si>
    <t>Babu Ram Paswan</t>
  </si>
  <si>
    <t>Peetam Ram</t>
  </si>
  <si>
    <t>Bisalpur</t>
  </si>
  <si>
    <t>Agyash Ram Saran Verma</t>
  </si>
  <si>
    <t>Anis Ahmad Khan Alias Phoolbabu</t>
  </si>
  <si>
    <t>Katra</t>
  </si>
  <si>
    <t>Veer Vikram Singh Prince</t>
  </si>
  <si>
    <t>Rajesh Yadav</t>
  </si>
  <si>
    <t>Jalalabad</t>
  </si>
  <si>
    <t>Sharadvir Singh</t>
  </si>
  <si>
    <t>Manoj Kashyap</t>
  </si>
  <si>
    <t>Tilhar</t>
  </si>
  <si>
    <t>Roshan Lal Verma</t>
  </si>
  <si>
    <t>Kunwar Jitin Prasada</t>
  </si>
  <si>
    <t>Powayan</t>
  </si>
  <si>
    <t>Chetram</t>
  </si>
  <si>
    <t>Shakuntla Devi</t>
  </si>
  <si>
    <t>Shahjahanpur</t>
  </si>
  <si>
    <t>Suresh Kumar Khanna</t>
  </si>
  <si>
    <t>Tanveer Khan</t>
  </si>
  <si>
    <t>Dadraul</t>
  </si>
  <si>
    <t>Manvendra Singh</t>
  </si>
  <si>
    <t>Rammurtee Singh Verma</t>
  </si>
  <si>
    <t>PALIA</t>
  </si>
  <si>
    <t>Harvinder Kumar Sahani</t>
  </si>
  <si>
    <t>Saif Ali Naqvi</t>
  </si>
  <si>
    <t>NIGHASAN</t>
  </si>
  <si>
    <t>Patel Ramkumar Verma</t>
  </si>
  <si>
    <t>Krishna Gopal Patel</t>
  </si>
  <si>
    <t>GOLA GOKRANNATH</t>
  </si>
  <si>
    <t>Arvind Giri</t>
  </si>
  <si>
    <t>Vinay Tiwari</t>
  </si>
  <si>
    <t>SRI NAGAR</t>
  </si>
  <si>
    <t>Manju Tyagi</t>
  </si>
  <si>
    <t>Meera Bano</t>
  </si>
  <si>
    <t>LAKHIMPUR</t>
  </si>
  <si>
    <t>Utkarsh Verma Madhur</t>
  </si>
  <si>
    <t>KASTA</t>
  </si>
  <si>
    <t>Saurabh Singh</t>
  </si>
  <si>
    <t>Sunil Kumar Lala</t>
  </si>
  <si>
    <t>MOHAMMDI</t>
  </si>
  <si>
    <t>Lokendra Pratap Singh</t>
  </si>
  <si>
    <t>Sanjay Sharma</t>
  </si>
  <si>
    <t>Maholi</t>
  </si>
  <si>
    <t>Shashank Trivedi</t>
  </si>
  <si>
    <t>Anoop Kumar Gupta</t>
  </si>
  <si>
    <t>Sitapur</t>
  </si>
  <si>
    <t>Rakesh Rathore</t>
  </si>
  <si>
    <t>Radhey Shyam Jaiswal</t>
  </si>
  <si>
    <t xml:space="preserve">Hargaon </t>
  </si>
  <si>
    <t>Suresh Rahi</t>
  </si>
  <si>
    <t>Ramhet Bharti</t>
  </si>
  <si>
    <t>Laharpur</t>
  </si>
  <si>
    <t>Suneel Verma</t>
  </si>
  <si>
    <t>Mo. Jasmeer Ansari</t>
  </si>
  <si>
    <t>Biswan</t>
  </si>
  <si>
    <t>Mahendra Singh</t>
  </si>
  <si>
    <t>Afzaal Kausar</t>
  </si>
  <si>
    <t>Sevata</t>
  </si>
  <si>
    <t>Gyan Tiwari</t>
  </si>
  <si>
    <t>Engineer Mohammad Nasim</t>
  </si>
  <si>
    <t>Mahmoodabad</t>
  </si>
  <si>
    <t>Narendra Singh Verma</t>
  </si>
  <si>
    <t>Asha Maurya</t>
  </si>
  <si>
    <t xml:space="preserve">Sidhauli </t>
  </si>
  <si>
    <t>Hargovind Bhargava</t>
  </si>
  <si>
    <t>Manish Rawat</t>
  </si>
  <si>
    <t xml:space="preserve">Misrikh </t>
  </si>
  <si>
    <t>Ram Krishna Bhargava</t>
  </si>
  <si>
    <t>Manish Kumar Rawat</t>
  </si>
  <si>
    <t>Sawaijpur</t>
  </si>
  <si>
    <t>Kunvar Madhvendra Pratap</t>
  </si>
  <si>
    <t>Padamrag Singh Yadav</t>
  </si>
  <si>
    <t>Shahabad</t>
  </si>
  <si>
    <t>Rajani Tiwari</t>
  </si>
  <si>
    <t>Asif Khan</t>
  </si>
  <si>
    <t>Hardoi</t>
  </si>
  <si>
    <t>Nitin Agarwal</t>
  </si>
  <si>
    <t>Raja Bux Singh</t>
  </si>
  <si>
    <t xml:space="preserve">Gopamau </t>
  </si>
  <si>
    <t>Shyam Prakash</t>
  </si>
  <si>
    <t>Rajeshwari</t>
  </si>
  <si>
    <t xml:space="preserve">Sandi </t>
  </si>
  <si>
    <t>Prabhash Kumar</t>
  </si>
  <si>
    <t>Omendra Kumar Verma</t>
  </si>
  <si>
    <t>Bilgram-Mallanwan</t>
  </si>
  <si>
    <t>Ashish Kumar Singh Ashu</t>
  </si>
  <si>
    <t>Subhash Pal</t>
  </si>
  <si>
    <t xml:space="preserve">Balamau </t>
  </si>
  <si>
    <t>Ram Pal Verma</t>
  </si>
  <si>
    <t>Neelu Satyarthi</t>
  </si>
  <si>
    <t>Sandila</t>
  </si>
  <si>
    <t>Raj Kumar Agrawal Urf Rajia</t>
  </si>
  <si>
    <t>Abdul Mannan</t>
  </si>
  <si>
    <t>Bangermau</t>
  </si>
  <si>
    <t>Kuldeep Singh Sengar</t>
  </si>
  <si>
    <t>Badaloo Khan</t>
  </si>
  <si>
    <t xml:space="preserve">Safipur </t>
  </si>
  <si>
    <t>Bamba Lal</t>
  </si>
  <si>
    <t>Ram Baran</t>
  </si>
  <si>
    <t xml:space="preserve">Mohan </t>
  </si>
  <si>
    <t>Brijesh Kumar</t>
  </si>
  <si>
    <t>Radhe Lal Rawat S/O Munnu</t>
  </si>
  <si>
    <t>Unnao</t>
  </si>
  <si>
    <t>Pankaj Gupta</t>
  </si>
  <si>
    <t>Manisha Deepak</t>
  </si>
  <si>
    <t>Bhagwantnagar</t>
  </si>
  <si>
    <t>Hriday Narayan Dikshit</t>
  </si>
  <si>
    <t>Shashank Shekhar Singh</t>
  </si>
  <si>
    <t>Purwa</t>
  </si>
  <si>
    <t>Anil Singh</t>
  </si>
  <si>
    <t>Uttam Chandra Urf Rakesh Lodhi</t>
  </si>
  <si>
    <t>Malihabad</t>
  </si>
  <si>
    <t>Jai Devi</t>
  </si>
  <si>
    <t>Bakshi Kaa Talab</t>
  </si>
  <si>
    <t>Avinash Trivedi</t>
  </si>
  <si>
    <t>Nakul Dubey</t>
  </si>
  <si>
    <t>Sarojini Nagar</t>
  </si>
  <si>
    <t>Swati Singh</t>
  </si>
  <si>
    <t>Anurag Alias Anurag Yadav</t>
  </si>
  <si>
    <t>Lucknow West</t>
  </si>
  <si>
    <t>Suresh Kumar Shrivastav</t>
  </si>
  <si>
    <t>Mod Rehan</t>
  </si>
  <si>
    <t>Lucknow North</t>
  </si>
  <si>
    <t>Dr.Neeraj Bora</t>
  </si>
  <si>
    <t>Abhishek Mishr</t>
  </si>
  <si>
    <t>Lucknow Central</t>
  </si>
  <si>
    <t>Brijesh Pathak</t>
  </si>
  <si>
    <t>Ravidas Mehrotra</t>
  </si>
  <si>
    <t>175-LUCKNOW CANTT.</t>
  </si>
  <si>
    <t>Dr. Reeta Joshi</t>
  </si>
  <si>
    <t>Aparna Yadav</t>
  </si>
  <si>
    <t xml:space="preserve">Mohanlalganj </t>
  </si>
  <si>
    <t>Ambrish Singh Pushkar</t>
  </si>
  <si>
    <t>Ram Bahadur</t>
  </si>
  <si>
    <t xml:space="preserve">Bachhrawan </t>
  </si>
  <si>
    <t>Ram Naresh Rawat</t>
  </si>
  <si>
    <t>Shahab Sharan</t>
  </si>
  <si>
    <t>Tiloi</t>
  </si>
  <si>
    <t>Mayankeshwar Sharan Singh</t>
  </si>
  <si>
    <t>Mohd. Saood</t>
  </si>
  <si>
    <t>Harchandpur</t>
  </si>
  <si>
    <t>Rakesh Singh</t>
  </si>
  <si>
    <t>Kanchan Lodhi</t>
  </si>
  <si>
    <t>Rae Bareli</t>
  </si>
  <si>
    <t>Aditi Singh</t>
  </si>
  <si>
    <t>Mhd. Shahbaz Khan</t>
  </si>
  <si>
    <t xml:space="preserve">Salon </t>
  </si>
  <si>
    <t>Dal Bahadur</t>
  </si>
  <si>
    <t>Suresh Chaudhary</t>
  </si>
  <si>
    <t>Sareni</t>
  </si>
  <si>
    <t>Dhirendra Bahadur Singh</t>
  </si>
  <si>
    <t>Thakur Prasad Yadav</t>
  </si>
  <si>
    <t>Unchahar</t>
  </si>
  <si>
    <t>Manoj Kumar Pandey</t>
  </si>
  <si>
    <t>Utkrist Maurya</t>
  </si>
  <si>
    <t xml:space="preserve">Jagdishpur </t>
  </si>
  <si>
    <t>Radhey Shyam</t>
  </si>
  <si>
    <t>Gauriganj</t>
  </si>
  <si>
    <t>Rakesh Pratap Singh</t>
  </si>
  <si>
    <t>Mohammad Nayeem</t>
  </si>
  <si>
    <t>Amethi</t>
  </si>
  <si>
    <t>Garima Singh</t>
  </si>
  <si>
    <t>Gaytri Prasad</t>
  </si>
  <si>
    <t>Sultanpur</t>
  </si>
  <si>
    <t>Surya Bhan Singh</t>
  </si>
  <si>
    <t>Mujeeb Ahmad</t>
  </si>
  <si>
    <t>Sadar</t>
  </si>
  <si>
    <t>Sitaram</t>
  </si>
  <si>
    <t>Raj Prasad Upadhayay</t>
  </si>
  <si>
    <t>Lambhua</t>
  </si>
  <si>
    <t>Deomani Dwivedi</t>
  </si>
  <si>
    <t>Vinod Singh</t>
  </si>
  <si>
    <t xml:space="preserve">Kadipur </t>
  </si>
  <si>
    <t>Rajesh Gautam</t>
  </si>
  <si>
    <t>Bhageluram</t>
  </si>
  <si>
    <t xml:space="preserve">Kaimganj </t>
  </si>
  <si>
    <t>Amar Singh</t>
  </si>
  <si>
    <t>Dr. Surabhi</t>
  </si>
  <si>
    <t>Amritpur</t>
  </si>
  <si>
    <t>Sushil Kumar Shakya</t>
  </si>
  <si>
    <t>Narendra Singh Yadav</t>
  </si>
  <si>
    <t>Farrukhabad</t>
  </si>
  <si>
    <t>Mejor Sunil Dutt Dwivedi</t>
  </si>
  <si>
    <t>Mohd. Umar Khan</t>
  </si>
  <si>
    <t>Bhojpur</t>
  </si>
  <si>
    <t>Nagendra Singh Rathore</t>
  </si>
  <si>
    <t>Arshad Jamal Siddiqui</t>
  </si>
  <si>
    <t>Chhibramau</t>
  </si>
  <si>
    <t>Archana Pandey</t>
  </si>
  <si>
    <t>Tahir Hussain Siddiqui</t>
  </si>
  <si>
    <t>Tirwa</t>
  </si>
  <si>
    <t>Kailash Singh Rajput</t>
  </si>
  <si>
    <t>Vijay Bahadur Pal</t>
  </si>
  <si>
    <t xml:space="preserve">Kannauj </t>
  </si>
  <si>
    <t>Anil Kumar Dohare</t>
  </si>
  <si>
    <t>Banwari Lal Dohare</t>
  </si>
  <si>
    <t>Jaswantnagar</t>
  </si>
  <si>
    <t>Shivpal Singh Yadav</t>
  </si>
  <si>
    <t>Manish Yadav Patre</t>
  </si>
  <si>
    <t xml:space="preserve">Bharthana </t>
  </si>
  <si>
    <t>Savitri Katheria</t>
  </si>
  <si>
    <t>Kamlesh Kumar Katheria</t>
  </si>
  <si>
    <t>Bidhuna</t>
  </si>
  <si>
    <t>Vinay Shakya</t>
  </si>
  <si>
    <t>Dinesh Kumar Verma</t>
  </si>
  <si>
    <t>Dibiyapur</t>
  </si>
  <si>
    <t>Lakhan Singh</t>
  </si>
  <si>
    <t>Pradeep Kumar Yadav</t>
  </si>
  <si>
    <t xml:space="preserve">Auraiya </t>
  </si>
  <si>
    <t>Ramesh Chandra</t>
  </si>
  <si>
    <t>Bhimrao Ambedkar</t>
  </si>
  <si>
    <t xml:space="preserve">Rasulabad </t>
  </si>
  <si>
    <t>Nirmala Sankhwar</t>
  </si>
  <si>
    <t>Arun Kumari Kori</t>
  </si>
  <si>
    <t>Akbarpur - Raniya</t>
  </si>
  <si>
    <t>Pratibha Shukla</t>
  </si>
  <si>
    <t>Neeraj Singh</t>
  </si>
  <si>
    <t>Sikandra</t>
  </si>
  <si>
    <t>Mathura Prasad Pal</t>
  </si>
  <si>
    <t>Mahendra Katiyar (Bablu)</t>
  </si>
  <si>
    <t>Bhognipur</t>
  </si>
  <si>
    <t>Vinod Kumar Katiyar</t>
  </si>
  <si>
    <t>Dharmpal Singh Bhadauria</t>
  </si>
  <si>
    <t>Bilhaur</t>
  </si>
  <si>
    <t>Bhagwati Prasad Sagar</t>
  </si>
  <si>
    <t>Kamlesh Chandra Diwakar</t>
  </si>
  <si>
    <t>Bithoor</t>
  </si>
  <si>
    <t>Abhijeet Singh Sanga</t>
  </si>
  <si>
    <t>Munindra Shukla</t>
  </si>
  <si>
    <t>Kalyanpur</t>
  </si>
  <si>
    <t>Nilima Katiyar</t>
  </si>
  <si>
    <t>Satish Kumar Nigam</t>
  </si>
  <si>
    <t>Govindnagar</t>
  </si>
  <si>
    <t>Satya Dev Pachauri</t>
  </si>
  <si>
    <t>Ambuj Shikla</t>
  </si>
  <si>
    <t>Sishamau</t>
  </si>
  <si>
    <t>Hazi Irfan Solanki</t>
  </si>
  <si>
    <t>Suresh Awasthi</t>
  </si>
  <si>
    <t>Arya Nagar</t>
  </si>
  <si>
    <t>Amitabh Bajpai</t>
  </si>
  <si>
    <t>Salil Vishnoi</t>
  </si>
  <si>
    <t>KIDWAI NAGAR</t>
  </si>
  <si>
    <t>Mahesh Chandra</t>
  </si>
  <si>
    <t>Ajay Kapoor</t>
  </si>
  <si>
    <t>Kanpur Cantt.</t>
  </si>
  <si>
    <t>Sohil Akhtar Ansari</t>
  </si>
  <si>
    <t>Raghunandan Singh Bhadauria</t>
  </si>
  <si>
    <t>Maharajpur</t>
  </si>
  <si>
    <t>Satish Mahana</t>
  </si>
  <si>
    <t>Manoj Kumar Shukla</t>
  </si>
  <si>
    <t xml:space="preserve">Ghatampur </t>
  </si>
  <si>
    <t>Kamal Rani</t>
  </si>
  <si>
    <t>Saroj Kureel</t>
  </si>
  <si>
    <t>Madhaugarh</t>
  </si>
  <si>
    <t>Moolchandra Singh</t>
  </si>
  <si>
    <t>Girish Kumar</t>
  </si>
  <si>
    <t>Kalpi</t>
  </si>
  <si>
    <t>Ku. Narendra Pal Singh</t>
  </si>
  <si>
    <t>Chhote Singh</t>
  </si>
  <si>
    <t xml:space="preserve">Orai </t>
  </si>
  <si>
    <t>Gauri Shankar</t>
  </si>
  <si>
    <t>Babina</t>
  </si>
  <si>
    <t>Rajeev Singh &amp;Quot;Parichha&amp;Quot;</t>
  </si>
  <si>
    <t>Yashpal Singh Yadav</t>
  </si>
  <si>
    <t>Jhansi Nagar</t>
  </si>
  <si>
    <t>Ravi Sharma</t>
  </si>
  <si>
    <t>Sita Ram Kushwaha</t>
  </si>
  <si>
    <t xml:space="preserve">Mauranipur </t>
  </si>
  <si>
    <t>Biharilal Arya</t>
  </si>
  <si>
    <t>Dr.Rashmi Arya</t>
  </si>
  <si>
    <t>Garautha</t>
  </si>
  <si>
    <t>Jawahar Lal Rajpoot</t>
  </si>
  <si>
    <t>Deep Narayan Singh (Deepak Yadav)</t>
  </si>
  <si>
    <t>Lalitpur</t>
  </si>
  <si>
    <t>Ramratan Kushwaha</t>
  </si>
  <si>
    <t>Jyoti Singh</t>
  </si>
  <si>
    <t xml:space="preserve">Mehroni </t>
  </si>
  <si>
    <t>Manohar Lal</t>
  </si>
  <si>
    <t>Feran Lal</t>
  </si>
  <si>
    <t>Hamirpur</t>
  </si>
  <si>
    <t>Ashok Kumar Singh Chandel</t>
  </si>
  <si>
    <t>Dr. Manoj Kumar Prajapati</t>
  </si>
  <si>
    <t xml:space="preserve">Rath </t>
  </si>
  <si>
    <t>Manisha Anuragi</t>
  </si>
  <si>
    <t>Gayadeen Anuragi</t>
  </si>
  <si>
    <t>Mahoba</t>
  </si>
  <si>
    <t>Rakesh Kumar Goswami</t>
  </si>
  <si>
    <t>Siddh Gopal Sahu</t>
  </si>
  <si>
    <t>Charkhari</t>
  </si>
  <si>
    <t>Brijbhushan Rajpoot Alias Guddu Bhaiya</t>
  </si>
  <si>
    <t>Urmila Devi</t>
  </si>
  <si>
    <t>Tindwari</t>
  </si>
  <si>
    <t>Brajesh Kumar Prajapati</t>
  </si>
  <si>
    <t>Jagdish Prasad Prajapati</t>
  </si>
  <si>
    <t>Baberu</t>
  </si>
  <si>
    <t>Chandrapal Kushwaha</t>
  </si>
  <si>
    <t xml:space="preserve">Naraini </t>
  </si>
  <si>
    <t>Raj Karan Kabir</t>
  </si>
  <si>
    <t>Bharat Lal Diwakar</t>
  </si>
  <si>
    <t>Banda</t>
  </si>
  <si>
    <t>Prakash Dwivedi</t>
  </si>
  <si>
    <t>Madhusudan Kushwaha</t>
  </si>
  <si>
    <t>Chitrakoot</t>
  </si>
  <si>
    <t>Chandrika Prasad Upadhyay</t>
  </si>
  <si>
    <t>Veer Singh</t>
  </si>
  <si>
    <t>Manikpur</t>
  </si>
  <si>
    <t>R.K. Singh Patel</t>
  </si>
  <si>
    <t>Sampat Pal</t>
  </si>
  <si>
    <t>Jahanabad</t>
  </si>
  <si>
    <t xml:space="preserve">ADAL      </t>
  </si>
  <si>
    <t>Jai Kumar Singh Jaiki</t>
  </si>
  <si>
    <t>Madangopal Verma</t>
  </si>
  <si>
    <t>Bindki</t>
  </si>
  <si>
    <t>Karan Singh Patel</t>
  </si>
  <si>
    <t>Rameshwar Dayal</t>
  </si>
  <si>
    <t xml:space="preserve">Fatehpur   </t>
  </si>
  <si>
    <t>Chandra Prakash Lodhi</t>
  </si>
  <si>
    <t>Ayah Shah</t>
  </si>
  <si>
    <t>Vikas Gupta</t>
  </si>
  <si>
    <t>Ayodhya Prasad</t>
  </si>
  <si>
    <t>Husainganj</t>
  </si>
  <si>
    <t>Ranvendra Pratap Singh Urf Dhunni Bhaiya</t>
  </si>
  <si>
    <t>Usha Maurya</t>
  </si>
  <si>
    <t>Khaga</t>
  </si>
  <si>
    <t>Krishna Paswan</t>
  </si>
  <si>
    <t>Om Prakash Gihar</t>
  </si>
  <si>
    <t>Rampur Khas</t>
  </si>
  <si>
    <t>Aradhana Mishra Mona</t>
  </si>
  <si>
    <t>Nagesh Pratap Singh Urf Chhote Sarkar</t>
  </si>
  <si>
    <t>Babaganj</t>
  </si>
  <si>
    <t>Vinod Kumar</t>
  </si>
  <si>
    <t>Pawan Kumar</t>
  </si>
  <si>
    <t>Kunda</t>
  </si>
  <si>
    <t>Raghuraj Pratap Singh</t>
  </si>
  <si>
    <t>Janki Sharan</t>
  </si>
  <si>
    <t>Vishwanathganj</t>
  </si>
  <si>
    <t>Rakesh Kumar Verma Alias Dr.R.K.Verma</t>
  </si>
  <si>
    <t>Sanjay Pandey</t>
  </si>
  <si>
    <t>Pratapgarh</t>
  </si>
  <si>
    <t>Sangam Lal Gupta</t>
  </si>
  <si>
    <t>Nagendra Singh &amp;Quot; Munna Yadav&amp;Quot;</t>
  </si>
  <si>
    <t>Patti</t>
  </si>
  <si>
    <t>Rajendra Pratap Singh Alias Moti</t>
  </si>
  <si>
    <t>Ram Singh</t>
  </si>
  <si>
    <t>Raniganj</t>
  </si>
  <si>
    <t>Abhay Kumar Alias Dhiraj Ojha</t>
  </si>
  <si>
    <t>Shakeel Ahmad Khan</t>
  </si>
  <si>
    <t>Sirathu</t>
  </si>
  <si>
    <t>Sheetla Prasad</t>
  </si>
  <si>
    <t>Vachaspati</t>
  </si>
  <si>
    <t xml:space="preserve">Manjhanpur </t>
  </si>
  <si>
    <t>Lal Bahadur</t>
  </si>
  <si>
    <t>Indrajeet Saroj</t>
  </si>
  <si>
    <t>Chail</t>
  </si>
  <si>
    <t>Talat Azim</t>
  </si>
  <si>
    <t>Phaphamau</t>
  </si>
  <si>
    <t>Vikramajeet Maurya</t>
  </si>
  <si>
    <t>Ansar Ahmad</t>
  </si>
  <si>
    <t xml:space="preserve">Soraon </t>
  </si>
  <si>
    <t>Dr.Jamuna Prasad Saroj</t>
  </si>
  <si>
    <t>Geeta Pasi</t>
  </si>
  <si>
    <t>Allahabad West</t>
  </si>
  <si>
    <t>Sidharth Nath Singh</t>
  </si>
  <si>
    <t>Richa Singh</t>
  </si>
  <si>
    <t>Allahabad North</t>
  </si>
  <si>
    <t>Harshvardhan Bajpai</t>
  </si>
  <si>
    <t>Anugrah Narayan Singh</t>
  </si>
  <si>
    <t>Allahabad South</t>
  </si>
  <si>
    <t>Nand Gopal Gupta Nandi</t>
  </si>
  <si>
    <t>Haji Parvez  Ahmad Tanki</t>
  </si>
  <si>
    <t xml:space="preserve">Koraon </t>
  </si>
  <si>
    <t>Rajmani Kol</t>
  </si>
  <si>
    <t>Ram Kripal</t>
  </si>
  <si>
    <t>Kursi</t>
  </si>
  <si>
    <t>Sakendra Pratap Verma</t>
  </si>
  <si>
    <t>Fareed Mahfooz Kidwai</t>
  </si>
  <si>
    <t>Ram Nagar</t>
  </si>
  <si>
    <t>Sharad Kumar Awasthi</t>
  </si>
  <si>
    <t>Arvinda Kumar Singh &amp;#39;Gope&amp;#39;</t>
  </si>
  <si>
    <t>Barabanki</t>
  </si>
  <si>
    <t>Dharmraj Singh Yadav Urf Suresh Yadav</t>
  </si>
  <si>
    <t>Surendra Singh</t>
  </si>
  <si>
    <t xml:space="preserve">Zaidpur </t>
  </si>
  <si>
    <t>Upendra Singh</t>
  </si>
  <si>
    <t>Tanuj Punia</t>
  </si>
  <si>
    <t>Dariyabad</t>
  </si>
  <si>
    <t>Satish Chandra Sharma</t>
  </si>
  <si>
    <t>Rajeev Kumar Singh</t>
  </si>
  <si>
    <t>Rudauli</t>
  </si>
  <si>
    <t>Ram Chandra Yadav</t>
  </si>
  <si>
    <t>Abbas Ali Zaidi Urf Rushdi Miyan</t>
  </si>
  <si>
    <t xml:space="preserve">Haidergarh </t>
  </si>
  <si>
    <t>Baijnath Rawat</t>
  </si>
  <si>
    <t>Ram Magan</t>
  </si>
  <si>
    <t xml:space="preserve">Milkipur </t>
  </si>
  <si>
    <t>Baba Gorakhnath</t>
  </si>
  <si>
    <t>Awadhesh Prasad</t>
  </si>
  <si>
    <t>Bikapur</t>
  </si>
  <si>
    <t>Shobha Singh Chauhan</t>
  </si>
  <si>
    <t>Anand Sen</t>
  </si>
  <si>
    <t>Ayodhya</t>
  </si>
  <si>
    <t>Ved Prakash Gupta</t>
  </si>
  <si>
    <t>Tej Narayan Pandey Alias Pawan Pandey</t>
  </si>
  <si>
    <t>Goshainganj</t>
  </si>
  <si>
    <t>Indra Pratap Alias Khabbu Tiwari</t>
  </si>
  <si>
    <t>Abhay Singh</t>
  </si>
  <si>
    <t>Katehari</t>
  </si>
  <si>
    <t>Lal Ji Verma</t>
  </si>
  <si>
    <t>Awdhesh Kumar Dwivedi</t>
  </si>
  <si>
    <t>Tanda</t>
  </si>
  <si>
    <t>Sanju Devi</t>
  </si>
  <si>
    <t>Azeemul Haq Pahalwan</t>
  </si>
  <si>
    <t xml:space="preserve">Alapur </t>
  </si>
  <si>
    <t>Aneeta</t>
  </si>
  <si>
    <t>Sangeeta</t>
  </si>
  <si>
    <t>Jalalpur</t>
  </si>
  <si>
    <t>Ritesh Pandey</t>
  </si>
  <si>
    <t>Dr. Rajesh Singh</t>
  </si>
  <si>
    <t xml:space="preserve">Akbarpur  </t>
  </si>
  <si>
    <t>Ram Achal Rajbhar</t>
  </si>
  <si>
    <t>Ram Murti Verma</t>
  </si>
  <si>
    <t>BALHA (S.C.)</t>
  </si>
  <si>
    <t>Akshayvaralal</t>
  </si>
  <si>
    <t>Kiran Bharti</t>
  </si>
  <si>
    <t>Nanpara</t>
  </si>
  <si>
    <t>Madhuri Verma</t>
  </si>
  <si>
    <t>Waris Ali</t>
  </si>
  <si>
    <t>Matera</t>
  </si>
  <si>
    <t>Yasar Shah</t>
  </si>
  <si>
    <t>Arun Veer Singh</t>
  </si>
  <si>
    <t>Mahasi</t>
  </si>
  <si>
    <t>Sureshwar Singh</t>
  </si>
  <si>
    <t>Ali Akbar</t>
  </si>
  <si>
    <t>Bahraich</t>
  </si>
  <si>
    <t>Anupma Jaiswal</t>
  </si>
  <si>
    <t>Rubab Sayeda</t>
  </si>
  <si>
    <t>Payagpur</t>
  </si>
  <si>
    <t>Subhash Tripathi</t>
  </si>
  <si>
    <t>Mukesh Srivastava Alias Gyanendera Pratap</t>
  </si>
  <si>
    <t>Kaiserganj</t>
  </si>
  <si>
    <t>Mukut Bihari</t>
  </si>
  <si>
    <t>Khalid Khan</t>
  </si>
  <si>
    <t>Bhinga</t>
  </si>
  <si>
    <t>Mohammad Aslam</t>
  </si>
  <si>
    <t>Alekshendra Kant Singh</t>
  </si>
  <si>
    <t>Shrawasti</t>
  </si>
  <si>
    <t>Ram Feran</t>
  </si>
  <si>
    <t>Mohd. Ramzan</t>
  </si>
  <si>
    <t>Tulsipur</t>
  </si>
  <si>
    <t>Kailash Nath Shukla</t>
  </si>
  <si>
    <t>Zeba Rizwan</t>
  </si>
  <si>
    <t>Gainsari</t>
  </si>
  <si>
    <t>Shailesh Kumar Singh</t>
  </si>
  <si>
    <t>Alauddin</t>
  </si>
  <si>
    <t>Utraula</t>
  </si>
  <si>
    <t>Ram Pratap Alias Shashikant Verma</t>
  </si>
  <si>
    <t>Arif Anwar Hashmi</t>
  </si>
  <si>
    <t xml:space="preserve">Balrampur </t>
  </si>
  <si>
    <t>Palturam</t>
  </si>
  <si>
    <t>Shivlal</t>
  </si>
  <si>
    <t>Mehnaun</t>
  </si>
  <si>
    <t>Vinay Kumar</t>
  </si>
  <si>
    <t>Arshad Ali Khan</t>
  </si>
  <si>
    <t>Gonda</t>
  </si>
  <si>
    <t>Prateek Bhushan Singh</t>
  </si>
  <si>
    <t>Mo. Jaleel Khan</t>
  </si>
  <si>
    <t>Katra Bazar</t>
  </si>
  <si>
    <t>Bawan Singh</t>
  </si>
  <si>
    <t>Baij Nath</t>
  </si>
  <si>
    <t>Colonelganj</t>
  </si>
  <si>
    <t>Ajay Pratap Singh</t>
  </si>
  <si>
    <t>Yogesh Pratap Singh</t>
  </si>
  <si>
    <t>Tarabganj</t>
  </si>
  <si>
    <t>Prem Narayan Pandey</t>
  </si>
  <si>
    <t>Vinod Kumar Alis Pandit Singh</t>
  </si>
  <si>
    <t xml:space="preserve">Mankapur </t>
  </si>
  <si>
    <t>Ramapati  Shastri</t>
  </si>
  <si>
    <t>Gaura</t>
  </si>
  <si>
    <t>Prabhat Kumar Verma</t>
  </si>
  <si>
    <t>Shohratgarh</t>
  </si>
  <si>
    <t>Amar Singh Chaudhary</t>
  </si>
  <si>
    <t>Mohd. Jameel</t>
  </si>
  <si>
    <t xml:space="preserve">Kapilvastu </t>
  </si>
  <si>
    <t>Shyam Dhani</t>
  </si>
  <si>
    <t>Vijay Kumar</t>
  </si>
  <si>
    <t>Bansi</t>
  </si>
  <si>
    <t>Jai Pratap Singh</t>
  </si>
  <si>
    <t>Lal Ji</t>
  </si>
  <si>
    <t>Itwa</t>
  </si>
  <si>
    <t>Dr. Satish Chandra Dwivedi</t>
  </si>
  <si>
    <t>Arshad Khursheed</t>
  </si>
  <si>
    <t>Doomariyaganj</t>
  </si>
  <si>
    <t>Raghvendra Pratap Singh</t>
  </si>
  <si>
    <t>Saiyada Khatoon</t>
  </si>
  <si>
    <t>Harraiya</t>
  </si>
  <si>
    <t>Ajay Kumar Singh &amp;#39;&amp;#39;Ajay Singh&amp;#39;&amp;#39;</t>
  </si>
  <si>
    <t>Rajkishor Singh</t>
  </si>
  <si>
    <t>Kaptanganj</t>
  </si>
  <si>
    <t>Chandra Prakash Alias Ca Chandra Prakash Shukl</t>
  </si>
  <si>
    <t>Ram Prasad Chaudhary</t>
  </si>
  <si>
    <t>Rudhauli</t>
  </si>
  <si>
    <t>Sanjay Pratap Jaiswal</t>
  </si>
  <si>
    <t>Rajendra Prasad Chaudhary</t>
  </si>
  <si>
    <t>Basti Sadar</t>
  </si>
  <si>
    <t>Dayaram Chaudhary</t>
  </si>
  <si>
    <t>Mahendra Nath Yadav</t>
  </si>
  <si>
    <t>Mahadewa S.C</t>
  </si>
  <si>
    <t>Ravi Kumar Sonkar</t>
  </si>
  <si>
    <t>Doodhram</t>
  </si>
  <si>
    <t>Menhdawal</t>
  </si>
  <si>
    <t>Rakesh Singh Baghel</t>
  </si>
  <si>
    <t>Anil Kumar Tripathi</t>
  </si>
  <si>
    <t>KHALILABAD</t>
  </si>
  <si>
    <t>Digvijay Narayan Alis Jay Chaubey</t>
  </si>
  <si>
    <t>Mashhoor Alam Choudhary</t>
  </si>
  <si>
    <t xml:space="preserve">Dhanghata </t>
  </si>
  <si>
    <t>Shri Ram Chauhan</t>
  </si>
  <si>
    <t>Algoo Prasad</t>
  </si>
  <si>
    <t>Pharenda</t>
  </si>
  <si>
    <t>Bajrang Bahadur Singh</t>
  </si>
  <si>
    <t>Virendra Chaudhary</t>
  </si>
  <si>
    <t>Nautanwa</t>
  </si>
  <si>
    <t>Aman Mani Tripathi</t>
  </si>
  <si>
    <t>Kunwar Kaushal Kishore Singh (Munna Singh)</t>
  </si>
  <si>
    <t>Siswa</t>
  </si>
  <si>
    <t>Premsagar Patel</t>
  </si>
  <si>
    <t>Shivendra Singh Alias Shivbabu</t>
  </si>
  <si>
    <t xml:space="preserve">Maharajganj </t>
  </si>
  <si>
    <t>Jaimangal</t>
  </si>
  <si>
    <t>Nirmesh Mangal</t>
  </si>
  <si>
    <t>Paniyara</t>
  </si>
  <si>
    <t>Gyanendra</t>
  </si>
  <si>
    <t>Ganesh Shanker Pandey</t>
  </si>
  <si>
    <t>Caimpiyarganj</t>
  </si>
  <si>
    <t>Fateh Bahadur</t>
  </si>
  <si>
    <t>Chinta Yadav</t>
  </si>
  <si>
    <t>Pipraich</t>
  </si>
  <si>
    <t>Mahendra Pal Singh</t>
  </si>
  <si>
    <t>Afatab Alam Urf Guddu Bhaiya</t>
  </si>
  <si>
    <t>Gorakhpur Urban</t>
  </si>
  <si>
    <t>Dr. Radha Mohan Das Agrawal</t>
  </si>
  <si>
    <t>Rana Rahul Singh</t>
  </si>
  <si>
    <t>Gorakhpur Rural</t>
  </si>
  <si>
    <t>Bipin Singh</t>
  </si>
  <si>
    <t>Vijay Bahadur Yadav</t>
  </si>
  <si>
    <t>Sahajanwa</t>
  </si>
  <si>
    <t>Sheetal Pandey</t>
  </si>
  <si>
    <t>Yaspal Singh Rawat</t>
  </si>
  <si>
    <t xml:space="preserve">Khajani </t>
  </si>
  <si>
    <t>Sant Prasad</t>
  </si>
  <si>
    <t>Rajkumar</t>
  </si>
  <si>
    <t>Chauri-Chaura</t>
  </si>
  <si>
    <t>Sangeeta Yadav</t>
  </si>
  <si>
    <t>Manurojan Yadav</t>
  </si>
  <si>
    <t>Bansgaon</t>
  </si>
  <si>
    <t>Vimlesh Paswan</t>
  </si>
  <si>
    <t>Dharmendra Kumar</t>
  </si>
  <si>
    <t>Chillupar</t>
  </si>
  <si>
    <t>Vinay Shankar Tiwari</t>
  </si>
  <si>
    <t>Rajesh Tripathi</t>
  </si>
  <si>
    <t>Khadda</t>
  </si>
  <si>
    <t>Jatashanker Tripathi</t>
  </si>
  <si>
    <t>Vijay Pratap Kushwaha</t>
  </si>
  <si>
    <t>Padrauna</t>
  </si>
  <si>
    <t>Swami Prasad Maurya</t>
  </si>
  <si>
    <t>Javed Iqbal</t>
  </si>
  <si>
    <t>Tamkuhi Raj</t>
  </si>
  <si>
    <t>Ajay Kumar Lallu</t>
  </si>
  <si>
    <t>Jagadish Mishra  Alias  Balti Baba</t>
  </si>
  <si>
    <t>Fazilnagar</t>
  </si>
  <si>
    <t>Ganga</t>
  </si>
  <si>
    <t>Vishwnath</t>
  </si>
  <si>
    <t>Kushinagar</t>
  </si>
  <si>
    <t>Rajnikant Mani Tripathi</t>
  </si>
  <si>
    <t>Rajesh Pratap Rav Alias Banti Bhaiya</t>
  </si>
  <si>
    <t>Hata</t>
  </si>
  <si>
    <t>Radheshyam Singh</t>
  </si>
  <si>
    <t>Ramkola</t>
  </si>
  <si>
    <t xml:space="preserve">SBSP      </t>
  </si>
  <si>
    <t>Ramanand Baudh</t>
  </si>
  <si>
    <t>Purnmasi Dehati</t>
  </si>
  <si>
    <t>Rudrapur</t>
  </si>
  <si>
    <t>Jai Prakash Nishad</t>
  </si>
  <si>
    <t>Akhilesh Pratap Singh</t>
  </si>
  <si>
    <t>Deoria</t>
  </si>
  <si>
    <t>Janmejai Singh</t>
  </si>
  <si>
    <t>J.P. Jaiswal</t>
  </si>
  <si>
    <t>Pathardeva</t>
  </si>
  <si>
    <t>Surya Pratap Shahi</t>
  </si>
  <si>
    <t>Shakir Ali</t>
  </si>
  <si>
    <t>Rampur Karkhana</t>
  </si>
  <si>
    <t>Kamlesh Shukla</t>
  </si>
  <si>
    <t>Fasiha Manzer Ghazala Lari</t>
  </si>
  <si>
    <t>Bhatpar Rani</t>
  </si>
  <si>
    <t>Ashutosh</t>
  </si>
  <si>
    <t>Jaynath Kushwaha Urf Guddan</t>
  </si>
  <si>
    <t>Salempur</t>
  </si>
  <si>
    <t>Kali Prasad</t>
  </si>
  <si>
    <t>Vijay Laxmi Gautam</t>
  </si>
  <si>
    <t>Barhaj</t>
  </si>
  <si>
    <t>Suresh Tiwari</t>
  </si>
  <si>
    <t>Murli Manohar Jaiswal</t>
  </si>
  <si>
    <t>Atrauliya</t>
  </si>
  <si>
    <t>Dr.Sangram Yadav</t>
  </si>
  <si>
    <t>Kanhaiya Lal Nishad</t>
  </si>
  <si>
    <t>Gopalpur</t>
  </si>
  <si>
    <t>Nafees Ahmad</t>
  </si>
  <si>
    <t>Shrikrishna Pal</t>
  </si>
  <si>
    <t>Sagri</t>
  </si>
  <si>
    <t>Bandana Singh</t>
  </si>
  <si>
    <t>Jairam Patel</t>
  </si>
  <si>
    <t>Mubarakpur</t>
  </si>
  <si>
    <t>Shah Alam Urf Guddu Jamali</t>
  </si>
  <si>
    <t>Akhilesh Yadav</t>
  </si>
  <si>
    <t>Azamgarh</t>
  </si>
  <si>
    <t>Durga Prasad</t>
  </si>
  <si>
    <t>Akhilesh</t>
  </si>
  <si>
    <t>Nizamabad</t>
  </si>
  <si>
    <t>Alambadi</t>
  </si>
  <si>
    <t>Chandra Dev Ram</t>
  </si>
  <si>
    <t>Phoolpur Pawai</t>
  </si>
  <si>
    <t>Arun Kumar Yadav</t>
  </si>
  <si>
    <t>Abul Qais Azmi</t>
  </si>
  <si>
    <t>Didarganj</t>
  </si>
  <si>
    <t>Sukhdev Rajbhar</t>
  </si>
  <si>
    <t>Adil Shaikh</t>
  </si>
  <si>
    <t>Lalganj</t>
  </si>
  <si>
    <t>Azad Ari Mardan</t>
  </si>
  <si>
    <t>Daroga Prasad Saroj</t>
  </si>
  <si>
    <t xml:space="preserve">Mehnagar </t>
  </si>
  <si>
    <t>Kalpnath Paswan</t>
  </si>
  <si>
    <t>Manjoo Saroj</t>
  </si>
  <si>
    <t>Madhuban</t>
  </si>
  <si>
    <t>Dara Singh Chauhan</t>
  </si>
  <si>
    <t>Amresh Chand</t>
  </si>
  <si>
    <t>Ghosi</t>
  </si>
  <si>
    <t>Fagu Chauhan</t>
  </si>
  <si>
    <t>Abbas Ansari</t>
  </si>
  <si>
    <t>Muhammadabad- Gohna (SC)</t>
  </si>
  <si>
    <t>Shriram Sonkar</t>
  </si>
  <si>
    <t>Mau</t>
  </si>
  <si>
    <t>Mukhtar Anshari</t>
  </si>
  <si>
    <t>Mahendra Rajbhar</t>
  </si>
  <si>
    <t xml:space="preserve">Belthara Road </t>
  </si>
  <si>
    <t>Dhananjay Kannoujia</t>
  </si>
  <si>
    <t>Gorakh Paswan</t>
  </si>
  <si>
    <t>Rasara</t>
  </si>
  <si>
    <t>Uma Shanker Singh</t>
  </si>
  <si>
    <t>Ram Iqball Singh</t>
  </si>
  <si>
    <t>Sikanderpur</t>
  </si>
  <si>
    <t>Sanjay Yadav</t>
  </si>
  <si>
    <t>Ziauddin Rizwi</t>
  </si>
  <si>
    <t>Phephana</t>
  </si>
  <si>
    <t>Upendra Tiwari</t>
  </si>
  <si>
    <t>Ambika Choudhary</t>
  </si>
  <si>
    <t>Ballia Nagar</t>
  </si>
  <si>
    <t>Anand</t>
  </si>
  <si>
    <t>Laxman</t>
  </si>
  <si>
    <t>Bansdih</t>
  </si>
  <si>
    <t>Ram Govind Chaudheri</t>
  </si>
  <si>
    <t>Ketakee Singh</t>
  </si>
  <si>
    <t>Bairia</t>
  </si>
  <si>
    <t>Surendra</t>
  </si>
  <si>
    <t>Jay Prakash Anchal</t>
  </si>
  <si>
    <t>Badlapur</t>
  </si>
  <si>
    <t>Ramesh Chandra Mishra</t>
  </si>
  <si>
    <t>Lalji Yadava</t>
  </si>
  <si>
    <t>Shahganj</t>
  </si>
  <si>
    <t>Shailendra Yadav Lalai</t>
  </si>
  <si>
    <t>Rana Ajeet Pratap Singh</t>
  </si>
  <si>
    <t>Jaunpur</t>
  </si>
  <si>
    <t>Girish Chandra Yadav</t>
  </si>
  <si>
    <t>Nadeem Javed</t>
  </si>
  <si>
    <t>Malhani</t>
  </si>
  <si>
    <t>Parasnath Yadav</t>
  </si>
  <si>
    <t xml:space="preserve">NINSHAD   </t>
  </si>
  <si>
    <t>Dhananjay Singh</t>
  </si>
  <si>
    <t>Mungra Badshahpur</t>
  </si>
  <si>
    <t>Sushma Patel</t>
  </si>
  <si>
    <t>Seema Dwivedi</t>
  </si>
  <si>
    <t>Machhlishahr S.C.</t>
  </si>
  <si>
    <t>Jagdish Sonkar</t>
  </si>
  <si>
    <t>Anita Rawat</t>
  </si>
  <si>
    <t>Mariyahu</t>
  </si>
  <si>
    <t>Leena Tiwari</t>
  </si>
  <si>
    <t>Shraddha Yadav</t>
  </si>
  <si>
    <t>Zafrabad</t>
  </si>
  <si>
    <t>Dr Harendra Prasad Singh</t>
  </si>
  <si>
    <t>Shachindra Nath Tripathi</t>
  </si>
  <si>
    <t>Kerakat S.C.</t>
  </si>
  <si>
    <t>Dinesh Chaudhary</t>
  </si>
  <si>
    <t>Sanjai Kumar Saroj</t>
  </si>
  <si>
    <t xml:space="preserve">Jakhanian </t>
  </si>
  <si>
    <t>Triveni Ram</t>
  </si>
  <si>
    <t>Gareeb</t>
  </si>
  <si>
    <t xml:space="preserve">Saidpur </t>
  </si>
  <si>
    <t>Subhash Passi</t>
  </si>
  <si>
    <t>Vidyasagar Sonkar</t>
  </si>
  <si>
    <t>Ghazipur</t>
  </si>
  <si>
    <t>Rajesh Kushwaha</t>
  </si>
  <si>
    <t>Jangipur</t>
  </si>
  <si>
    <t>Virendra Kumar Yadav</t>
  </si>
  <si>
    <t>Ram Naresh Kushwaha</t>
  </si>
  <si>
    <t>Zahoorabad</t>
  </si>
  <si>
    <t>Om Prakash Rajbhar</t>
  </si>
  <si>
    <t>Kalicharan</t>
  </si>
  <si>
    <t>Mohammadabad</t>
  </si>
  <si>
    <t>Alka Rai</t>
  </si>
  <si>
    <t>Sibgatulla Ansari</t>
  </si>
  <si>
    <t>Zamania</t>
  </si>
  <si>
    <t>Sunita</t>
  </si>
  <si>
    <t>Atul Kumar</t>
  </si>
  <si>
    <t>Mughalsarai</t>
  </si>
  <si>
    <t>Sadhana Singh</t>
  </si>
  <si>
    <t>Babulal</t>
  </si>
  <si>
    <t>Sakaldiha</t>
  </si>
  <si>
    <t>Prabhunarayan Yadav</t>
  </si>
  <si>
    <t>Suryamuni Tiwari</t>
  </si>
  <si>
    <t>Saiyadraja</t>
  </si>
  <si>
    <t>Sushil Singh</t>
  </si>
  <si>
    <t>Shyam Narayan Singh</t>
  </si>
  <si>
    <t xml:space="preserve">Chakia </t>
  </si>
  <si>
    <t>Sharada Prasad</t>
  </si>
  <si>
    <t>Jitendra Kumar</t>
  </si>
  <si>
    <t>Pindra</t>
  </si>
  <si>
    <t>Avadhesh Singh</t>
  </si>
  <si>
    <t xml:space="preserve">Ajagara </t>
  </si>
  <si>
    <t>Kailash Nath Sonkar</t>
  </si>
  <si>
    <t>Lalji Sonkar</t>
  </si>
  <si>
    <t>Shivpur</t>
  </si>
  <si>
    <t>Anil Rajbhar</t>
  </si>
  <si>
    <t>Anand Mohan &amp;Quot;Guddu Yadav&amp;Quot;</t>
  </si>
  <si>
    <t>Rohaniya</t>
  </si>
  <si>
    <t>Surendra Narayan Singh</t>
  </si>
  <si>
    <t>Mahendra Singh  Patel</t>
  </si>
  <si>
    <t>Varanasi North</t>
  </si>
  <si>
    <t>Ravindra Jaiswal</t>
  </si>
  <si>
    <t>Abdul Samad Ansari</t>
  </si>
  <si>
    <t>Varanasi South</t>
  </si>
  <si>
    <t>Dr. Neelkanth Tiwari</t>
  </si>
  <si>
    <t>Rajesh Mishra</t>
  </si>
  <si>
    <t>Varanasi Cantt.</t>
  </si>
  <si>
    <t>Saurabh Srivastava</t>
  </si>
  <si>
    <t>Anil Srivastava</t>
  </si>
  <si>
    <t>Sevapuri</t>
  </si>
  <si>
    <t>Neel Ratan Singh Patel &amp;Amp;Quot;Neelu&amp;Amp;Quot;</t>
  </si>
  <si>
    <t>Surendra Singh Patel</t>
  </si>
  <si>
    <t>Bhadohi</t>
  </si>
  <si>
    <t>Ravindra Nath Tripathi</t>
  </si>
  <si>
    <t>Zahid Beg</t>
  </si>
  <si>
    <t>Gyanpur</t>
  </si>
  <si>
    <t>Vijay Mishra</t>
  </si>
  <si>
    <t>Mahendra Kumar Bind</t>
  </si>
  <si>
    <t xml:space="preserve">Chhanbey </t>
  </si>
  <si>
    <t>Rahul Prakash</t>
  </si>
  <si>
    <t>Dhaneshwar</t>
  </si>
  <si>
    <t>Mirzapur</t>
  </si>
  <si>
    <t>Ratnakar Mishr</t>
  </si>
  <si>
    <t>Kailash Chaurasiya</t>
  </si>
  <si>
    <t>Majhawan</t>
  </si>
  <si>
    <t>Shuchismita Maurya</t>
  </si>
  <si>
    <t>Ramesh Chand Bind</t>
  </si>
  <si>
    <t>Chunar</t>
  </si>
  <si>
    <t>Anurag Singh</t>
  </si>
  <si>
    <t>Jagtamba Singh Patel</t>
  </si>
  <si>
    <t>Marihan</t>
  </si>
  <si>
    <t>Rama Shankar Singh</t>
  </si>
  <si>
    <t>Lalitesh Pati Tripathi</t>
  </si>
  <si>
    <t>Ghorawal</t>
  </si>
  <si>
    <t>Anil Kumar Maurya</t>
  </si>
  <si>
    <t>Ramesh Chandra Dubey</t>
  </si>
  <si>
    <t>Robertsganj</t>
  </si>
  <si>
    <t>Bhupesh Chaubey</t>
  </si>
  <si>
    <t>Avinash Kushvaha</t>
  </si>
  <si>
    <t>Obra</t>
  </si>
  <si>
    <t>Sanjiv Kumar</t>
  </si>
  <si>
    <t>Ravi Gond</t>
  </si>
  <si>
    <t xml:space="preserve">Duddhi </t>
  </si>
  <si>
    <t>Har Iram</t>
  </si>
  <si>
    <t>Vijay Singh Gond</t>
  </si>
  <si>
    <t>winner vote</t>
  </si>
  <si>
    <t>runner votes</t>
  </si>
  <si>
    <t>Men ELECTORS</t>
  </si>
  <si>
    <t>Woman ELECTORS</t>
  </si>
  <si>
    <t>Others ELECTORS</t>
  </si>
  <si>
    <t>total ELECTORS</t>
  </si>
  <si>
    <t>MenVOTERS</t>
  </si>
  <si>
    <t>WomanVOTERS</t>
  </si>
  <si>
    <t>PostalVOTERS</t>
  </si>
  <si>
    <t>TotalVOTERS</t>
  </si>
  <si>
    <t>DHAURAHRA</t>
  </si>
  <si>
    <t>Lucknow East</t>
  </si>
  <si>
    <t>Isauli</t>
  </si>
  <si>
    <t>Etawah</t>
  </si>
  <si>
    <t>Phulpur</t>
  </si>
  <si>
    <t>Pratappur</t>
  </si>
  <si>
    <t>Handia</t>
  </si>
  <si>
    <t>Meja</t>
  </si>
  <si>
    <t>Karachhana</t>
  </si>
  <si>
    <t xml:space="preserve">Bara </t>
  </si>
  <si>
    <t xml:space="preserve">Aurai </t>
  </si>
  <si>
    <t>State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</si>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</sst>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styles" Target="styles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calcChain" Target="calcChain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theme" Target="theme/theme1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sharedStrings" Target="sharedStrings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73E2-63EF-4032-81F2-AC0E785856A1}">
  <sheetPr>
    <tabColor rgb="FFFF0000"/>
  </sheetPr>
  <dimension ref="A1:Q393"/>
  <sheetViews>
    <sheetView tabSelected="1" workbookViewId="0">
      <selection activeCell="B15" sqref="B15"/>
    </sheetView>
  </sheetViews>
  <sheetFormatPr defaultRowHeight="14.4" x14ac:dyDescent="0.3"/>
  <cols>
    <col min="1" max="1" width="12.21875" style="1" bestFit="1" customWidth="1"/>
    <col min="2" max="2" width="25.109375" bestFit="1" customWidth="1"/>
  </cols>
  <sheetData>
    <row r="1" spans="1:17" x14ac:dyDescent="0.3">
      <c r="A1" s="1" t="s">
        <v>1220</v>
      </c>
      <c r="B1" t="s">
        <v>1</v>
      </c>
      <c r="C1" t="s">
        <v>1201</v>
      </c>
      <c r="D1" t="s">
        <v>1202</v>
      </c>
      <c r="E1" t="s">
        <v>1203</v>
      </c>
      <c r="F1" t="s">
        <v>1204</v>
      </c>
      <c r="G1" t="s">
        <v>1205</v>
      </c>
      <c r="H1" t="s">
        <v>1206</v>
      </c>
      <c r="I1" t="s">
        <v>1207</v>
      </c>
      <c r="J1" t="s">
        <v>1208</v>
      </c>
      <c r="K1" t="s">
        <v>24</v>
      </c>
      <c r="L1" t="s">
        <v>20</v>
      </c>
      <c r="M1" t="s">
        <v>38</v>
      </c>
      <c r="N1" t="s">
        <v>40</v>
      </c>
      <c r="O1" t="s">
        <v>1199</v>
      </c>
      <c r="P1" t="s">
        <v>1200</v>
      </c>
      <c r="Q1" t="s">
        <v>42</v>
      </c>
    </row>
    <row r="2" spans="1:17" x14ac:dyDescent="0.3">
      <c r="A2" s="1" t="s">
        <v>1221</v>
      </c>
      <c r="B2" t="s">
        <v>2</v>
      </c>
      <c r="C2">
        <v>179920</v>
      </c>
      <c r="D2">
        <v>156649</v>
      </c>
      <c r="E2">
        <v>7</v>
      </c>
      <c r="F2">
        <v>336576</v>
      </c>
      <c r="G2">
        <v>133692</v>
      </c>
      <c r="H2">
        <v>118113</v>
      </c>
      <c r="I2">
        <v>758</v>
      </c>
      <c r="J2">
        <v>252563</v>
      </c>
      <c r="K2">
        <v>252559</v>
      </c>
      <c r="L2">
        <v>75.038921372884587</v>
      </c>
      <c r="M2" t="s">
        <v>39</v>
      </c>
      <c r="N2" t="s">
        <v>41</v>
      </c>
      <c r="O2">
        <v>97035</v>
      </c>
      <c r="P2">
        <v>71449</v>
      </c>
      <c r="Q2">
        <v>25586</v>
      </c>
    </row>
    <row r="3" spans="1:17" x14ac:dyDescent="0.3">
      <c r="A3" s="1" t="s">
        <v>1221</v>
      </c>
      <c r="B3" t="s">
        <v>43</v>
      </c>
      <c r="C3">
        <v>175728</v>
      </c>
      <c r="D3">
        <v>153845</v>
      </c>
      <c r="E3">
        <v>7</v>
      </c>
      <c r="F3">
        <v>329580</v>
      </c>
      <c r="G3">
        <v>134632</v>
      </c>
      <c r="H3">
        <v>120168</v>
      </c>
      <c r="I3">
        <v>828</v>
      </c>
      <c r="J3">
        <v>255628</v>
      </c>
      <c r="K3">
        <v>255532</v>
      </c>
      <c r="L3">
        <v>77.561745251532258</v>
      </c>
      <c r="M3" t="s">
        <v>41</v>
      </c>
      <c r="N3" t="s">
        <v>39</v>
      </c>
      <c r="O3">
        <v>94375</v>
      </c>
      <c r="P3">
        <v>90318</v>
      </c>
      <c r="Q3">
        <v>4057</v>
      </c>
    </row>
    <row r="4" spans="1:17" x14ac:dyDescent="0.3">
      <c r="A4" s="1" t="s">
        <v>1221</v>
      </c>
      <c r="B4" t="s">
        <v>44</v>
      </c>
      <c r="C4">
        <v>210503</v>
      </c>
      <c r="D4">
        <v>183024</v>
      </c>
      <c r="E4">
        <v>37</v>
      </c>
      <c r="F4">
        <v>393564</v>
      </c>
      <c r="G4">
        <v>146885</v>
      </c>
      <c r="H4">
        <v>124118</v>
      </c>
      <c r="I4">
        <v>1519</v>
      </c>
      <c r="J4">
        <v>272524</v>
      </c>
      <c r="K4">
        <v>272509</v>
      </c>
      <c r="L4">
        <v>69.245154536492166</v>
      </c>
      <c r="M4" t="s">
        <v>45</v>
      </c>
      <c r="N4" t="s">
        <v>41</v>
      </c>
      <c r="O4">
        <v>127210</v>
      </c>
      <c r="P4">
        <v>122574</v>
      </c>
      <c r="Q4">
        <v>4636</v>
      </c>
    </row>
    <row r="5" spans="1:17" x14ac:dyDescent="0.3">
      <c r="A5" s="1" t="s">
        <v>1221</v>
      </c>
      <c r="B5" t="s">
        <v>46</v>
      </c>
      <c r="C5">
        <v>171963</v>
      </c>
      <c r="D5">
        <v>145440</v>
      </c>
      <c r="E5">
        <v>10</v>
      </c>
      <c r="F5">
        <v>317413</v>
      </c>
      <c r="G5">
        <v>127040</v>
      </c>
      <c r="H5">
        <v>109475</v>
      </c>
      <c r="I5">
        <v>960</v>
      </c>
      <c r="J5">
        <v>237475</v>
      </c>
      <c r="K5">
        <v>237468</v>
      </c>
      <c r="L5">
        <v>74.815776291456231</v>
      </c>
      <c r="M5" t="s">
        <v>39</v>
      </c>
      <c r="N5" t="s">
        <v>47</v>
      </c>
      <c r="O5">
        <v>87689</v>
      </c>
      <c r="P5">
        <v>75365</v>
      </c>
      <c r="Q5">
        <v>12324</v>
      </c>
    </row>
    <row r="6" spans="1:17" x14ac:dyDescent="0.3">
      <c r="A6" s="1" t="s">
        <v>1221</v>
      </c>
      <c r="B6" t="s">
        <v>48</v>
      </c>
      <c r="C6">
        <v>177796</v>
      </c>
      <c r="D6">
        <v>149757</v>
      </c>
      <c r="E6">
        <v>11</v>
      </c>
      <c r="F6">
        <v>327564</v>
      </c>
      <c r="G6">
        <v>126755</v>
      </c>
      <c r="H6">
        <v>106980</v>
      </c>
      <c r="I6">
        <v>675</v>
      </c>
      <c r="J6">
        <v>234410</v>
      </c>
      <c r="K6">
        <v>234306</v>
      </c>
      <c r="L6">
        <v>71.561587964489377</v>
      </c>
      <c r="M6" t="s">
        <v>41</v>
      </c>
      <c r="N6" t="s">
        <v>47</v>
      </c>
      <c r="O6">
        <v>102244</v>
      </c>
      <c r="P6">
        <v>72844</v>
      </c>
      <c r="Q6">
        <v>29400</v>
      </c>
    </row>
    <row r="7" spans="1:17" x14ac:dyDescent="0.3">
      <c r="A7" s="1" t="s">
        <v>1221</v>
      </c>
      <c r="B7" t="s">
        <v>49</v>
      </c>
      <c r="C7">
        <v>161043</v>
      </c>
      <c r="D7">
        <v>136938</v>
      </c>
      <c r="E7">
        <v>2</v>
      </c>
      <c r="F7">
        <v>297983</v>
      </c>
      <c r="G7">
        <v>117290</v>
      </c>
      <c r="H7">
        <v>100803</v>
      </c>
      <c r="I7">
        <v>833</v>
      </c>
      <c r="J7">
        <v>218927</v>
      </c>
      <c r="K7">
        <v>218831</v>
      </c>
      <c r="L7">
        <v>73.46962746196931</v>
      </c>
      <c r="M7" t="s">
        <v>41</v>
      </c>
      <c r="N7" t="s">
        <v>47</v>
      </c>
      <c r="O7">
        <v>76465</v>
      </c>
      <c r="P7">
        <v>75870</v>
      </c>
      <c r="Q7">
        <v>595</v>
      </c>
    </row>
    <row r="8" spans="1:17" x14ac:dyDescent="0.3">
      <c r="A8" s="1" t="s">
        <v>1221</v>
      </c>
      <c r="B8" t="s">
        <v>50</v>
      </c>
      <c r="C8">
        <v>192197</v>
      </c>
      <c r="D8">
        <v>165338</v>
      </c>
      <c r="E8">
        <v>10</v>
      </c>
      <c r="F8">
        <v>357545</v>
      </c>
      <c r="G8">
        <v>136862</v>
      </c>
      <c r="H8">
        <v>119888</v>
      </c>
      <c r="I8">
        <v>714</v>
      </c>
      <c r="J8">
        <v>257464</v>
      </c>
      <c r="K8">
        <v>257378</v>
      </c>
      <c r="L8">
        <v>72.008838048357546</v>
      </c>
      <c r="M8" t="s">
        <v>41</v>
      </c>
      <c r="N8" t="s">
        <v>39</v>
      </c>
      <c r="O8">
        <v>99446</v>
      </c>
      <c r="P8">
        <v>61418</v>
      </c>
      <c r="Q8">
        <v>38028</v>
      </c>
    </row>
    <row r="9" spans="1:17" x14ac:dyDescent="0.3">
      <c r="A9" s="1" t="s">
        <v>1221</v>
      </c>
      <c r="B9" t="s">
        <v>51</v>
      </c>
      <c r="C9">
        <v>163915</v>
      </c>
      <c r="D9">
        <v>136739</v>
      </c>
      <c r="E9">
        <v>5</v>
      </c>
      <c r="F9">
        <v>300659</v>
      </c>
      <c r="G9">
        <v>113730</v>
      </c>
      <c r="H9">
        <v>94963</v>
      </c>
      <c r="I9">
        <v>471</v>
      </c>
      <c r="J9">
        <v>209165</v>
      </c>
      <c r="K9">
        <v>209134</v>
      </c>
      <c r="L9">
        <v>69.568847099205414</v>
      </c>
      <c r="M9" t="s">
        <v>45</v>
      </c>
      <c r="N9" t="s">
        <v>41</v>
      </c>
      <c r="O9">
        <v>98830</v>
      </c>
      <c r="P9">
        <v>77668</v>
      </c>
      <c r="Q9">
        <v>21162</v>
      </c>
    </row>
    <row r="10" spans="1:17" x14ac:dyDescent="0.3">
      <c r="A10" s="1" t="s">
        <v>1221</v>
      </c>
      <c r="B10" t="s">
        <v>54</v>
      </c>
      <c r="C10">
        <v>171460</v>
      </c>
      <c r="D10">
        <v>139899</v>
      </c>
      <c r="E10">
        <v>46</v>
      </c>
      <c r="F10">
        <v>311405</v>
      </c>
      <c r="G10">
        <v>116131</v>
      </c>
      <c r="H10">
        <v>96118</v>
      </c>
      <c r="I10">
        <v>457</v>
      </c>
      <c r="J10">
        <v>212707</v>
      </c>
      <c r="K10">
        <v>212691</v>
      </c>
      <c r="L10">
        <v>68.305582761998039</v>
      </c>
      <c r="M10" t="s">
        <v>41</v>
      </c>
      <c r="N10" t="s">
        <v>47</v>
      </c>
      <c r="O10">
        <v>90995</v>
      </c>
      <c r="P10">
        <v>74178</v>
      </c>
      <c r="Q10">
        <v>16817</v>
      </c>
    </row>
    <row r="11" spans="1:17" x14ac:dyDescent="0.3">
      <c r="A11" s="1" t="s">
        <v>1221</v>
      </c>
      <c r="B11" t="s">
        <v>57</v>
      </c>
      <c r="C11">
        <v>166053</v>
      </c>
      <c r="D11">
        <v>133796</v>
      </c>
      <c r="E11">
        <v>7</v>
      </c>
      <c r="F11">
        <v>299856</v>
      </c>
      <c r="G11">
        <v>109223</v>
      </c>
      <c r="H11">
        <v>86260</v>
      </c>
      <c r="I11">
        <v>871</v>
      </c>
      <c r="J11">
        <v>196355</v>
      </c>
      <c r="K11">
        <v>196347</v>
      </c>
      <c r="L11">
        <v>65.483098553972567</v>
      </c>
      <c r="M11" t="s">
        <v>41</v>
      </c>
      <c r="N11" t="s">
        <v>39</v>
      </c>
      <c r="O11">
        <v>70085</v>
      </c>
      <c r="P11">
        <v>40365</v>
      </c>
      <c r="Q11">
        <v>29720</v>
      </c>
    </row>
    <row r="12" spans="1:17" x14ac:dyDescent="0.3">
      <c r="A12" s="1" t="s">
        <v>1221</v>
      </c>
      <c r="B12" t="s">
        <v>60</v>
      </c>
      <c r="C12">
        <v>196507</v>
      </c>
      <c r="D12">
        <v>162625</v>
      </c>
      <c r="E12">
        <v>8</v>
      </c>
      <c r="F12">
        <v>359140</v>
      </c>
      <c r="G12">
        <v>129561</v>
      </c>
      <c r="H12">
        <v>111037</v>
      </c>
      <c r="I12">
        <v>536</v>
      </c>
      <c r="J12">
        <v>241134</v>
      </c>
      <c r="K12">
        <v>241116</v>
      </c>
      <c r="L12">
        <v>67.142061591579889</v>
      </c>
      <c r="M12" t="s">
        <v>41</v>
      </c>
      <c r="N12" t="s">
        <v>45</v>
      </c>
      <c r="O12">
        <v>97781</v>
      </c>
      <c r="P12">
        <v>84580</v>
      </c>
      <c r="Q12">
        <v>13201</v>
      </c>
    </row>
    <row r="13" spans="1:17" x14ac:dyDescent="0.3">
      <c r="A13" s="1" t="s">
        <v>1221</v>
      </c>
      <c r="B13" t="s">
        <v>63</v>
      </c>
      <c r="C13">
        <v>172470</v>
      </c>
      <c r="D13">
        <v>141857</v>
      </c>
      <c r="E13">
        <v>11</v>
      </c>
      <c r="F13">
        <v>314338</v>
      </c>
      <c r="G13">
        <v>111814</v>
      </c>
      <c r="H13">
        <v>94675</v>
      </c>
      <c r="I13">
        <v>492</v>
      </c>
      <c r="J13">
        <v>206982</v>
      </c>
      <c r="K13">
        <v>206964</v>
      </c>
      <c r="L13">
        <v>65.846954552106325</v>
      </c>
      <c r="M13" t="s">
        <v>41</v>
      </c>
      <c r="N13" t="s">
        <v>45</v>
      </c>
      <c r="O13">
        <v>82046</v>
      </c>
      <c r="P13">
        <v>58815</v>
      </c>
      <c r="Q13">
        <v>23231</v>
      </c>
    </row>
    <row r="14" spans="1:17" x14ac:dyDescent="0.3">
      <c r="A14" s="1" t="s">
        <v>1221</v>
      </c>
      <c r="B14" t="s">
        <v>66</v>
      </c>
      <c r="C14">
        <v>172128</v>
      </c>
      <c r="D14">
        <v>141823</v>
      </c>
      <c r="E14">
        <v>17</v>
      </c>
      <c r="F14">
        <v>313968</v>
      </c>
      <c r="G14">
        <v>110896</v>
      </c>
      <c r="H14">
        <v>92682</v>
      </c>
      <c r="I14">
        <v>758</v>
      </c>
      <c r="J14">
        <v>204336</v>
      </c>
      <c r="K14">
        <v>204319</v>
      </c>
      <c r="L14">
        <v>65.081791774957949</v>
      </c>
      <c r="M14" t="s">
        <v>41</v>
      </c>
      <c r="N14" t="s">
        <v>39</v>
      </c>
      <c r="O14">
        <v>77491</v>
      </c>
      <c r="P14">
        <v>66238</v>
      </c>
      <c r="Q14">
        <v>11253</v>
      </c>
    </row>
    <row r="15" spans="1:17" x14ac:dyDescent="0.3">
      <c r="A15" s="1" t="s">
        <v>1221</v>
      </c>
      <c r="B15" t="s">
        <v>69</v>
      </c>
      <c r="C15">
        <v>181616</v>
      </c>
      <c r="D15">
        <v>152691</v>
      </c>
      <c r="E15">
        <v>25</v>
      </c>
      <c r="F15">
        <v>334332</v>
      </c>
      <c r="G15">
        <v>116691</v>
      </c>
      <c r="H15">
        <v>97796</v>
      </c>
      <c r="I15">
        <v>1113</v>
      </c>
      <c r="J15">
        <v>215602</v>
      </c>
      <c r="K15">
        <v>215602</v>
      </c>
      <c r="L15">
        <v>64.48739576229616</v>
      </c>
      <c r="M15" t="s">
        <v>41</v>
      </c>
      <c r="N15" t="s">
        <v>45</v>
      </c>
      <c r="O15">
        <v>97838</v>
      </c>
      <c r="P15">
        <v>87134</v>
      </c>
      <c r="Q15">
        <v>10704</v>
      </c>
    </row>
    <row r="16" spans="1:17" x14ac:dyDescent="0.3">
      <c r="A16" s="1" t="s">
        <v>1221</v>
      </c>
      <c r="B16" t="s">
        <v>72</v>
      </c>
      <c r="C16">
        <v>160758</v>
      </c>
      <c r="D16">
        <v>137961</v>
      </c>
      <c r="E16">
        <v>19</v>
      </c>
      <c r="F16">
        <v>298738</v>
      </c>
      <c r="G16">
        <v>113637</v>
      </c>
      <c r="H16">
        <v>98831</v>
      </c>
      <c r="I16">
        <v>646</v>
      </c>
      <c r="J16">
        <v>213118</v>
      </c>
      <c r="K16">
        <v>213096</v>
      </c>
      <c r="L16">
        <v>71.339434554693412</v>
      </c>
      <c r="M16" t="s">
        <v>41</v>
      </c>
      <c r="N16" t="s">
        <v>45</v>
      </c>
      <c r="O16">
        <v>94771</v>
      </c>
      <c r="P16">
        <v>63397</v>
      </c>
      <c r="Q16">
        <v>31374</v>
      </c>
    </row>
    <row r="17" spans="1:17" x14ac:dyDescent="0.3">
      <c r="A17" s="1" t="s">
        <v>1221</v>
      </c>
      <c r="B17" t="s">
        <v>75</v>
      </c>
      <c r="C17">
        <v>158043</v>
      </c>
      <c r="D17">
        <v>136106</v>
      </c>
      <c r="E17">
        <v>9</v>
      </c>
      <c r="F17">
        <v>294158</v>
      </c>
      <c r="G17">
        <v>108602</v>
      </c>
      <c r="H17">
        <v>95428</v>
      </c>
      <c r="I17">
        <v>393</v>
      </c>
      <c r="J17">
        <v>204424</v>
      </c>
      <c r="K17">
        <v>204405</v>
      </c>
      <c r="L17">
        <v>69.494625337403704</v>
      </c>
      <c r="M17" t="s">
        <v>41</v>
      </c>
      <c r="N17" t="s">
        <v>45</v>
      </c>
      <c r="O17">
        <v>69035</v>
      </c>
      <c r="P17">
        <v>68842</v>
      </c>
      <c r="Q17">
        <v>193</v>
      </c>
    </row>
    <row r="18" spans="1:17" x14ac:dyDescent="0.3">
      <c r="A18" s="1" t="s">
        <v>1221</v>
      </c>
      <c r="B18" t="s">
        <v>78</v>
      </c>
      <c r="C18">
        <v>174699</v>
      </c>
      <c r="D18">
        <v>154846</v>
      </c>
      <c r="E18">
        <v>21</v>
      </c>
      <c r="F18">
        <v>329566</v>
      </c>
      <c r="G18">
        <v>110063</v>
      </c>
      <c r="H18">
        <v>105301</v>
      </c>
      <c r="I18">
        <v>631</v>
      </c>
      <c r="J18">
        <v>215996</v>
      </c>
      <c r="K18">
        <v>215936</v>
      </c>
      <c r="L18">
        <v>65.539527742546255</v>
      </c>
      <c r="M18" t="s">
        <v>45</v>
      </c>
      <c r="N18" t="s">
        <v>41</v>
      </c>
      <c r="O18">
        <v>81082</v>
      </c>
      <c r="P18">
        <v>79080</v>
      </c>
      <c r="Q18">
        <v>2002</v>
      </c>
    </row>
    <row r="19" spans="1:17" x14ac:dyDescent="0.3">
      <c r="A19" s="1" t="s">
        <v>1221</v>
      </c>
      <c r="B19" t="s">
        <v>81</v>
      </c>
      <c r="C19">
        <v>175092</v>
      </c>
      <c r="D19">
        <v>153478</v>
      </c>
      <c r="E19">
        <v>19</v>
      </c>
      <c r="F19">
        <v>328589</v>
      </c>
      <c r="G19">
        <v>105541</v>
      </c>
      <c r="H19">
        <v>103907</v>
      </c>
      <c r="I19">
        <v>501</v>
      </c>
      <c r="J19">
        <v>209949</v>
      </c>
      <c r="K19">
        <v>209903</v>
      </c>
      <c r="L19">
        <v>63.89410479352626</v>
      </c>
      <c r="M19" t="s">
        <v>45</v>
      </c>
      <c r="N19" t="s">
        <v>41</v>
      </c>
      <c r="O19">
        <v>77145</v>
      </c>
      <c r="P19">
        <v>69178</v>
      </c>
      <c r="Q19">
        <v>7967</v>
      </c>
    </row>
    <row r="20" spans="1:17" x14ac:dyDescent="0.3">
      <c r="A20" s="1" t="s">
        <v>1221</v>
      </c>
      <c r="B20" t="s">
        <v>84</v>
      </c>
      <c r="C20">
        <v>181090</v>
      </c>
      <c r="D20">
        <v>156994</v>
      </c>
      <c r="E20">
        <v>16</v>
      </c>
      <c r="F20">
        <v>338100</v>
      </c>
      <c r="G20">
        <v>113799</v>
      </c>
      <c r="H20">
        <v>107879</v>
      </c>
      <c r="I20">
        <v>480</v>
      </c>
      <c r="J20">
        <v>222158</v>
      </c>
      <c r="K20">
        <v>222149</v>
      </c>
      <c r="L20">
        <v>65.707778763679386</v>
      </c>
      <c r="M20" t="s">
        <v>41</v>
      </c>
      <c r="N20" t="s">
        <v>39</v>
      </c>
      <c r="O20">
        <v>78744</v>
      </c>
      <c r="P20">
        <v>68920</v>
      </c>
      <c r="Q20">
        <v>9824</v>
      </c>
    </row>
    <row r="21" spans="1:17" x14ac:dyDescent="0.3">
      <c r="A21" s="1" t="s">
        <v>1221</v>
      </c>
      <c r="B21" t="s">
        <v>87</v>
      </c>
      <c r="C21">
        <v>151741</v>
      </c>
      <c r="D21">
        <v>130532</v>
      </c>
      <c r="E21">
        <v>6</v>
      </c>
      <c r="F21">
        <v>282279</v>
      </c>
      <c r="G21">
        <v>98648</v>
      </c>
      <c r="H21">
        <v>93518</v>
      </c>
      <c r="I21">
        <v>877</v>
      </c>
      <c r="J21">
        <v>193043</v>
      </c>
      <c r="K21">
        <v>192961</v>
      </c>
      <c r="L21">
        <v>68.38730475876703</v>
      </c>
      <c r="M21" t="s">
        <v>41</v>
      </c>
      <c r="N21" t="s">
        <v>45</v>
      </c>
      <c r="O21">
        <v>82169</v>
      </c>
      <c r="P21">
        <v>64305</v>
      </c>
      <c r="Q21">
        <v>17864</v>
      </c>
    </row>
    <row r="22" spans="1:17" x14ac:dyDescent="0.3">
      <c r="A22" s="1" t="s">
        <v>1221</v>
      </c>
      <c r="B22" t="s">
        <v>90</v>
      </c>
      <c r="C22">
        <v>153050</v>
      </c>
      <c r="D22">
        <v>133343</v>
      </c>
      <c r="E22">
        <v>17</v>
      </c>
      <c r="F22">
        <v>286410</v>
      </c>
      <c r="G22">
        <v>94860</v>
      </c>
      <c r="H22">
        <v>92731</v>
      </c>
      <c r="I22">
        <v>643</v>
      </c>
      <c r="J22">
        <v>188238</v>
      </c>
      <c r="K22">
        <v>188207</v>
      </c>
      <c r="L22">
        <v>65.723263852519125</v>
      </c>
      <c r="M22" t="s">
        <v>41</v>
      </c>
      <c r="N22" t="s">
        <v>39</v>
      </c>
      <c r="O22">
        <v>76644</v>
      </c>
      <c r="P22">
        <v>53493</v>
      </c>
      <c r="Q22">
        <v>23151</v>
      </c>
    </row>
    <row r="23" spans="1:17" x14ac:dyDescent="0.3">
      <c r="A23" s="1" t="s">
        <v>1221</v>
      </c>
      <c r="B23" t="s">
        <v>93</v>
      </c>
      <c r="C23">
        <v>191629</v>
      </c>
      <c r="D23">
        <v>171539</v>
      </c>
      <c r="E23">
        <v>13</v>
      </c>
      <c r="F23">
        <v>363181</v>
      </c>
      <c r="G23">
        <v>126088</v>
      </c>
      <c r="H23">
        <v>118664</v>
      </c>
      <c r="I23">
        <v>1155</v>
      </c>
      <c r="J23">
        <v>245908</v>
      </c>
      <c r="K23">
        <v>245771</v>
      </c>
      <c r="L23">
        <v>67.709489207860543</v>
      </c>
      <c r="M23" t="s">
        <v>41</v>
      </c>
      <c r="N23" t="s">
        <v>45</v>
      </c>
      <c r="O23">
        <v>105548</v>
      </c>
      <c r="P23">
        <v>78267</v>
      </c>
      <c r="Q23">
        <v>27281</v>
      </c>
    </row>
    <row r="24" spans="1:17" x14ac:dyDescent="0.3">
      <c r="A24" s="1" t="s">
        <v>1221</v>
      </c>
      <c r="B24" t="s">
        <v>96</v>
      </c>
      <c r="C24">
        <v>167480</v>
      </c>
      <c r="D24">
        <v>145315</v>
      </c>
      <c r="E24">
        <v>22</v>
      </c>
      <c r="F24">
        <v>312817</v>
      </c>
      <c r="G24">
        <v>113248</v>
      </c>
      <c r="H24">
        <v>104682</v>
      </c>
      <c r="I24">
        <v>613</v>
      </c>
      <c r="J24">
        <v>218544</v>
      </c>
      <c r="K24">
        <v>218484</v>
      </c>
      <c r="L24">
        <v>69.863210759006066</v>
      </c>
      <c r="M24" t="s">
        <v>41</v>
      </c>
      <c r="N24" t="s">
        <v>47</v>
      </c>
      <c r="O24">
        <v>92345</v>
      </c>
      <c r="P24">
        <v>56696</v>
      </c>
      <c r="Q24">
        <v>35649</v>
      </c>
    </row>
    <row r="25" spans="1:17" x14ac:dyDescent="0.3">
      <c r="A25" s="1" t="s">
        <v>1221</v>
      </c>
      <c r="B25" t="s">
        <v>99</v>
      </c>
      <c r="C25">
        <v>163359</v>
      </c>
      <c r="D25">
        <v>140110</v>
      </c>
      <c r="E25">
        <v>9</v>
      </c>
      <c r="F25">
        <v>303478</v>
      </c>
      <c r="G25">
        <v>103418</v>
      </c>
      <c r="H25">
        <v>99195</v>
      </c>
      <c r="I25">
        <v>502</v>
      </c>
      <c r="J25">
        <v>203116</v>
      </c>
      <c r="K25">
        <v>203108</v>
      </c>
      <c r="L25">
        <v>66.92939850664628</v>
      </c>
      <c r="M25" t="s">
        <v>41</v>
      </c>
      <c r="N25" t="s">
        <v>45</v>
      </c>
      <c r="O25">
        <v>79172</v>
      </c>
      <c r="P25">
        <v>66436</v>
      </c>
      <c r="Q25">
        <v>12736</v>
      </c>
    </row>
    <row r="26" spans="1:17" x14ac:dyDescent="0.3">
      <c r="A26" s="1" t="s">
        <v>1221</v>
      </c>
      <c r="B26" t="str">
        <f>'25  Kanth'!L26</f>
        <v>Kanth</v>
      </c>
      <c r="C26">
        <f>'25  Kanth'!M26</f>
        <v>191344</v>
      </c>
      <c r="D26">
        <f>'25  Kanth'!N26</f>
        <v>164270</v>
      </c>
      <c r="E26">
        <f>'25  Kanth'!O26</f>
        <v>15</v>
      </c>
      <c r="F26">
        <f>'25  Kanth'!P26</f>
        <v>355629</v>
      </c>
      <c r="G26">
        <f>'25  Kanth'!Q26</f>
        <v>133870</v>
      </c>
      <c r="H26">
        <f>'25  Kanth'!R26</f>
        <v>118536</v>
      </c>
      <c r="I26">
        <f>'25  Kanth'!S26</f>
        <v>707</v>
      </c>
      <c r="J26">
        <f>'25  Kanth'!T26</f>
        <v>253117</v>
      </c>
      <c r="K26">
        <f>'25  Kanth'!U26</f>
        <v>253108</v>
      </c>
      <c r="L26">
        <f>'25  Kanth'!V26</f>
        <v>71.174454276788452</v>
      </c>
      <c r="M26" t="str">
        <f>'25  Kanth'!W26</f>
        <v xml:space="preserve">BJP       </v>
      </c>
      <c r="N26" t="str">
        <f>'25  Kanth'!X26</f>
        <v xml:space="preserve">SP        </v>
      </c>
      <c r="O26">
        <f>'25  Kanth'!Y26</f>
        <v>76307</v>
      </c>
      <c r="P26">
        <f>'25  Kanth'!Z26</f>
        <v>73959</v>
      </c>
      <c r="Q26">
        <f>'25  Kanth'!AA26</f>
        <v>2348</v>
      </c>
    </row>
    <row r="27" spans="1:17" x14ac:dyDescent="0.3">
      <c r="A27" s="1" t="s">
        <v>1221</v>
      </c>
      <c r="B27" t="str">
        <f>'26  Thakurdwara'!L26</f>
        <v>Thakurdwara</v>
      </c>
      <c r="C27">
        <f>'26  Thakurdwara'!M26</f>
        <v>185816</v>
      </c>
      <c r="D27">
        <f>'26  Thakurdwara'!N26</f>
        <v>161919</v>
      </c>
      <c r="E27">
        <f>'26  Thakurdwara'!O26</f>
        <v>13</v>
      </c>
      <c r="F27">
        <f>'26  Thakurdwara'!P26</f>
        <v>347748</v>
      </c>
      <c r="G27">
        <f>'26  Thakurdwara'!Q26</f>
        <v>135323</v>
      </c>
      <c r="H27">
        <f>'26  Thakurdwara'!R26</f>
        <v>120352</v>
      </c>
      <c r="I27">
        <f>'26  Thakurdwara'!S26</f>
        <v>752</v>
      </c>
      <c r="J27">
        <f>'26  Thakurdwara'!T26</f>
        <v>256427</v>
      </c>
      <c r="K27">
        <f>'26  Thakurdwara'!U26</f>
        <v>256420</v>
      </c>
      <c r="L27">
        <f>'26  Thakurdwara'!V26</f>
        <v>73.739316976661257</v>
      </c>
      <c r="M27" t="str">
        <f>'26  Thakurdwara'!W26</f>
        <v xml:space="preserve">SP        </v>
      </c>
      <c r="N27" t="str">
        <f>'26  Thakurdwara'!X26</f>
        <v xml:space="preserve">BJP       </v>
      </c>
      <c r="O27">
        <f>'26  Thakurdwara'!Y26</f>
        <v>107865</v>
      </c>
      <c r="P27">
        <f>'26  Thakurdwara'!Z26</f>
        <v>94456</v>
      </c>
      <c r="Q27">
        <f>'26  Thakurdwara'!AA26</f>
        <v>13409</v>
      </c>
    </row>
    <row r="28" spans="1:17" x14ac:dyDescent="0.3">
      <c r="A28" s="1" t="s">
        <v>1221</v>
      </c>
      <c r="B28" t="str">
        <f>'27  Moradabad Rural'!L26</f>
        <v>Moradabad Rural</v>
      </c>
      <c r="C28">
        <f>'27  Moradabad Rural'!M26</f>
        <v>193261</v>
      </c>
      <c r="D28">
        <f>'27  Moradabad Rural'!N26</f>
        <v>163170</v>
      </c>
      <c r="E28">
        <f>'27  Moradabad Rural'!O26</f>
        <v>15</v>
      </c>
      <c r="F28">
        <f>'27  Moradabad Rural'!P26</f>
        <v>356446</v>
      </c>
      <c r="G28">
        <f>'27  Moradabad Rural'!Q26</f>
        <v>123494</v>
      </c>
      <c r="H28">
        <f>'27  Moradabad Rural'!R26</f>
        <v>97253</v>
      </c>
      <c r="I28">
        <f>'27  Moradabad Rural'!S26</f>
        <v>799</v>
      </c>
      <c r="J28">
        <f>'27  Moradabad Rural'!T26</f>
        <v>221547</v>
      </c>
      <c r="K28">
        <f>'27  Moradabad Rural'!U26</f>
        <v>221367</v>
      </c>
      <c r="L28">
        <f>'27  Moradabad Rural'!V26</f>
        <v>62.154435735006139</v>
      </c>
      <c r="M28" t="str">
        <f>'27  Moradabad Rural'!W26</f>
        <v xml:space="preserve">SP        </v>
      </c>
      <c r="N28" t="str">
        <f>'27  Moradabad Rural'!X26</f>
        <v xml:space="preserve">BJP       </v>
      </c>
      <c r="O28">
        <f>'27  Moradabad Rural'!Y26</f>
        <v>97916</v>
      </c>
      <c r="P28">
        <f>'27  Moradabad Rural'!Z26</f>
        <v>69135</v>
      </c>
      <c r="Q28">
        <f>'27  Moradabad Rural'!AA26</f>
        <v>28781</v>
      </c>
    </row>
    <row r="29" spans="1:17" x14ac:dyDescent="0.3">
      <c r="A29" s="1" t="s">
        <v>1221</v>
      </c>
      <c r="B29" t="str">
        <f>'29  Kundarki'!L14</f>
        <v>Kundarki</v>
      </c>
      <c r="C29">
        <f>'29  Kundarki'!M14</f>
        <v>201029</v>
      </c>
      <c r="D29">
        <f>'29  Kundarki'!N14</f>
        <v>169212</v>
      </c>
      <c r="E29">
        <f>'29  Kundarki'!O14</f>
        <v>21</v>
      </c>
      <c r="F29">
        <f>'29  Kundarki'!P14</f>
        <v>370262</v>
      </c>
      <c r="G29">
        <f>'29  Kundarki'!Q14</f>
        <v>141767</v>
      </c>
      <c r="H29">
        <f>'29  Kundarki'!R14</f>
        <v>122103</v>
      </c>
      <c r="I29">
        <f>'29  Kundarki'!S14</f>
        <v>463</v>
      </c>
      <c r="J29">
        <f>'29  Kundarki'!T14</f>
        <v>264335</v>
      </c>
      <c r="K29">
        <f>'29  Kundarki'!U14</f>
        <v>264330</v>
      </c>
      <c r="L29">
        <f>'29  Kundarki'!V14</f>
        <v>71.391339105822354</v>
      </c>
      <c r="M29" t="str">
        <f>'29  Kundarki'!W14</f>
        <v xml:space="preserve">SP        </v>
      </c>
      <c r="N29" t="str">
        <f>'29  Kundarki'!X14</f>
        <v xml:space="preserve">BJP       </v>
      </c>
      <c r="O29">
        <f>'29  Kundarki'!Y14</f>
        <v>110561</v>
      </c>
      <c r="P29">
        <f>'29  Kundarki'!Z14</f>
        <v>99740</v>
      </c>
      <c r="Q29">
        <f>'29  Kundarki'!AA14</f>
        <v>10821</v>
      </c>
    </row>
    <row r="30" spans="1:17" x14ac:dyDescent="0.3">
      <c r="A30" s="1" t="s">
        <v>1221</v>
      </c>
      <c r="B30" t="str">
        <f>'30  Bilari'!M16</f>
        <v>Bilari</v>
      </c>
      <c r="C30">
        <f>'30  Bilari'!N16</f>
        <v>185500</v>
      </c>
      <c r="D30">
        <f>'30  Bilari'!O16</f>
        <v>158427</v>
      </c>
      <c r="E30">
        <f>'30  Bilari'!P16</f>
        <v>12</v>
      </c>
      <c r="F30">
        <f>'30  Bilari'!Q16</f>
        <v>343939</v>
      </c>
      <c r="G30">
        <f>'30  Bilari'!R16</f>
        <v>121454</v>
      </c>
      <c r="H30">
        <f>'30  Bilari'!S16</f>
        <v>107786</v>
      </c>
      <c r="I30">
        <f>'30  Bilari'!T16</f>
        <v>468</v>
      </c>
      <c r="J30">
        <f>'30  Bilari'!U16</f>
        <v>229708</v>
      </c>
      <c r="K30">
        <f>'30  Bilari'!V16</f>
        <v>229116</v>
      </c>
      <c r="L30">
        <f>'30  Bilari'!W16</f>
        <v>66.787424514230722</v>
      </c>
      <c r="M30" t="str">
        <f>'30  Bilari'!X16</f>
        <v xml:space="preserve">SP        </v>
      </c>
      <c r="N30" t="str">
        <f>'30  Bilari'!Y16</f>
        <v xml:space="preserve">BJP       </v>
      </c>
      <c r="O30">
        <f>'30  Bilari'!Z16</f>
        <v>85682</v>
      </c>
      <c r="P30">
        <f>'30  Bilari'!AA16</f>
        <v>72241</v>
      </c>
      <c r="Q30">
        <f>'30  Bilari'!AB16</f>
        <v>13441</v>
      </c>
    </row>
    <row r="31" spans="1:17" x14ac:dyDescent="0.3">
      <c r="A31" s="1" t="s">
        <v>1221</v>
      </c>
      <c r="B31" t="str">
        <f>'31  Chandausi '!M18</f>
        <v xml:space="preserve">Chandausi </v>
      </c>
      <c r="C31">
        <f>'31  Chandausi '!N18</f>
        <v>197399</v>
      </c>
      <c r="D31">
        <f>'31  Chandausi '!O18</f>
        <v>166044</v>
      </c>
      <c r="E31">
        <f>'31  Chandausi '!P18</f>
        <v>28</v>
      </c>
      <c r="F31">
        <f>'31  Chandausi '!Q18</f>
        <v>363471</v>
      </c>
      <c r="G31">
        <f>'31  Chandausi '!R18</f>
        <v>119950</v>
      </c>
      <c r="H31">
        <f>'31  Chandausi '!S18</f>
        <v>103406</v>
      </c>
      <c r="I31">
        <f>'31  Chandausi '!T18</f>
        <v>730</v>
      </c>
      <c r="J31">
        <f>'31  Chandausi '!U18</f>
        <v>224088</v>
      </c>
      <c r="K31">
        <f>'31  Chandausi '!V18</f>
        <v>224074</v>
      </c>
      <c r="L31">
        <f>'31  Chandausi '!W18</f>
        <v>61.652236354482206</v>
      </c>
      <c r="M31" t="str">
        <f>'31  Chandausi '!X18</f>
        <v xml:space="preserve">BJP       </v>
      </c>
      <c r="N31" t="str">
        <f>'31  Chandausi '!Y18</f>
        <v xml:space="preserve">INC       </v>
      </c>
      <c r="O31">
        <f>'31  Chandausi '!Z18</f>
        <v>104806</v>
      </c>
      <c r="P31">
        <f>'31  Chandausi '!AA18</f>
        <v>59337</v>
      </c>
      <c r="Q31">
        <f>'31  Chandausi '!AB18</f>
        <v>45469</v>
      </c>
    </row>
    <row r="32" spans="1:17" x14ac:dyDescent="0.3">
      <c r="A32" s="1" t="s">
        <v>1221</v>
      </c>
      <c r="B32" t="str">
        <f>'32  Asmoli'!M15</f>
        <v>Asmoli</v>
      </c>
      <c r="C32">
        <f>'32  Asmoli'!N15</f>
        <v>190714</v>
      </c>
      <c r="D32">
        <f>'32  Asmoli'!O15</f>
        <v>157840</v>
      </c>
      <c r="E32">
        <f>'32  Asmoli'!P15</f>
        <v>23</v>
      </c>
      <c r="F32">
        <f>'32  Asmoli'!Q15</f>
        <v>348577</v>
      </c>
      <c r="G32">
        <f>'32  Asmoli'!R15</f>
        <v>134630</v>
      </c>
      <c r="H32">
        <f>'32  Asmoli'!S15</f>
        <v>114967</v>
      </c>
      <c r="I32">
        <f>'32  Asmoli'!T15</f>
        <v>448</v>
      </c>
      <c r="J32">
        <f>'32  Asmoli'!U15</f>
        <v>250045</v>
      </c>
      <c r="K32">
        <f>'32  Asmoli'!V15</f>
        <v>250045</v>
      </c>
      <c r="L32">
        <f>'32  Asmoli'!W15</f>
        <v>71.733074758231325</v>
      </c>
      <c r="M32" t="str">
        <f>'32  Asmoli'!X15</f>
        <v xml:space="preserve">SP        </v>
      </c>
      <c r="N32" t="str">
        <f>'32  Asmoli'!Y15</f>
        <v xml:space="preserve">BJP       </v>
      </c>
      <c r="O32">
        <f>'32  Asmoli'!Z15</f>
        <v>97610</v>
      </c>
      <c r="P32">
        <f>'32  Asmoli'!AA15</f>
        <v>76484</v>
      </c>
      <c r="Q32">
        <f>'32  Asmoli'!AB15</f>
        <v>21126</v>
      </c>
    </row>
    <row r="33" spans="1:17" x14ac:dyDescent="0.3">
      <c r="A33" s="1" t="s">
        <v>1221</v>
      </c>
      <c r="B33" t="str">
        <f>'33  Sambhal'!N16</f>
        <v>Sambhal</v>
      </c>
      <c r="C33">
        <f>'33  Sambhal'!O16</f>
        <v>191382</v>
      </c>
      <c r="D33">
        <f>'33  Sambhal'!P16</f>
        <v>161717</v>
      </c>
      <c r="E33">
        <f>'33  Sambhal'!Q16</f>
        <v>29</v>
      </c>
      <c r="F33">
        <f>'33  Sambhal'!R16</f>
        <v>353128</v>
      </c>
      <c r="G33">
        <f>'33  Sambhal'!S16</f>
        <v>130924</v>
      </c>
      <c r="H33">
        <f>'33  Sambhal'!T16</f>
        <v>110023</v>
      </c>
      <c r="I33">
        <f>'33  Sambhal'!U16</f>
        <v>375</v>
      </c>
      <c r="J33">
        <f>'33  Sambhal'!V16</f>
        <v>241322</v>
      </c>
      <c r="K33">
        <f>'33  Sambhal'!W16</f>
        <v>241294</v>
      </c>
      <c r="L33">
        <f>'33  Sambhal'!X16</f>
        <v>68.338392877370239</v>
      </c>
      <c r="M33" t="str">
        <f>'33  Sambhal'!Y16</f>
        <v xml:space="preserve">SP        </v>
      </c>
      <c r="N33" t="str">
        <f>'33  Sambhal'!Z16</f>
        <v xml:space="preserve">AIMIM     </v>
      </c>
      <c r="O33">
        <f>'33  Sambhal'!AA16</f>
        <v>79248</v>
      </c>
      <c r="P33">
        <f>'33  Sambhal'!AB16</f>
        <v>59336</v>
      </c>
      <c r="Q33">
        <f>'33  Sambhal'!AC16</f>
        <v>18822</v>
      </c>
    </row>
    <row r="34" spans="1:17" x14ac:dyDescent="0.3">
      <c r="A34" s="1" t="s">
        <v>1221</v>
      </c>
      <c r="B34" t="str">
        <f>'34  Suar'!M17</f>
        <v>Suar</v>
      </c>
      <c r="C34">
        <f>'34  Suar'!N17</f>
        <v>159116</v>
      </c>
      <c r="D34">
        <f>'34  Suar'!O17</f>
        <v>136819</v>
      </c>
      <c r="E34">
        <f>'34  Suar'!P17</f>
        <v>10</v>
      </c>
      <c r="F34">
        <f>'34  Suar'!Q17</f>
        <v>295945</v>
      </c>
      <c r="G34">
        <f>'34  Suar'!R17</f>
        <v>108791</v>
      </c>
      <c r="H34">
        <f>'34  Suar'!S17</f>
        <v>96665</v>
      </c>
      <c r="I34">
        <f>'34  Suar'!T17</f>
        <v>599</v>
      </c>
      <c r="J34">
        <f>'34  Suar'!U17</f>
        <v>206056</v>
      </c>
      <c r="K34">
        <f>'34  Suar'!V17</f>
        <v>205962</v>
      </c>
      <c r="L34">
        <f>'34  Suar'!W17</f>
        <v>69.626450860801839</v>
      </c>
      <c r="M34" t="str">
        <f>'34  Suar'!X17</f>
        <v xml:space="preserve">SP        </v>
      </c>
      <c r="N34" t="str">
        <f>'34  Suar'!Y17</f>
        <v xml:space="preserve">BJP       </v>
      </c>
      <c r="O34">
        <f>'34  Suar'!Z17</f>
        <v>106443</v>
      </c>
      <c r="P34">
        <f>'34  Suar'!AA17</f>
        <v>53347</v>
      </c>
      <c r="Q34">
        <f>'34  Suar'!AB17</f>
        <v>53096</v>
      </c>
    </row>
    <row r="35" spans="1:17" x14ac:dyDescent="0.3">
      <c r="A35" s="1" t="s">
        <v>1221</v>
      </c>
      <c r="B35" t="str">
        <f>'35  Chamraua'!N15</f>
        <v>Chamraua</v>
      </c>
      <c r="C35">
        <f>'35  Chamraua'!O15</f>
        <v>161976</v>
      </c>
      <c r="D35">
        <f>'35  Chamraua'!P15</f>
        <v>137124</v>
      </c>
      <c r="E35">
        <f>'35  Chamraua'!Q15</f>
        <v>26</v>
      </c>
      <c r="F35">
        <f>'35  Chamraua'!R15</f>
        <v>299126</v>
      </c>
      <c r="G35">
        <f>'35  Chamraua'!S15</f>
        <v>102320</v>
      </c>
      <c r="H35">
        <f>'35  Chamraua'!T15</f>
        <v>91384</v>
      </c>
      <c r="I35">
        <f>'35  Chamraua'!U15</f>
        <v>645</v>
      </c>
      <c r="J35">
        <f>'35  Chamraua'!V15</f>
        <v>194349</v>
      </c>
      <c r="K35">
        <f>'35  Chamraua'!W15</f>
        <v>194285</v>
      </c>
      <c r="L35">
        <f>'35  Chamraua'!X15</f>
        <v>64.972285926332049</v>
      </c>
      <c r="M35" t="str">
        <f>'35  Chamraua'!Y15</f>
        <v xml:space="preserve">SP        </v>
      </c>
      <c r="N35" t="str">
        <f>'35  Chamraua'!Z15</f>
        <v xml:space="preserve">BSP       </v>
      </c>
      <c r="O35">
        <f>'35  Chamraua'!AA15</f>
        <v>87400</v>
      </c>
      <c r="P35">
        <f>'35  Chamraua'!AB15</f>
        <v>53024</v>
      </c>
      <c r="Q35">
        <f>'35  Chamraua'!AC15</f>
        <v>34376</v>
      </c>
    </row>
    <row r="36" spans="1:17" x14ac:dyDescent="0.3">
      <c r="A36" s="1" t="s">
        <v>1221</v>
      </c>
      <c r="B36" t="str">
        <f>'36  Bilaspur'!M21</f>
        <v>Bilaspur</v>
      </c>
      <c r="C36">
        <f>'36  Bilaspur'!N21</f>
        <v>178020</v>
      </c>
      <c r="D36">
        <f>'36  Bilaspur'!O21</f>
        <v>153614</v>
      </c>
      <c r="E36">
        <f>'36  Bilaspur'!P21</f>
        <v>16</v>
      </c>
      <c r="F36">
        <f>'36  Bilaspur'!Q21</f>
        <v>331650</v>
      </c>
      <c r="G36">
        <f>'36  Bilaspur'!R21</f>
        <v>118481</v>
      </c>
      <c r="H36">
        <f>'36  Bilaspur'!S21</f>
        <v>104579</v>
      </c>
      <c r="I36">
        <f>'36  Bilaspur'!T21</f>
        <v>703</v>
      </c>
      <c r="J36">
        <f>'36  Bilaspur'!U21</f>
        <v>223763</v>
      </c>
      <c r="K36">
        <f>'36  Bilaspur'!V21</f>
        <v>223694</v>
      </c>
      <c r="L36">
        <f>'36  Bilaspur'!W21</f>
        <v>67.46962158902457</v>
      </c>
      <c r="M36" t="str">
        <f>'36  Bilaspur'!X21</f>
        <v xml:space="preserve">BJP       </v>
      </c>
      <c r="N36" t="str">
        <f>'36  Bilaspur'!Y21</f>
        <v xml:space="preserve">INC       </v>
      </c>
      <c r="O36">
        <f>'36  Bilaspur'!Z21</f>
        <v>99100</v>
      </c>
      <c r="P36">
        <f>'36  Bilaspur'!AA21</f>
        <v>76741</v>
      </c>
      <c r="Q36">
        <f>'36  Bilaspur'!AB21</f>
        <v>22359</v>
      </c>
    </row>
    <row r="37" spans="1:17" x14ac:dyDescent="0.3">
      <c r="A37" s="1" t="s">
        <v>1221</v>
      </c>
      <c r="B37" t="str">
        <f>'37  Rampur  '!M21</f>
        <v xml:space="preserve">Rampur  </v>
      </c>
      <c r="C37">
        <f>'37  Rampur  '!N21</f>
        <v>208352</v>
      </c>
      <c r="D37">
        <f>'37  Rampur  '!O21</f>
        <v>173485</v>
      </c>
      <c r="E37">
        <f>'37  Rampur  '!P21</f>
        <v>24</v>
      </c>
      <c r="F37">
        <f>'37  Rampur  '!Q21</f>
        <v>381861</v>
      </c>
      <c r="G37">
        <f>'37  Rampur  '!R21</f>
        <v>116419</v>
      </c>
      <c r="H37">
        <f>'37  Rampur  '!S21</f>
        <v>97761</v>
      </c>
      <c r="I37">
        <f>'37  Rampur  '!T21</f>
        <v>1032</v>
      </c>
      <c r="J37">
        <f>'37  Rampur  '!U21</f>
        <v>215212</v>
      </c>
      <c r="K37">
        <f>'37  Rampur  '!V21</f>
        <v>215073</v>
      </c>
      <c r="L37">
        <f>'37  Rampur  '!W21</f>
        <v>56.358727390333129</v>
      </c>
      <c r="M37" t="str">
        <f>'37  Rampur  '!X21</f>
        <v xml:space="preserve">SP        </v>
      </c>
      <c r="N37" t="str">
        <f>'37  Rampur  '!Y21</f>
        <v xml:space="preserve">BJP       </v>
      </c>
      <c r="O37">
        <f>'37  Rampur  '!Z21</f>
        <v>102100</v>
      </c>
      <c r="P37">
        <f>'37  Rampur  '!AA21</f>
        <v>55258</v>
      </c>
      <c r="Q37">
        <f>'37  Rampur  '!AB21</f>
        <v>46842</v>
      </c>
    </row>
    <row r="38" spans="1:17" x14ac:dyDescent="0.3">
      <c r="A38" s="1" t="s">
        <v>1221</v>
      </c>
      <c r="B38" t="str">
        <f>'38  Milak '!M21</f>
        <v xml:space="preserve">Milak </v>
      </c>
      <c r="C38">
        <f>'38  Milak '!N21</f>
        <v>182674</v>
      </c>
      <c r="D38">
        <f>'38  Milak '!O21</f>
        <v>156066</v>
      </c>
      <c r="E38">
        <f>'38  Milak '!P21</f>
        <v>17</v>
      </c>
      <c r="F38">
        <f>'38  Milak '!Q21</f>
        <v>338757</v>
      </c>
      <c r="G38">
        <f>'38  Milak '!R21</f>
        <v>113642</v>
      </c>
      <c r="H38">
        <f>'38  Milak '!S21</f>
        <v>102086</v>
      </c>
      <c r="I38">
        <f>'38  Milak '!T21</f>
        <v>796</v>
      </c>
      <c r="J38">
        <f>'38  Milak '!U21</f>
        <v>216524</v>
      </c>
      <c r="K38">
        <f>'38  Milak '!V21</f>
        <v>216334</v>
      </c>
      <c r="L38">
        <f>'38  Milak '!W21</f>
        <v>63.917203186945216</v>
      </c>
      <c r="M38" t="str">
        <f>'38  Milak '!X21</f>
        <v xml:space="preserve">BJP       </v>
      </c>
      <c r="N38" t="str">
        <f>'38  Milak '!Y21</f>
        <v xml:space="preserve">SP        </v>
      </c>
      <c r="O38">
        <f>'38  Milak '!Z21</f>
        <v>89861</v>
      </c>
      <c r="P38">
        <f>'38  Milak '!AA21</f>
        <v>73194</v>
      </c>
      <c r="Q38">
        <f>'38  Milak '!AB21</f>
        <v>16667</v>
      </c>
    </row>
    <row r="39" spans="1:17" x14ac:dyDescent="0.3">
      <c r="A39" s="1" t="s">
        <v>1221</v>
      </c>
      <c r="B39" t="str">
        <f>'39  Dhanaura '!M21</f>
        <v xml:space="preserve">Dhanaura </v>
      </c>
      <c r="C39">
        <f>'39  Dhanaura '!N21</f>
        <v>172915</v>
      </c>
      <c r="D39">
        <f>'39  Dhanaura '!O21</f>
        <v>148119</v>
      </c>
      <c r="E39">
        <f>'39  Dhanaura '!P21</f>
        <v>21</v>
      </c>
      <c r="F39">
        <f>'39  Dhanaura '!Q21</f>
        <v>321055</v>
      </c>
      <c r="G39">
        <f>'39  Dhanaura '!R21</f>
        <v>117483</v>
      </c>
      <c r="H39">
        <f>'39  Dhanaura '!S21</f>
        <v>107124</v>
      </c>
      <c r="I39">
        <f>'39  Dhanaura '!T21</f>
        <v>604</v>
      </c>
      <c r="J39">
        <f>'39  Dhanaura '!U21</f>
        <v>225211</v>
      </c>
      <c r="K39">
        <f>'39  Dhanaura '!V21</f>
        <v>225180</v>
      </c>
      <c r="L39">
        <f>'39  Dhanaura '!W21</f>
        <v>70.147171045459501</v>
      </c>
      <c r="M39" t="str">
        <f>'39  Dhanaura '!X21</f>
        <v xml:space="preserve">BJP       </v>
      </c>
      <c r="N39" t="str">
        <f>'39  Dhanaura '!Y21</f>
        <v xml:space="preserve">SP        </v>
      </c>
      <c r="O39">
        <f>'39  Dhanaura '!Z21</f>
        <v>102943</v>
      </c>
      <c r="P39">
        <f>'39  Dhanaura '!AA21</f>
        <v>64714</v>
      </c>
      <c r="Q39">
        <f>'39  Dhanaura '!AB21</f>
        <v>38229</v>
      </c>
    </row>
    <row r="40" spans="1:17" x14ac:dyDescent="0.3">
      <c r="A40" s="1" t="s">
        <v>1221</v>
      </c>
      <c r="B40" t="str">
        <f>'40  Naugawan Sadat'!M23</f>
        <v>Naugawan Sadat</v>
      </c>
      <c r="C40">
        <f>'40  Naugawan Sadat'!N23</f>
        <v>162800</v>
      </c>
      <c r="D40">
        <f>'40  Naugawan Sadat'!O23</f>
        <v>144036</v>
      </c>
      <c r="E40">
        <f>'40  Naugawan Sadat'!P23</f>
        <v>19</v>
      </c>
      <c r="F40">
        <f>'40  Naugawan Sadat'!Q23</f>
        <v>306855</v>
      </c>
      <c r="G40">
        <f>'40  Naugawan Sadat'!R23</f>
        <v>121254</v>
      </c>
      <c r="H40">
        <f>'40  Naugawan Sadat'!S23</f>
        <v>112184</v>
      </c>
      <c r="I40">
        <f>'40  Naugawan Sadat'!T23</f>
        <v>760</v>
      </c>
      <c r="J40">
        <f>'40  Naugawan Sadat'!U23</f>
        <v>234199</v>
      </c>
      <c r="K40">
        <f>'40  Naugawan Sadat'!V23</f>
        <v>234190</v>
      </c>
      <c r="L40">
        <f>'40  Naugawan Sadat'!W23</f>
        <v>76.322367241856909</v>
      </c>
      <c r="M40" t="str">
        <f>'40  Naugawan Sadat'!X23</f>
        <v xml:space="preserve">BJP       </v>
      </c>
      <c r="N40" t="str">
        <f>'40  Naugawan Sadat'!Y23</f>
        <v xml:space="preserve">SP        </v>
      </c>
      <c r="O40">
        <f>'40  Naugawan Sadat'!Z23</f>
        <v>97030</v>
      </c>
      <c r="P40">
        <f>'40  Naugawan Sadat'!AA23</f>
        <v>76382</v>
      </c>
      <c r="Q40">
        <f>'40  Naugawan Sadat'!AB23</f>
        <v>20648</v>
      </c>
    </row>
    <row r="41" spans="1:17" x14ac:dyDescent="0.3">
      <c r="A41" s="1" t="s">
        <v>1221</v>
      </c>
      <c r="B41" t="str">
        <f>'41  Amroha'!M23</f>
        <v>Amroha</v>
      </c>
      <c r="C41">
        <f>'41  Amroha'!N23</f>
        <v>155377</v>
      </c>
      <c r="D41">
        <f>'41  Amroha'!O23</f>
        <v>136932</v>
      </c>
      <c r="E41">
        <f>'41  Amroha'!P23</f>
        <v>11</v>
      </c>
      <c r="F41">
        <f>'41  Amroha'!Q23</f>
        <v>292320</v>
      </c>
      <c r="G41">
        <f>'41  Amroha'!R23</f>
        <v>105564</v>
      </c>
      <c r="H41">
        <f>'41  Amroha'!S23</f>
        <v>95036</v>
      </c>
      <c r="I41">
        <f>'41  Amroha'!T23</f>
        <v>798</v>
      </c>
      <c r="J41">
        <f>'41  Amroha'!U23</f>
        <v>201398</v>
      </c>
      <c r="K41">
        <f>'41  Amroha'!V23</f>
        <v>201377</v>
      </c>
      <c r="L41">
        <f>'41  Amroha'!W23</f>
        <v>68.896414887794194</v>
      </c>
      <c r="M41" t="str">
        <f>'41  Amroha'!X23</f>
        <v xml:space="preserve">SP        </v>
      </c>
      <c r="N41" t="str">
        <f>'41  Amroha'!Y23</f>
        <v xml:space="preserve">BSP       </v>
      </c>
      <c r="O41">
        <f>'41  Amroha'!Z23</f>
        <v>74713</v>
      </c>
      <c r="P41">
        <f>'41  Amroha'!AA23</f>
        <v>59671</v>
      </c>
      <c r="Q41">
        <f>'41  Amroha'!AB23</f>
        <v>15042</v>
      </c>
    </row>
    <row r="42" spans="1:17" x14ac:dyDescent="0.3">
      <c r="A42" s="1" t="s">
        <v>1221</v>
      </c>
      <c r="B42" t="str">
        <f>'42  Hasanpur'!M23</f>
        <v>Hasanpur</v>
      </c>
      <c r="C42">
        <f>'42  Hasanpur'!N23</f>
        <v>181849</v>
      </c>
      <c r="D42">
        <f>'42  Hasanpur'!O23</f>
        <v>160879</v>
      </c>
      <c r="E42">
        <f>'42  Hasanpur'!P23</f>
        <v>15</v>
      </c>
      <c r="F42">
        <f>'42  Hasanpur'!Q23</f>
        <v>342743</v>
      </c>
      <c r="G42">
        <f>'42  Hasanpur'!R23</f>
        <v>132904</v>
      </c>
      <c r="H42">
        <f>'42  Hasanpur'!S23</f>
        <v>121605</v>
      </c>
      <c r="I42">
        <f>'42  Hasanpur'!T23</f>
        <v>451</v>
      </c>
      <c r="J42">
        <f>'42  Hasanpur'!U23</f>
        <v>254960</v>
      </c>
      <c r="K42">
        <f>'42  Hasanpur'!V23</f>
        <v>254919</v>
      </c>
      <c r="L42">
        <f>'42  Hasanpur'!W23</f>
        <v>74.388098371082705</v>
      </c>
      <c r="M42" t="str">
        <f>'42  Hasanpur'!X23</f>
        <v xml:space="preserve">BJP       </v>
      </c>
      <c r="N42" t="str">
        <f>'42  Hasanpur'!Y23</f>
        <v xml:space="preserve">SP        </v>
      </c>
      <c r="O42">
        <f>'42  Hasanpur'!Z23</f>
        <v>111269</v>
      </c>
      <c r="P42">
        <f>'42  Hasanpur'!AA23</f>
        <v>83499</v>
      </c>
      <c r="Q42">
        <f>'42  Hasanpur'!AB23</f>
        <v>27770</v>
      </c>
    </row>
    <row r="43" spans="1:17" x14ac:dyDescent="0.3">
      <c r="A43" s="1" t="s">
        <v>1221</v>
      </c>
      <c r="B43" t="str">
        <f>'43  Siwalkhas'!M23</f>
        <v>Siwalkhas</v>
      </c>
      <c r="C43">
        <f>'43  Siwalkhas'!N23</f>
        <v>178406</v>
      </c>
      <c r="D43">
        <f>'43  Siwalkhas'!O23</f>
        <v>140281</v>
      </c>
      <c r="E43">
        <f>'43  Siwalkhas'!P23</f>
        <v>11</v>
      </c>
      <c r="F43">
        <f>'43  Siwalkhas'!Q23</f>
        <v>318698</v>
      </c>
      <c r="G43">
        <f>'43  Siwalkhas'!R23</f>
        <v>127261</v>
      </c>
      <c r="H43">
        <f>'43  Siwalkhas'!S23</f>
        <v>97860</v>
      </c>
      <c r="I43">
        <f>'43  Siwalkhas'!T23</f>
        <v>267</v>
      </c>
      <c r="J43">
        <f>'43  Siwalkhas'!U23</f>
        <v>225388</v>
      </c>
      <c r="K43">
        <f>'43  Siwalkhas'!V23</f>
        <v>225365</v>
      </c>
      <c r="L43">
        <f>'43  Siwalkhas'!W23</f>
        <v>70.721498095375551</v>
      </c>
      <c r="M43" t="str">
        <f>'43  Siwalkhas'!X23</f>
        <v xml:space="preserve">BJP       </v>
      </c>
      <c r="N43" t="str">
        <f>'43  Siwalkhas'!Y23</f>
        <v xml:space="preserve">SP        </v>
      </c>
      <c r="O43">
        <f>'43  Siwalkhas'!Z23</f>
        <v>72842</v>
      </c>
      <c r="P43">
        <f>'43  Siwalkhas'!AA23</f>
        <v>61421</v>
      </c>
      <c r="Q43">
        <f>'43  Siwalkhas'!AB23</f>
        <v>11421</v>
      </c>
    </row>
    <row r="44" spans="1:17" x14ac:dyDescent="0.3">
      <c r="A44" s="1" t="s">
        <v>1221</v>
      </c>
      <c r="B44" t="str">
        <f>'44  Sardhana'!M23</f>
        <v>Sardhana</v>
      </c>
      <c r="C44">
        <f>'44  Sardhana'!N23</f>
        <v>184111</v>
      </c>
      <c r="D44">
        <f>'44  Sardhana'!O23</f>
        <v>148906</v>
      </c>
      <c r="E44">
        <f>'44  Sardhana'!P23</f>
        <v>47</v>
      </c>
      <c r="F44">
        <f>'44  Sardhana'!Q23</f>
        <v>333064</v>
      </c>
      <c r="G44">
        <f>'44  Sardhana'!R23</f>
        <v>133044</v>
      </c>
      <c r="H44">
        <f>'44  Sardhana'!S23</f>
        <v>105996</v>
      </c>
      <c r="I44">
        <f>'44  Sardhana'!T23</f>
        <v>220</v>
      </c>
      <c r="J44">
        <f>'44  Sardhana'!U23</f>
        <v>239266</v>
      </c>
      <c r="K44">
        <f>'44  Sardhana'!V23</f>
        <v>239251</v>
      </c>
      <c r="L44">
        <f>'44  Sardhana'!W23</f>
        <v>71.837844978742822</v>
      </c>
      <c r="M44" t="str">
        <f>'44  Sardhana'!X23</f>
        <v xml:space="preserve">BJP       </v>
      </c>
      <c r="N44" t="str">
        <f>'44  Sardhana'!Y23</f>
        <v xml:space="preserve">SP        </v>
      </c>
      <c r="O44">
        <f>'44  Sardhana'!Z23</f>
        <v>97921</v>
      </c>
      <c r="P44">
        <f>'44  Sardhana'!AA23</f>
        <v>76296</v>
      </c>
      <c r="Q44">
        <f>'44  Sardhana'!AB23</f>
        <v>21625</v>
      </c>
    </row>
    <row r="45" spans="1:17" x14ac:dyDescent="0.3">
      <c r="A45" s="1" t="s">
        <v>1221</v>
      </c>
      <c r="B45" t="str">
        <f>'45  Hastinapur '!M23</f>
        <v xml:space="preserve">Hastinapur </v>
      </c>
      <c r="C45">
        <f>'45  Hastinapur '!N23</f>
        <v>181762</v>
      </c>
      <c r="D45">
        <f>'45  Hastinapur '!O23</f>
        <v>144933</v>
      </c>
      <c r="E45">
        <f>'45  Hastinapur '!P23</f>
        <v>12</v>
      </c>
      <c r="F45">
        <f>'45  Hastinapur '!Q23</f>
        <v>326707</v>
      </c>
      <c r="G45">
        <f>'45  Hastinapur '!R23</f>
        <v>122502</v>
      </c>
      <c r="H45">
        <f>'45  Hastinapur '!S23</f>
        <v>99176</v>
      </c>
      <c r="I45">
        <f>'45  Hastinapur '!T23</f>
        <v>193</v>
      </c>
      <c r="J45">
        <f>'45  Hastinapur '!U23</f>
        <v>221872</v>
      </c>
      <c r="K45">
        <f>'45  Hastinapur '!V23</f>
        <v>221371</v>
      </c>
      <c r="L45">
        <f>'45  Hastinapur '!W23</f>
        <v>67.911614994475173</v>
      </c>
      <c r="M45" t="str">
        <f>'45  Hastinapur '!X23</f>
        <v xml:space="preserve">BJP       </v>
      </c>
      <c r="N45" t="str">
        <f>'45  Hastinapur '!Y23</f>
        <v xml:space="preserve">BSP       </v>
      </c>
      <c r="O45">
        <f>'45  Hastinapur '!Z23</f>
        <v>99436</v>
      </c>
      <c r="P45">
        <f>'45  Hastinapur '!AA23</f>
        <v>63374</v>
      </c>
      <c r="Q45">
        <f>'45  Hastinapur '!AB23</f>
        <v>36062</v>
      </c>
    </row>
    <row r="46" spans="1:17" x14ac:dyDescent="0.3">
      <c r="A46" s="1" t="s">
        <v>1221</v>
      </c>
      <c r="B46" t="str">
        <f>'46  Kithore'!M23</f>
        <v>Kithore</v>
      </c>
      <c r="C46">
        <f>'46  Kithore'!N23</f>
        <v>188926</v>
      </c>
      <c r="D46">
        <f>'46  Kithore'!O23</f>
        <v>149805</v>
      </c>
      <c r="E46">
        <f>'46  Kithore'!P23</f>
        <v>24</v>
      </c>
      <c r="F46">
        <f>'46  Kithore'!Q23</f>
        <v>338755</v>
      </c>
      <c r="G46">
        <f>'46  Kithore'!R23</f>
        <v>135677</v>
      </c>
      <c r="H46">
        <f>'46  Kithore'!S23</f>
        <v>107007</v>
      </c>
      <c r="I46">
        <f>'46  Kithore'!T23</f>
        <v>197</v>
      </c>
      <c r="J46">
        <f>'46  Kithore'!U23</f>
        <v>242882</v>
      </c>
      <c r="K46">
        <f>'46  Kithore'!V23</f>
        <v>242879</v>
      </c>
      <c r="L46">
        <f>'46  Kithore'!W23</f>
        <v>71.698425115496448</v>
      </c>
      <c r="M46" t="str">
        <f>'46  Kithore'!X23</f>
        <v xml:space="preserve">BJP       </v>
      </c>
      <c r="N46" t="str">
        <f>'46  Kithore'!Y23</f>
        <v xml:space="preserve">SP        </v>
      </c>
      <c r="O46">
        <f>'46  Kithore'!Z23</f>
        <v>90622</v>
      </c>
      <c r="P46">
        <f>'46  Kithore'!AA23</f>
        <v>79800</v>
      </c>
      <c r="Q46">
        <f>'46  Kithore'!AB23</f>
        <v>10822</v>
      </c>
    </row>
    <row r="47" spans="1:17" x14ac:dyDescent="0.3">
      <c r="A47" s="1" t="s">
        <v>1221</v>
      </c>
      <c r="B47" t="str">
        <f>'47  Meerut Cantt.'!L14</f>
        <v>Meerut Cantt.</v>
      </c>
      <c r="C47">
        <f>'47  Meerut Cantt.'!M14</f>
        <v>218175</v>
      </c>
      <c r="D47">
        <f>'47  Meerut Cantt.'!N14</f>
        <v>183627</v>
      </c>
      <c r="E47">
        <f>'47  Meerut Cantt.'!O14</f>
        <v>47</v>
      </c>
      <c r="F47">
        <f>'47  Meerut Cantt.'!P14</f>
        <v>401849</v>
      </c>
      <c r="G47">
        <f>'47  Meerut Cantt.'!Q14</f>
        <v>129164</v>
      </c>
      <c r="H47">
        <f>'47  Meerut Cantt.'!R14</f>
        <v>107205</v>
      </c>
      <c r="I47">
        <f>'47  Meerut Cantt.'!S14</f>
        <v>627</v>
      </c>
      <c r="J47">
        <f>'47  Meerut Cantt.'!T14</f>
        <v>236999</v>
      </c>
      <c r="K47">
        <f>'47  Meerut Cantt.'!U14</f>
        <v>236926</v>
      </c>
      <c r="L47">
        <f>'47  Meerut Cantt.'!V14</f>
        <v>58.977128224780948</v>
      </c>
      <c r="M47" t="str">
        <f>'47  Meerut Cantt.'!W14</f>
        <v xml:space="preserve">BJP       </v>
      </c>
      <c r="N47" t="str">
        <f>'47  Meerut Cantt.'!X14</f>
        <v xml:space="preserve">BSP       </v>
      </c>
      <c r="O47">
        <f>'47  Meerut Cantt.'!Y14</f>
        <v>132518</v>
      </c>
      <c r="P47">
        <f>'47  Meerut Cantt.'!Z14</f>
        <v>55899</v>
      </c>
      <c r="Q47">
        <f>'47  Meerut Cantt.'!AA14</f>
        <v>76619</v>
      </c>
    </row>
    <row r="48" spans="1:17" x14ac:dyDescent="0.3">
      <c r="A48" s="1" t="s">
        <v>1221</v>
      </c>
      <c r="B48" t="str">
        <f>'48  Meerut  '!M17</f>
        <v xml:space="preserve">Meerut  </v>
      </c>
      <c r="C48">
        <f>'48  Meerut  '!N17</f>
        <v>166032</v>
      </c>
      <c r="D48">
        <f>'48  Meerut  '!O17</f>
        <v>136160</v>
      </c>
      <c r="E48">
        <f>'48  Meerut  '!P17</f>
        <v>22</v>
      </c>
      <c r="F48">
        <f>'48  Meerut  '!Q17</f>
        <v>302214</v>
      </c>
      <c r="G48">
        <f>'48  Meerut  '!R17</f>
        <v>112481</v>
      </c>
      <c r="H48">
        <f>'48  Meerut  '!S17</f>
        <v>82807</v>
      </c>
      <c r="I48">
        <f>'48  Meerut  '!T17</f>
        <v>238</v>
      </c>
      <c r="J48">
        <f>'48  Meerut  '!U17</f>
        <v>195526</v>
      </c>
      <c r="K48">
        <f>'48  Meerut  '!V17</f>
        <v>195516</v>
      </c>
      <c r="L48">
        <f>'48  Meerut  '!W17</f>
        <v>64.697863103628549</v>
      </c>
      <c r="M48" t="str">
        <f>'48  Meerut  '!X17</f>
        <v xml:space="preserve">SP        </v>
      </c>
      <c r="N48" t="str">
        <f>'48  Meerut  '!Y17</f>
        <v xml:space="preserve">BJP       </v>
      </c>
      <c r="O48">
        <f>'48  Meerut  '!Z17</f>
        <v>103217</v>
      </c>
      <c r="P48">
        <f>'48  Meerut  '!AA17</f>
        <v>74448</v>
      </c>
      <c r="Q48">
        <f>'48  Meerut  '!AB17</f>
        <v>28769</v>
      </c>
    </row>
    <row r="49" spans="1:17" x14ac:dyDescent="0.3">
      <c r="A49" s="1" t="s">
        <v>1221</v>
      </c>
      <c r="B49" t="str">
        <f>'49  Meerut South'!M25</f>
        <v>Meerut South</v>
      </c>
      <c r="C49">
        <f>'49  Meerut South'!N25</f>
        <v>237111</v>
      </c>
      <c r="D49">
        <f>'49  Meerut South'!O25</f>
        <v>191722</v>
      </c>
      <c r="E49">
        <f>'49  Meerut South'!P25</f>
        <v>21</v>
      </c>
      <c r="F49">
        <f>'49  Meerut South'!Q25</f>
        <v>428854</v>
      </c>
      <c r="G49">
        <f>'49  Meerut South'!R25</f>
        <v>153112</v>
      </c>
      <c r="H49">
        <f>'49  Meerut South'!S25</f>
        <v>117397</v>
      </c>
      <c r="I49">
        <f>'49  Meerut South'!T25</f>
        <v>313</v>
      </c>
      <c r="J49">
        <f>'49  Meerut South'!U25</f>
        <v>270823</v>
      </c>
      <c r="K49">
        <f>'49  Meerut South'!V25</f>
        <v>270796</v>
      </c>
      <c r="L49">
        <f>'49  Meerut South'!W25</f>
        <v>63.150396172123848</v>
      </c>
      <c r="M49" t="str">
        <f>'49  Meerut South'!X25</f>
        <v xml:space="preserve">BJP       </v>
      </c>
      <c r="N49" t="str">
        <f>'49  Meerut South'!Y25</f>
        <v xml:space="preserve">BSP       </v>
      </c>
      <c r="O49">
        <f>'49  Meerut South'!Z25</f>
        <v>113225</v>
      </c>
      <c r="P49">
        <f>'49  Meerut South'!AA25</f>
        <v>77830</v>
      </c>
      <c r="Q49">
        <f>'49  Meerut South'!AB25</f>
        <v>35395</v>
      </c>
    </row>
    <row r="50" spans="1:17" x14ac:dyDescent="0.3">
      <c r="A50" s="1" t="s">
        <v>1221</v>
      </c>
      <c r="B50" t="str">
        <f>'50  Chhaprauli'!M25</f>
        <v>Chhaprauli</v>
      </c>
      <c r="C50">
        <f>'50  Chhaprauli'!N25</f>
        <v>179256</v>
      </c>
      <c r="D50">
        <f>'50  Chhaprauli'!O25</f>
        <v>138696</v>
      </c>
      <c r="E50">
        <f>'50  Chhaprauli'!P25</f>
        <v>26</v>
      </c>
      <c r="F50">
        <f>'50  Chhaprauli'!Q25</f>
        <v>317978</v>
      </c>
      <c r="G50">
        <f>'50  Chhaprauli'!R25</f>
        <v>113216</v>
      </c>
      <c r="H50">
        <f>'50  Chhaprauli'!S25</f>
        <v>86321</v>
      </c>
      <c r="I50">
        <f>'50  Chhaprauli'!T25</f>
        <v>644</v>
      </c>
      <c r="J50">
        <f>'50  Chhaprauli'!U25</f>
        <v>200181</v>
      </c>
      <c r="K50">
        <f>'50  Chhaprauli'!V25</f>
        <v>200152</v>
      </c>
      <c r="L50">
        <f>'50  Chhaprauli'!W25</f>
        <v>62.954355332758873</v>
      </c>
      <c r="M50" t="str">
        <f>'50  Chhaprauli'!X25</f>
        <v xml:space="preserve">RLD       </v>
      </c>
      <c r="N50" t="str">
        <f>'50  Chhaprauli'!Y25</f>
        <v xml:space="preserve">BJP       </v>
      </c>
      <c r="O50">
        <f>'50  Chhaprauli'!Z25</f>
        <v>65124</v>
      </c>
      <c r="P50">
        <f>'50  Chhaprauli'!AA25</f>
        <v>61282</v>
      </c>
      <c r="Q50">
        <f>'50  Chhaprauli'!AB25</f>
        <v>3842</v>
      </c>
    </row>
    <row r="51" spans="1:17" x14ac:dyDescent="0.3">
      <c r="A51" s="1" t="s">
        <v>1221</v>
      </c>
      <c r="B51" t="str">
        <f>'51  Baraut'!M25</f>
        <v>Baraut</v>
      </c>
      <c r="C51">
        <f>'51  Baraut'!N25</f>
        <v>161925</v>
      </c>
      <c r="D51">
        <f>'51  Baraut'!O25</f>
        <v>126114</v>
      </c>
      <c r="E51">
        <f>'51  Baraut'!P25</f>
        <v>13</v>
      </c>
      <c r="F51">
        <f>'51  Baraut'!Q25</f>
        <v>288052</v>
      </c>
      <c r="G51">
        <f>'51  Baraut'!R25</f>
        <v>105227</v>
      </c>
      <c r="H51">
        <f>'51  Baraut'!S25</f>
        <v>79317</v>
      </c>
      <c r="I51">
        <f>'51  Baraut'!T25</f>
        <v>650</v>
      </c>
      <c r="J51">
        <f>'51  Baraut'!U25</f>
        <v>185195</v>
      </c>
      <c r="K51">
        <f>'51  Baraut'!V25</f>
        <v>185178</v>
      </c>
      <c r="L51">
        <f>'51  Baraut'!W25</f>
        <v>64.292211128546242</v>
      </c>
      <c r="M51" t="str">
        <f>'51  Baraut'!X25</f>
        <v xml:space="preserve">BJP       </v>
      </c>
      <c r="N51" t="str">
        <f>'51  Baraut'!Y25</f>
        <v xml:space="preserve">RLD       </v>
      </c>
      <c r="O51">
        <f>'51  Baraut'!Z25</f>
        <v>79427</v>
      </c>
      <c r="P51">
        <f>'51  Baraut'!AA25</f>
        <v>52941</v>
      </c>
      <c r="Q51">
        <f>'51  Baraut'!AB25</f>
        <v>26486</v>
      </c>
    </row>
    <row r="52" spans="1:17" x14ac:dyDescent="0.3">
      <c r="A52" s="1" t="s">
        <v>1221</v>
      </c>
      <c r="B52" t="str">
        <f>'52  Baghpat'!M25</f>
        <v>Baghpat</v>
      </c>
      <c r="C52">
        <f>'52  Baghpat'!N25</f>
        <v>168961</v>
      </c>
      <c r="D52">
        <f>'52  Baghpat'!O25</f>
        <v>132372</v>
      </c>
      <c r="E52">
        <f>'52  Baghpat'!P25</f>
        <v>27</v>
      </c>
      <c r="F52">
        <f>'52  Baghpat'!Q25</f>
        <v>301360</v>
      </c>
      <c r="G52">
        <f>'52  Baghpat'!R25</f>
        <v>113088</v>
      </c>
      <c r="H52">
        <f>'52  Baghpat'!S25</f>
        <v>85133</v>
      </c>
      <c r="I52">
        <f>'52  Baghpat'!T25</f>
        <v>457</v>
      </c>
      <c r="J52">
        <f>'52  Baghpat'!U25</f>
        <v>198678</v>
      </c>
      <c r="K52">
        <f>'52  Baghpat'!V25</f>
        <v>198613</v>
      </c>
      <c r="L52">
        <f>'52  Baghpat'!W25</f>
        <v>65.927130342447569</v>
      </c>
      <c r="M52" t="str">
        <f>'52  Baghpat'!X25</f>
        <v xml:space="preserve">BJP       </v>
      </c>
      <c r="N52" t="str">
        <f>'52  Baghpat'!Y25</f>
        <v xml:space="preserve">BSP       </v>
      </c>
      <c r="O52">
        <f>'52  Baghpat'!Z25</f>
        <v>92566</v>
      </c>
      <c r="P52">
        <f>'52  Baghpat'!AA25</f>
        <v>61206</v>
      </c>
      <c r="Q52">
        <f>'52  Baghpat'!AB25</f>
        <v>31360</v>
      </c>
    </row>
    <row r="53" spans="1:17" x14ac:dyDescent="0.3">
      <c r="A53" s="1" t="s">
        <v>1221</v>
      </c>
      <c r="B53" t="str">
        <f>'53  Loni'!M25</f>
        <v>Loni</v>
      </c>
      <c r="C53">
        <f>'53  Loni'!N25</f>
        <v>259685</v>
      </c>
      <c r="D53">
        <f>'53  Loni'!O25</f>
        <v>197005</v>
      </c>
      <c r="E53">
        <f>'53  Loni'!P25</f>
        <v>23</v>
      </c>
      <c r="F53">
        <f>'53  Loni'!Q25</f>
        <v>456713</v>
      </c>
      <c r="G53">
        <f>'53  Loni'!R25</f>
        <v>156592</v>
      </c>
      <c r="H53">
        <f>'53  Loni'!S25</f>
        <v>117880</v>
      </c>
      <c r="I53">
        <f>'53  Loni'!T25</f>
        <v>115</v>
      </c>
      <c r="J53">
        <f>'53  Loni'!U25</f>
        <v>274588</v>
      </c>
      <c r="K53">
        <f>'53  Loni'!V25</f>
        <v>274555</v>
      </c>
      <c r="L53">
        <f>'53  Loni'!W25</f>
        <v>60.122659087873565</v>
      </c>
      <c r="M53" t="str">
        <f>'53  Loni'!X25</f>
        <v xml:space="preserve">BJP       </v>
      </c>
      <c r="N53" t="str">
        <f>'53  Loni'!Y25</f>
        <v xml:space="preserve">BSP       </v>
      </c>
      <c r="O53">
        <f>'53  Loni'!Z25</f>
        <v>113088</v>
      </c>
      <c r="P53">
        <f>'53  Loni'!AA25</f>
        <v>70275</v>
      </c>
      <c r="Q53">
        <f>'53  Loni'!AB25</f>
        <v>42813</v>
      </c>
    </row>
    <row r="54" spans="1:17" x14ac:dyDescent="0.3">
      <c r="A54" s="1" t="s">
        <v>1221</v>
      </c>
      <c r="B54" t="str">
        <f>'54  Muradnagar'!M25</f>
        <v>Muradnagar</v>
      </c>
      <c r="C54">
        <f>'54  Muradnagar'!N25</f>
        <v>228693</v>
      </c>
      <c r="D54">
        <f>'54  Muradnagar'!O25</f>
        <v>190546</v>
      </c>
      <c r="E54">
        <f>'54  Muradnagar'!P25</f>
        <v>15</v>
      </c>
      <c r="F54">
        <f>'54  Muradnagar'!Q25</f>
        <v>419254</v>
      </c>
      <c r="G54">
        <f>'54  Muradnagar'!R25</f>
        <v>141279</v>
      </c>
      <c r="H54">
        <f>'54  Muradnagar'!S25</f>
        <v>111221</v>
      </c>
      <c r="I54">
        <f>'54  Muradnagar'!T25</f>
        <v>1048</v>
      </c>
      <c r="J54">
        <f>'54  Muradnagar'!U25</f>
        <v>253548</v>
      </c>
      <c r="K54">
        <f>'54  Muradnagar'!V25</f>
        <v>253532</v>
      </c>
      <c r="L54">
        <f>'54  Muradnagar'!W25</f>
        <v>60.475988303033482</v>
      </c>
      <c r="M54" t="str">
        <f>'54  Muradnagar'!X25</f>
        <v xml:space="preserve">BJP       </v>
      </c>
      <c r="N54" t="str">
        <f>'54  Muradnagar'!Y25</f>
        <v xml:space="preserve">BSP       </v>
      </c>
      <c r="O54">
        <f>'54  Muradnagar'!Z25</f>
        <v>140759</v>
      </c>
      <c r="P54">
        <f>'54  Muradnagar'!AA25</f>
        <v>51147</v>
      </c>
      <c r="Q54">
        <f>'54  Muradnagar'!AB25</f>
        <v>89612</v>
      </c>
    </row>
    <row r="55" spans="1:17" x14ac:dyDescent="0.3">
      <c r="A55" s="1" t="s">
        <v>1221</v>
      </c>
      <c r="B55" t="str">
        <f>'55  Sahibabad'!M25</f>
        <v>Sahibabad</v>
      </c>
      <c r="C55">
        <f>'55  Sahibabad'!N25</f>
        <v>495919</v>
      </c>
      <c r="D55">
        <f>'55  Sahibabad'!O25</f>
        <v>369698</v>
      </c>
      <c r="E55">
        <f>'55  Sahibabad'!P25</f>
        <v>24</v>
      </c>
      <c r="F55">
        <f>'55  Sahibabad'!Q25</f>
        <v>865641</v>
      </c>
      <c r="G55">
        <f>'55  Sahibabad'!R25</f>
        <v>244314</v>
      </c>
      <c r="H55">
        <f>'55  Sahibabad'!S25</f>
        <v>181022</v>
      </c>
      <c r="I55">
        <f>'55  Sahibabad'!T25</f>
        <v>535</v>
      </c>
      <c r="J55">
        <f>'55  Sahibabad'!U25</f>
        <v>425873</v>
      </c>
      <c r="K55">
        <f>'55  Sahibabad'!V25</f>
        <v>425868</v>
      </c>
      <c r="L55">
        <f>'55  Sahibabad'!W25</f>
        <v>49.197415556795484</v>
      </c>
      <c r="M55" t="str">
        <f>'55  Sahibabad'!X25</f>
        <v xml:space="preserve">BJP       </v>
      </c>
      <c r="N55" t="str">
        <f>'55  Sahibabad'!Y25</f>
        <v xml:space="preserve">INC       </v>
      </c>
      <c r="O55">
        <f>'55  Sahibabad'!Z25</f>
        <v>262741</v>
      </c>
      <c r="P55">
        <f>'55  Sahibabad'!AA25</f>
        <v>112056</v>
      </c>
      <c r="Q55">
        <f>'55  Sahibabad'!AB25</f>
        <v>150685</v>
      </c>
    </row>
    <row r="56" spans="1:17" x14ac:dyDescent="0.3">
      <c r="A56" s="1" t="s">
        <v>1221</v>
      </c>
      <c r="B56" t="str">
        <f>'56  Ghaziabad'!M25</f>
        <v>Ghaziabad</v>
      </c>
      <c r="C56">
        <f>'56  Ghaziabad'!N25</f>
        <v>237046</v>
      </c>
      <c r="D56">
        <f>'56  Ghaziabad'!O25</f>
        <v>187019</v>
      </c>
      <c r="E56">
        <f>'56  Ghaziabad'!P25</f>
        <v>12</v>
      </c>
      <c r="F56">
        <f>'56  Ghaziabad'!Q25</f>
        <v>424077</v>
      </c>
      <c r="G56">
        <f>'56  Ghaziabad'!R25</f>
        <v>128494</v>
      </c>
      <c r="H56">
        <f>'56  Ghaziabad'!S25</f>
        <v>96971</v>
      </c>
      <c r="I56">
        <f>'56  Ghaziabad'!T25</f>
        <v>449</v>
      </c>
      <c r="J56">
        <f>'56  Ghaziabad'!U25</f>
        <v>225915</v>
      </c>
      <c r="K56">
        <f>'56  Ghaziabad'!V25</f>
        <v>225856</v>
      </c>
      <c r="L56">
        <f>'56  Ghaziabad'!W25</f>
        <v>53.272165196414804</v>
      </c>
      <c r="M56" t="str">
        <f>'56  Ghaziabad'!X25</f>
        <v xml:space="preserve">BJP       </v>
      </c>
      <c r="N56" t="str">
        <f>'56  Ghaziabad'!Y25</f>
        <v xml:space="preserve">BSP       </v>
      </c>
      <c r="O56">
        <f>'56  Ghaziabad'!Z25</f>
        <v>124201</v>
      </c>
      <c r="P56">
        <f>'56  Ghaziabad'!AA25</f>
        <v>53696</v>
      </c>
      <c r="Q56">
        <f>'56  Ghaziabad'!AB25</f>
        <v>70505</v>
      </c>
    </row>
    <row r="57" spans="1:17" x14ac:dyDescent="0.3">
      <c r="A57" s="1" t="s">
        <v>1221</v>
      </c>
      <c r="B57" t="str">
        <f>'57  Modi Nagar'!M25</f>
        <v>Modi Nagar</v>
      </c>
      <c r="C57">
        <f>'57  Modi Nagar'!N25</f>
        <v>181276</v>
      </c>
      <c r="D57">
        <f>'57  Modi Nagar'!O25</f>
        <v>152076</v>
      </c>
      <c r="E57">
        <f>'57  Modi Nagar'!P25</f>
        <v>26</v>
      </c>
      <c r="F57">
        <f>'57  Modi Nagar'!Q25</f>
        <v>333378</v>
      </c>
      <c r="G57">
        <f>'57  Modi Nagar'!R25</f>
        <v>119888</v>
      </c>
      <c r="H57">
        <f>'57  Modi Nagar'!S25</f>
        <v>95580</v>
      </c>
      <c r="I57">
        <f>'57  Modi Nagar'!T25</f>
        <v>425</v>
      </c>
      <c r="J57">
        <f>'57  Modi Nagar'!U25</f>
        <v>215895</v>
      </c>
      <c r="K57">
        <f>'57  Modi Nagar'!V25</f>
        <v>215867</v>
      </c>
      <c r="L57">
        <f>'57  Modi Nagar'!W25</f>
        <v>64.759822183827367</v>
      </c>
      <c r="M57" t="str">
        <f>'57  Modi Nagar'!X25</f>
        <v xml:space="preserve">BJP       </v>
      </c>
      <c r="N57" t="str">
        <f>'57  Modi Nagar'!Y25</f>
        <v xml:space="preserve">BSP       </v>
      </c>
      <c r="O57">
        <f>'57  Modi Nagar'!Z25</f>
        <v>108631</v>
      </c>
      <c r="P57">
        <f>'57  Modi Nagar'!AA25</f>
        <v>42049</v>
      </c>
      <c r="Q57">
        <f>'57  Modi Nagar'!AB25</f>
        <v>66582</v>
      </c>
    </row>
    <row r="58" spans="1:17" x14ac:dyDescent="0.3">
      <c r="A58" s="1" t="s">
        <v>1221</v>
      </c>
      <c r="B58" t="str">
        <f>'58  Dholana'!M25</f>
        <v>Dholana</v>
      </c>
      <c r="C58">
        <f>'58  Dholana'!N25</f>
        <v>206590</v>
      </c>
      <c r="D58">
        <f>'58  Dholana'!O25</f>
        <v>172872</v>
      </c>
      <c r="E58">
        <f>'58  Dholana'!P25</f>
        <v>14</v>
      </c>
      <c r="F58">
        <f>'58  Dholana'!Q25</f>
        <v>379476</v>
      </c>
      <c r="G58">
        <f>'58  Dholana'!R25</f>
        <v>141415</v>
      </c>
      <c r="H58">
        <f>'58  Dholana'!S25</f>
        <v>112105</v>
      </c>
      <c r="I58">
        <f>'58  Dholana'!T25</f>
        <v>339</v>
      </c>
      <c r="J58">
        <f>'58  Dholana'!U25</f>
        <v>253860</v>
      </c>
      <c r="K58">
        <f>'58  Dholana'!V25</f>
        <v>253827</v>
      </c>
      <c r="L58">
        <f>'58  Dholana'!W25</f>
        <v>66.897511305062778</v>
      </c>
      <c r="M58" t="str">
        <f>'58  Dholana'!X25</f>
        <v xml:space="preserve">BSP       </v>
      </c>
      <c r="N58" t="str">
        <f>'58  Dholana'!Y25</f>
        <v xml:space="preserve">BJP       </v>
      </c>
      <c r="O58">
        <f>'58  Dholana'!Z25</f>
        <v>88580</v>
      </c>
      <c r="P58">
        <f>'58  Dholana'!AA25</f>
        <v>85004</v>
      </c>
      <c r="Q58">
        <f>'58  Dholana'!AB25</f>
        <v>3576</v>
      </c>
    </row>
    <row r="59" spans="1:17" x14ac:dyDescent="0.3">
      <c r="A59" s="1" t="s">
        <v>1221</v>
      </c>
      <c r="B59" t="str">
        <f>'59  Hapur '!M25</f>
        <v xml:space="preserve">Hapur </v>
      </c>
      <c r="C59">
        <f>'59  Hapur '!N25</f>
        <v>187666</v>
      </c>
      <c r="D59">
        <f>'59  Hapur '!O25</f>
        <v>157320</v>
      </c>
      <c r="E59">
        <f>'59  Hapur '!P25</f>
        <v>15</v>
      </c>
      <c r="F59">
        <f>'59  Hapur '!Q25</f>
        <v>345001</v>
      </c>
      <c r="G59">
        <f>'59  Hapur '!R25</f>
        <v>121114</v>
      </c>
      <c r="H59">
        <f>'59  Hapur '!S25</f>
        <v>101167</v>
      </c>
      <c r="I59">
        <f>'59  Hapur '!T25</f>
        <v>391</v>
      </c>
      <c r="J59">
        <f>'59  Hapur '!U25</f>
        <v>222673</v>
      </c>
      <c r="K59">
        <f>'59  Hapur '!V25</f>
        <v>222655</v>
      </c>
      <c r="L59">
        <f>'59  Hapur '!W25</f>
        <v>64.542711470401542</v>
      </c>
      <c r="M59" t="str">
        <f>'59  Hapur '!X25</f>
        <v xml:space="preserve">BJP       </v>
      </c>
      <c r="N59" t="str">
        <f>'59  Hapur '!Y25</f>
        <v xml:space="preserve">INC       </v>
      </c>
      <c r="O59">
        <f>'59  Hapur '!Z25</f>
        <v>84532</v>
      </c>
      <c r="P59">
        <f>'59  Hapur '!AA25</f>
        <v>69526</v>
      </c>
      <c r="Q59">
        <f>'59  Hapur '!AB25</f>
        <v>15006</v>
      </c>
    </row>
    <row r="60" spans="1:17" x14ac:dyDescent="0.3">
      <c r="A60" s="1" t="s">
        <v>1221</v>
      </c>
      <c r="B60" t="str">
        <f>'60  Garhmukteshwar'!M25</f>
        <v>Garhmukteshwar</v>
      </c>
      <c r="C60">
        <f>'60  Garhmukteshwar'!N25</f>
        <v>178766</v>
      </c>
      <c r="D60">
        <f>'60  Garhmukteshwar'!O25</f>
        <v>150716</v>
      </c>
      <c r="E60">
        <f>'60  Garhmukteshwar'!P25</f>
        <v>21</v>
      </c>
      <c r="F60">
        <f>'60  Garhmukteshwar'!Q25</f>
        <v>329503</v>
      </c>
      <c r="G60">
        <f>'60  Garhmukteshwar'!R25</f>
        <v>119568</v>
      </c>
      <c r="H60">
        <f>'60  Garhmukteshwar'!S25</f>
        <v>101919</v>
      </c>
      <c r="I60">
        <f>'60  Garhmukteshwar'!T25</f>
        <v>290</v>
      </c>
      <c r="J60">
        <f>'60  Garhmukteshwar'!U25</f>
        <v>221779</v>
      </c>
      <c r="K60">
        <f>'60  Garhmukteshwar'!V25</f>
        <v>221755</v>
      </c>
      <c r="L60">
        <f>'60  Garhmukteshwar'!W25</f>
        <v>67.307126187014987</v>
      </c>
      <c r="M60" t="str">
        <f>'60  Garhmukteshwar'!X25</f>
        <v xml:space="preserve">BJP       </v>
      </c>
      <c r="N60" t="str">
        <f>'60  Garhmukteshwar'!Y25</f>
        <v xml:space="preserve">BSP       </v>
      </c>
      <c r="O60">
        <f>'60  Garhmukteshwar'!Z25</f>
        <v>91086</v>
      </c>
      <c r="P60">
        <f>'60  Garhmukteshwar'!AA25</f>
        <v>55792</v>
      </c>
      <c r="Q60">
        <f>'60  Garhmukteshwar'!AB25</f>
        <v>35294</v>
      </c>
    </row>
    <row r="61" spans="1:17" x14ac:dyDescent="0.3">
      <c r="A61" s="1" t="s">
        <v>1221</v>
      </c>
      <c r="B61" t="str">
        <f>'61  Noida'!M25</f>
        <v>Noida</v>
      </c>
      <c r="C61">
        <f>'61  Noida'!N25</f>
        <v>301375</v>
      </c>
      <c r="D61">
        <f>'61  Noida'!O25</f>
        <v>222440</v>
      </c>
      <c r="E61">
        <f>'61  Noida'!P25</f>
        <v>50</v>
      </c>
      <c r="F61">
        <f>'61  Noida'!Q25</f>
        <v>523865</v>
      </c>
      <c r="G61">
        <f>'61  Noida'!R25</f>
        <v>148714</v>
      </c>
      <c r="H61">
        <f>'61  Noida'!S25</f>
        <v>105480</v>
      </c>
      <c r="I61">
        <f>'61  Noida'!T25</f>
        <v>224</v>
      </c>
      <c r="J61">
        <f>'61  Noida'!U25</f>
        <v>254418</v>
      </c>
      <c r="K61">
        <f>'61  Noida'!V25</f>
        <v>254408</v>
      </c>
      <c r="L61">
        <f>'61  Noida'!W25</f>
        <v>48.56556555601157</v>
      </c>
      <c r="M61" t="str">
        <f>'61  Noida'!X25</f>
        <v xml:space="preserve">BJP       </v>
      </c>
      <c r="N61" t="str">
        <f>'61  Noida'!Y25</f>
        <v xml:space="preserve">SP        </v>
      </c>
      <c r="O61">
        <f>'61  Noida'!Z25</f>
        <v>162417</v>
      </c>
      <c r="P61">
        <f>'61  Noida'!AA25</f>
        <v>58401</v>
      </c>
      <c r="Q61">
        <f>'61  Noida'!AB25</f>
        <v>104016</v>
      </c>
    </row>
    <row r="62" spans="1:17" x14ac:dyDescent="0.3">
      <c r="A62" s="1" t="s">
        <v>1221</v>
      </c>
      <c r="B62" t="str">
        <f>'62  Dadri'!M25</f>
        <v>Dadri</v>
      </c>
      <c r="C62">
        <f>'62  Dadri'!N25</f>
        <v>246184</v>
      </c>
      <c r="D62">
        <f>'62  Dadri'!O25</f>
        <v>195000</v>
      </c>
      <c r="E62">
        <f>'62  Dadri'!P25</f>
        <v>45</v>
      </c>
      <c r="F62">
        <f>'62  Dadri'!Q25</f>
        <v>441229</v>
      </c>
      <c r="G62">
        <f>'62  Dadri'!R25</f>
        <v>153182</v>
      </c>
      <c r="H62">
        <f>'62  Dadri'!S25</f>
        <v>111912</v>
      </c>
      <c r="I62">
        <f>'62  Dadri'!T25</f>
        <v>199</v>
      </c>
      <c r="J62">
        <f>'62  Dadri'!U25</f>
        <v>265298</v>
      </c>
      <c r="K62">
        <f>'62  Dadri'!V25</f>
        <v>265281</v>
      </c>
      <c r="L62">
        <f>'62  Dadri'!W25</f>
        <v>60.127054205412612</v>
      </c>
      <c r="M62" t="str">
        <f>'62  Dadri'!X25</f>
        <v xml:space="preserve">BJP       </v>
      </c>
      <c r="N62" t="str">
        <f>'62  Dadri'!Y25</f>
        <v xml:space="preserve">BSP       </v>
      </c>
      <c r="O62">
        <f>'62  Dadri'!Z25</f>
        <v>141226</v>
      </c>
      <c r="P62">
        <f>'62  Dadri'!AA25</f>
        <v>61049</v>
      </c>
      <c r="Q62">
        <f>'62  Dadri'!AB25</f>
        <v>80177</v>
      </c>
    </row>
    <row r="63" spans="1:17" x14ac:dyDescent="0.3">
      <c r="A63" s="1" t="s">
        <v>1221</v>
      </c>
      <c r="B63" t="str">
        <f>'63  Jewar'!M25</f>
        <v>Jewar</v>
      </c>
      <c r="C63">
        <f>'63  Jewar'!N25</f>
        <v>178150</v>
      </c>
      <c r="D63">
        <f>'63  Jewar'!O25</f>
        <v>144839</v>
      </c>
      <c r="E63">
        <f>'63  Jewar'!P25</f>
        <v>9</v>
      </c>
      <c r="F63">
        <f>'63  Jewar'!Q25</f>
        <v>322998</v>
      </c>
      <c r="G63">
        <f>'63  Jewar'!R25</f>
        <v>119001</v>
      </c>
      <c r="H63">
        <f>'63  Jewar'!S25</f>
        <v>92291</v>
      </c>
      <c r="I63">
        <f>'63  Jewar'!T25</f>
        <v>132</v>
      </c>
      <c r="J63">
        <f>'63  Jewar'!U25</f>
        <v>211424</v>
      </c>
      <c r="K63">
        <f>'63  Jewar'!V25</f>
        <v>211414</v>
      </c>
      <c r="L63">
        <f>'63  Jewar'!W25</f>
        <v>65.456752054192293</v>
      </c>
      <c r="M63" t="str">
        <f>'63  Jewar'!X25</f>
        <v xml:space="preserve">BJP       </v>
      </c>
      <c r="N63" t="str">
        <f>'63  Jewar'!Y25</f>
        <v xml:space="preserve">BSP       </v>
      </c>
      <c r="O63">
        <f>'63  Jewar'!Z25</f>
        <v>102979</v>
      </c>
      <c r="P63">
        <f>'63  Jewar'!AA25</f>
        <v>80806</v>
      </c>
      <c r="Q63">
        <f>'63  Jewar'!AB25</f>
        <v>22173</v>
      </c>
    </row>
    <row r="64" spans="1:17" x14ac:dyDescent="0.3">
      <c r="A64" s="1" t="s">
        <v>1221</v>
      </c>
      <c r="B64" t="str">
        <f>'64  Sikandrabad'!M25</f>
        <v>Sikandrabad</v>
      </c>
      <c r="C64">
        <f>'64  Sikandrabad'!N25</f>
        <v>199691</v>
      </c>
      <c r="D64">
        <f>'64  Sikandrabad'!O25</f>
        <v>175578</v>
      </c>
      <c r="E64">
        <f>'64  Sikandrabad'!P25</f>
        <v>24</v>
      </c>
      <c r="F64">
        <f>'64  Sikandrabad'!Q25</f>
        <v>375293</v>
      </c>
      <c r="G64">
        <f>'64  Sikandrabad'!R25</f>
        <v>136925</v>
      </c>
      <c r="H64">
        <f>'64  Sikandrabad'!S25</f>
        <v>114424</v>
      </c>
      <c r="I64">
        <f>'64  Sikandrabad'!T25</f>
        <v>631</v>
      </c>
      <c r="J64">
        <f>'64  Sikandrabad'!U25</f>
        <v>251982</v>
      </c>
      <c r="K64">
        <f>'64  Sikandrabad'!V25</f>
        <v>251950</v>
      </c>
      <c r="L64">
        <f>'64  Sikandrabad'!W25</f>
        <v>67.142739139818758</v>
      </c>
      <c r="M64" t="str">
        <f>'64  Sikandrabad'!X25</f>
        <v xml:space="preserve">BJP       </v>
      </c>
      <c r="N64" t="str">
        <f>'64  Sikandrabad'!Y25</f>
        <v xml:space="preserve">BSP       </v>
      </c>
      <c r="O64">
        <f>'64  Sikandrabad'!Z25</f>
        <v>104956</v>
      </c>
      <c r="P64">
        <f>'64  Sikandrabad'!AA25</f>
        <v>76333</v>
      </c>
      <c r="Q64">
        <f>'64  Sikandrabad'!AB25</f>
        <v>28623</v>
      </c>
    </row>
    <row r="65" spans="1:17" x14ac:dyDescent="0.3">
      <c r="A65" s="1" t="s">
        <v>1221</v>
      </c>
      <c r="B65" t="str">
        <f>'65  Bulandshahr'!M25</f>
        <v>Bulandshahr</v>
      </c>
      <c r="C65">
        <f>'65  Bulandshahr'!N25</f>
        <v>203047</v>
      </c>
      <c r="D65">
        <f>'65  Bulandshahr'!O25</f>
        <v>178267</v>
      </c>
      <c r="E65">
        <f>'65  Bulandshahr'!P25</f>
        <v>26</v>
      </c>
      <c r="F65">
        <f>'65  Bulandshahr'!Q25</f>
        <v>381340</v>
      </c>
      <c r="G65">
        <f>'65  Bulandshahr'!R25</f>
        <v>130121</v>
      </c>
      <c r="H65">
        <f>'65  Bulandshahr'!S25</f>
        <v>113950</v>
      </c>
      <c r="I65">
        <f>'65  Bulandshahr'!T25</f>
        <v>1156</v>
      </c>
      <c r="J65">
        <f>'65  Bulandshahr'!U25</f>
        <v>245233</v>
      </c>
      <c r="K65">
        <f>'65  Bulandshahr'!V25</f>
        <v>245082</v>
      </c>
      <c r="L65">
        <f>'65  Bulandshahr'!W25</f>
        <v>64.308228877117529</v>
      </c>
      <c r="M65" t="str">
        <f>'65  Bulandshahr'!X25</f>
        <v xml:space="preserve">BJP       </v>
      </c>
      <c r="N65" t="str">
        <f>'65  Bulandshahr'!Y25</f>
        <v xml:space="preserve">BSP       </v>
      </c>
      <c r="O65">
        <f>'65  Bulandshahr'!Z25</f>
        <v>111538</v>
      </c>
      <c r="P65">
        <f>'65  Bulandshahr'!AA25</f>
        <v>88454</v>
      </c>
      <c r="Q65">
        <f>'65  Bulandshahr'!AB25</f>
        <v>23084</v>
      </c>
    </row>
    <row r="66" spans="1:17" x14ac:dyDescent="0.3">
      <c r="A66" s="1" t="s">
        <v>1221</v>
      </c>
      <c r="B66" t="str">
        <f>'66  Syana'!M25</f>
        <v>Syana</v>
      </c>
      <c r="C66">
        <f>'66  Syana'!N25</f>
        <v>200041</v>
      </c>
      <c r="D66">
        <f>'66  Syana'!O25</f>
        <v>171680</v>
      </c>
      <c r="E66">
        <f>'66  Syana'!P25</f>
        <v>9</v>
      </c>
      <c r="F66">
        <f>'66  Syana'!Q25</f>
        <v>371730</v>
      </c>
      <c r="G66">
        <f>'66  Syana'!R25</f>
        <v>123048</v>
      </c>
      <c r="H66">
        <f>'66  Syana'!S25</f>
        <v>108952</v>
      </c>
      <c r="I66">
        <f>'66  Syana'!T25</f>
        <v>542</v>
      </c>
      <c r="J66">
        <f>'66  Syana'!U25</f>
        <v>232542</v>
      </c>
      <c r="K66">
        <f>'66  Syana'!V25</f>
        <v>232430</v>
      </c>
      <c r="L66">
        <f>'66  Syana'!W25</f>
        <v>62.556694374949565</v>
      </c>
      <c r="M66" t="str">
        <f>'66  Syana'!X25</f>
        <v xml:space="preserve">BJP       </v>
      </c>
      <c r="N66" t="str">
        <f>'66  Syana'!Y25</f>
        <v xml:space="preserve">BSP       </v>
      </c>
      <c r="O66">
        <f>'66  Syana'!Z25</f>
        <v>125854</v>
      </c>
      <c r="P66">
        <f>'66  Syana'!AA25</f>
        <v>54224</v>
      </c>
      <c r="Q66">
        <f>'66  Syana'!AB25</f>
        <v>71630</v>
      </c>
    </row>
    <row r="67" spans="1:17" x14ac:dyDescent="0.3">
      <c r="A67" s="1" t="s">
        <v>1221</v>
      </c>
      <c r="B67" t="str">
        <f>'67  Anupshahr'!M25</f>
        <v>Anupshahr</v>
      </c>
      <c r="C67">
        <f>'67  Anupshahr'!N25</f>
        <v>195373</v>
      </c>
      <c r="D67">
        <f>'67  Anupshahr'!O25</f>
        <v>165971</v>
      </c>
      <c r="E67">
        <f>'67  Anupshahr'!P25</f>
        <v>43</v>
      </c>
      <c r="F67">
        <f>'67  Anupshahr'!Q25</f>
        <v>361387</v>
      </c>
      <c r="G67">
        <f>'67  Anupshahr'!R25</f>
        <v>121467</v>
      </c>
      <c r="H67">
        <f>'67  Anupshahr'!S25</f>
        <v>107707</v>
      </c>
      <c r="I67">
        <f>'67  Anupshahr'!T25</f>
        <v>622</v>
      </c>
      <c r="J67">
        <f>'67  Anupshahr'!U25</f>
        <v>229799</v>
      </c>
      <c r="K67">
        <f>'67  Anupshahr'!V25</f>
        <v>229765</v>
      </c>
      <c r="L67">
        <f>'67  Anupshahr'!W25</f>
        <v>63.588064872283731</v>
      </c>
      <c r="M67" t="str">
        <f>'67  Anupshahr'!X25</f>
        <v xml:space="preserve">BJP       </v>
      </c>
      <c r="N67" t="str">
        <f>'67  Anupshahr'!Y25</f>
        <v xml:space="preserve">BSP       </v>
      </c>
      <c r="O67">
        <f>'67  Anupshahr'!Z25</f>
        <v>112431</v>
      </c>
      <c r="P67">
        <f>'67  Anupshahr'!AA25</f>
        <v>52117</v>
      </c>
      <c r="Q67">
        <f>'67  Anupshahr'!AB25</f>
        <v>60314</v>
      </c>
    </row>
    <row r="68" spans="1:17" x14ac:dyDescent="0.3">
      <c r="A68" s="1" t="s">
        <v>1221</v>
      </c>
      <c r="B68" t="str">
        <f>'68  Debai'!M25</f>
        <v>Debai</v>
      </c>
      <c r="C68">
        <f>'68  Debai'!N25</f>
        <v>178339</v>
      </c>
      <c r="D68">
        <f>'68  Debai'!O25</f>
        <v>155033</v>
      </c>
      <c r="E68">
        <f>'68  Debai'!P25</f>
        <v>18</v>
      </c>
      <c r="F68">
        <f>'68  Debai'!Q25</f>
        <v>333390</v>
      </c>
      <c r="G68">
        <f>'68  Debai'!R25</f>
        <v>107503</v>
      </c>
      <c r="H68">
        <f>'68  Debai'!S25</f>
        <v>101647</v>
      </c>
      <c r="I68">
        <f>'68  Debai'!T25</f>
        <v>674</v>
      </c>
      <c r="J68">
        <f>'68  Debai'!U25</f>
        <v>209824</v>
      </c>
      <c r="K68">
        <f>'68  Debai'!V25</f>
        <v>209809</v>
      </c>
      <c r="L68">
        <f>'68  Debai'!W25</f>
        <v>62.93650079486487</v>
      </c>
      <c r="M68" t="str">
        <f>'68  Debai'!X25</f>
        <v xml:space="preserve">BJP       </v>
      </c>
      <c r="N68" t="str">
        <f>'68  Debai'!Y25</f>
        <v xml:space="preserve">SP        </v>
      </c>
      <c r="O68">
        <f>'68  Debai'!Z25</f>
        <v>111807</v>
      </c>
      <c r="P68">
        <f>'68  Debai'!AA25</f>
        <v>46177</v>
      </c>
      <c r="Q68">
        <f>'68  Debai'!AB25</f>
        <v>65630</v>
      </c>
    </row>
    <row r="69" spans="1:17" x14ac:dyDescent="0.3">
      <c r="A69" s="1" t="s">
        <v>1221</v>
      </c>
      <c r="B69" t="str">
        <f>'69  Shikarpur'!M25</f>
        <v>Shikarpur</v>
      </c>
      <c r="C69">
        <f>'69  Shikarpur'!N25</f>
        <v>163945</v>
      </c>
      <c r="D69">
        <f>'69  Shikarpur'!O25</f>
        <v>146934</v>
      </c>
      <c r="E69">
        <f>'69  Shikarpur'!P25</f>
        <v>9</v>
      </c>
      <c r="F69">
        <f>'69  Shikarpur'!Q25</f>
        <v>310888</v>
      </c>
      <c r="G69">
        <f>'69  Shikarpur'!R25</f>
        <v>104447</v>
      </c>
      <c r="H69">
        <f>'69  Shikarpur'!S25</f>
        <v>97798</v>
      </c>
      <c r="I69">
        <f>'69  Shikarpur'!T25</f>
        <v>567</v>
      </c>
      <c r="J69">
        <f>'69  Shikarpur'!U25</f>
        <v>202812</v>
      </c>
      <c r="K69">
        <f>'69  Shikarpur'!V25</f>
        <v>202785</v>
      </c>
      <c r="L69">
        <f>'69  Shikarpur'!W25</f>
        <v>65.236355214739717</v>
      </c>
      <c r="M69" t="str">
        <f>'69  Shikarpur'!X25</f>
        <v xml:space="preserve">BJP       </v>
      </c>
      <c r="N69" t="str">
        <f>'69  Shikarpur'!Y25</f>
        <v xml:space="preserve">BSP       </v>
      </c>
      <c r="O69">
        <f>'69  Shikarpur'!Z25</f>
        <v>101912</v>
      </c>
      <c r="P69">
        <f>'69  Shikarpur'!AA25</f>
        <v>51667</v>
      </c>
      <c r="Q69">
        <f>'69  Shikarpur'!AB25</f>
        <v>50245</v>
      </c>
    </row>
    <row r="70" spans="1:17" x14ac:dyDescent="0.3">
      <c r="A70" s="1" t="s">
        <v>1221</v>
      </c>
      <c r="B70" t="str">
        <f>'70  Khurja '!M25</f>
        <v xml:space="preserve">Khurja </v>
      </c>
      <c r="C70">
        <f>'70  Khurja '!N25</f>
        <v>193398</v>
      </c>
      <c r="D70">
        <f>'70  Khurja '!O25</f>
        <v>168344</v>
      </c>
      <c r="E70">
        <f>'70  Khurja '!P25</f>
        <v>20</v>
      </c>
      <c r="F70">
        <f>'70  Khurja '!Q25</f>
        <v>361762</v>
      </c>
      <c r="G70">
        <f>'70  Khurja '!R25</f>
        <v>127431</v>
      </c>
      <c r="H70">
        <f>'70  Khurja '!S25</f>
        <v>109084</v>
      </c>
      <c r="I70">
        <f>'70  Khurja '!T25</f>
        <v>480</v>
      </c>
      <c r="J70">
        <f>'70  Khurja '!U25</f>
        <v>236999</v>
      </c>
      <c r="K70">
        <f>'70  Khurja '!V25</f>
        <v>236970</v>
      </c>
      <c r="L70">
        <f>'70  Khurja '!W25</f>
        <v>65.512408710699304</v>
      </c>
      <c r="M70" t="str">
        <f>'70  Khurja '!X25</f>
        <v xml:space="preserve">BJP       </v>
      </c>
      <c r="N70" t="str">
        <f>'70  Khurja '!Y25</f>
        <v xml:space="preserve">BSP       </v>
      </c>
      <c r="O70">
        <f>'70  Khurja '!Z25</f>
        <v>119493</v>
      </c>
      <c r="P70">
        <f>'70  Khurja '!AA25</f>
        <v>55194</v>
      </c>
      <c r="Q70">
        <f>'70  Khurja '!AB25</f>
        <v>64299</v>
      </c>
    </row>
    <row r="71" spans="1:17" x14ac:dyDescent="0.3">
      <c r="A71" s="1" t="s">
        <v>1221</v>
      </c>
      <c r="B71" t="str">
        <f>'71  Khair '!M25</f>
        <v xml:space="preserve">Khair </v>
      </c>
      <c r="C71">
        <f>'71  Khair '!N25</f>
        <v>202393</v>
      </c>
      <c r="D71">
        <f>'71  Khair '!O25</f>
        <v>173106</v>
      </c>
      <c r="E71">
        <f>'71  Khair '!P25</f>
        <v>23</v>
      </c>
      <c r="F71">
        <f>'71  Khair '!Q25</f>
        <v>375522</v>
      </c>
      <c r="G71">
        <f>'71  Khair '!R25</f>
        <v>124530</v>
      </c>
      <c r="H71">
        <f>'71  Khair '!S25</f>
        <v>107732</v>
      </c>
      <c r="I71">
        <f>'71  Khair '!T25</f>
        <v>717</v>
      </c>
      <c r="J71">
        <f>'71  Khair '!U25</f>
        <v>232983</v>
      </c>
      <c r="K71">
        <f>'71  Khair '!V25</f>
        <v>232118</v>
      </c>
      <c r="L71">
        <f>'71  Khair '!W25</f>
        <v>62.042436927796508</v>
      </c>
      <c r="M71" t="str">
        <f>'71  Khair '!X25</f>
        <v xml:space="preserve">BJP       </v>
      </c>
      <c r="N71" t="str">
        <f>'71  Khair '!Y25</f>
        <v xml:space="preserve">BSP       </v>
      </c>
      <c r="O71">
        <f>'71  Khair '!Z25</f>
        <v>124198</v>
      </c>
      <c r="P71">
        <f>'71  Khair '!AA25</f>
        <v>53477</v>
      </c>
      <c r="Q71">
        <f>'71  Khair '!AB25</f>
        <v>70721</v>
      </c>
    </row>
    <row r="72" spans="1:17" x14ac:dyDescent="0.3">
      <c r="A72" s="1" t="s">
        <v>1221</v>
      </c>
      <c r="B72" t="str">
        <f>'72  Barauli'!M25</f>
        <v>Barauli</v>
      </c>
      <c r="C72">
        <f>'72  Barauli'!N25</f>
        <v>190496</v>
      </c>
      <c r="D72">
        <f>'72  Barauli'!O25</f>
        <v>166211</v>
      </c>
      <c r="E72">
        <f>'72  Barauli'!P25</f>
        <v>37</v>
      </c>
      <c r="F72">
        <f>'72  Barauli'!Q25</f>
        <v>356744</v>
      </c>
      <c r="G72">
        <f>'72  Barauli'!R25</f>
        <v>124604</v>
      </c>
      <c r="H72">
        <f>'72  Barauli'!S25</f>
        <v>109735</v>
      </c>
      <c r="I72">
        <f>'72  Barauli'!T25</f>
        <v>775</v>
      </c>
      <c r="J72">
        <f>'72  Barauli'!U25</f>
        <v>235114</v>
      </c>
      <c r="K72">
        <f>'72  Barauli'!V25</f>
        <v>235107</v>
      </c>
      <c r="L72">
        <f>'72  Barauli'!W25</f>
        <v>65.905523288408503</v>
      </c>
      <c r="M72" t="str">
        <f>'72  Barauli'!X25</f>
        <v xml:space="preserve">BJP       </v>
      </c>
      <c r="N72" t="str">
        <f>'72  Barauli'!Y25</f>
        <v xml:space="preserve">BSP       </v>
      </c>
      <c r="O72">
        <f>'72  Barauli'!Z25</f>
        <v>125545</v>
      </c>
      <c r="P72">
        <f>'72  Barauli'!AA25</f>
        <v>86782</v>
      </c>
      <c r="Q72">
        <f>'72  Barauli'!AB25</f>
        <v>38763</v>
      </c>
    </row>
    <row r="73" spans="1:17" x14ac:dyDescent="0.3">
      <c r="A73" s="1" t="s">
        <v>1221</v>
      </c>
      <c r="B73" t="str">
        <f>'73  Atrauli'!M25</f>
        <v>Atrauli</v>
      </c>
      <c r="C73">
        <f>'73  Atrauli'!N25</f>
        <v>206590</v>
      </c>
      <c r="D73">
        <f>'73  Atrauli'!O25</f>
        <v>175928</v>
      </c>
      <c r="E73">
        <f>'73  Atrauli'!P25</f>
        <v>12</v>
      </c>
      <c r="F73">
        <f>'73  Atrauli'!Q25</f>
        <v>382530</v>
      </c>
      <c r="G73">
        <f>'73  Atrauli'!R25</f>
        <v>120893</v>
      </c>
      <c r="H73">
        <f>'73  Atrauli'!S25</f>
        <v>111032</v>
      </c>
      <c r="I73">
        <f>'73  Atrauli'!T25</f>
        <v>666</v>
      </c>
      <c r="J73">
        <f>'73  Atrauli'!U25</f>
        <v>232591</v>
      </c>
      <c r="K73">
        <f>'73  Atrauli'!V25</f>
        <v>232591</v>
      </c>
      <c r="L73">
        <f>'73  Atrauli'!W25</f>
        <v>60.80333568608998</v>
      </c>
      <c r="M73" t="str">
        <f>'73  Atrauli'!X25</f>
        <v xml:space="preserve">BJP       </v>
      </c>
      <c r="N73" t="str">
        <f>'73  Atrauli'!Y25</f>
        <v xml:space="preserve">SP        </v>
      </c>
      <c r="O73">
        <f>'73  Atrauli'!Z25</f>
        <v>115397</v>
      </c>
      <c r="P73">
        <f>'73  Atrauli'!AA25</f>
        <v>64430</v>
      </c>
      <c r="Q73">
        <f>'73  Atrauli'!AB25</f>
        <v>50967</v>
      </c>
    </row>
    <row r="74" spans="1:17" x14ac:dyDescent="0.3">
      <c r="A74" s="1" t="s">
        <v>1221</v>
      </c>
      <c r="B74" t="str">
        <f>'74  Chharra'!M25</f>
        <v>Chharra</v>
      </c>
      <c r="C74">
        <f>'74  Chharra'!N25</f>
        <v>193253</v>
      </c>
      <c r="D74">
        <f>'74  Chharra'!O25</f>
        <v>167146</v>
      </c>
      <c r="E74">
        <f>'74  Chharra'!P25</f>
        <v>16</v>
      </c>
      <c r="F74">
        <f>'74  Chharra'!Q25</f>
        <v>360415</v>
      </c>
      <c r="G74">
        <f>'74  Chharra'!R25</f>
        <v>120956</v>
      </c>
      <c r="H74">
        <f>'74  Chharra'!S25</f>
        <v>107396</v>
      </c>
      <c r="I74">
        <f>'74  Chharra'!T25</f>
        <v>659</v>
      </c>
      <c r="J74">
        <f>'74  Chharra'!U25</f>
        <v>229011</v>
      </c>
      <c r="K74">
        <f>'74  Chharra'!V25</f>
        <v>229000</v>
      </c>
      <c r="L74">
        <f>'74  Chharra'!W25</f>
        <v>63.540918108291834</v>
      </c>
      <c r="M74" t="str">
        <f>'74  Chharra'!X25</f>
        <v xml:space="preserve">BJP       </v>
      </c>
      <c r="N74" t="str">
        <f>'74  Chharra'!Y25</f>
        <v xml:space="preserve">SP        </v>
      </c>
      <c r="O74">
        <f>'74  Chharra'!Z25</f>
        <v>110738</v>
      </c>
      <c r="P74">
        <f>'74  Chharra'!AA25</f>
        <v>54604</v>
      </c>
      <c r="Q74">
        <f>'74  Chharra'!AB25</f>
        <v>56134</v>
      </c>
    </row>
    <row r="75" spans="1:17" x14ac:dyDescent="0.3">
      <c r="A75" s="1" t="s">
        <v>1221</v>
      </c>
      <c r="B75" t="str">
        <f>'75  Koil'!M25</f>
        <v>Koil</v>
      </c>
      <c r="C75">
        <f>'75  Koil'!N25</f>
        <v>194029</v>
      </c>
      <c r="D75">
        <f>'75  Koil'!O25</f>
        <v>169010</v>
      </c>
      <c r="E75">
        <f>'75  Koil'!P25</f>
        <v>18</v>
      </c>
      <c r="F75">
        <f>'75  Koil'!Q25</f>
        <v>363057</v>
      </c>
      <c r="G75">
        <f>'75  Koil'!R25</f>
        <v>122721</v>
      </c>
      <c r="H75">
        <f>'75  Koil'!S25</f>
        <v>104612</v>
      </c>
      <c r="I75">
        <f>'75  Koil'!T25</f>
        <v>1267</v>
      </c>
      <c r="J75">
        <f>'75  Koil'!U25</f>
        <v>228600</v>
      </c>
      <c r="K75">
        <f>'75  Koil'!V25</f>
        <v>228587</v>
      </c>
      <c r="L75">
        <f>'75  Koil'!W25</f>
        <v>62.965319495285868</v>
      </c>
      <c r="M75" t="str">
        <f>'75  Koil'!X25</f>
        <v xml:space="preserve">BJP       </v>
      </c>
      <c r="N75" t="str">
        <f>'75  Koil'!Y25</f>
        <v xml:space="preserve">SP        </v>
      </c>
      <c r="O75">
        <f>'75  Koil'!Z25</f>
        <v>93814</v>
      </c>
      <c r="P75">
        <f>'75  Koil'!AA25</f>
        <v>42851</v>
      </c>
      <c r="Q75">
        <f>'75  Koil'!AB25</f>
        <v>50963</v>
      </c>
    </row>
    <row r="76" spans="1:17" x14ac:dyDescent="0.3">
      <c r="A76" s="1" t="s">
        <v>1221</v>
      </c>
      <c r="B76" t="str">
        <f>'76  Aligarh'!M25</f>
        <v>Aligarh</v>
      </c>
      <c r="C76">
        <f>'76  Aligarh'!N25</f>
        <v>198258</v>
      </c>
      <c r="D76">
        <f>'76  Aligarh'!O25</f>
        <v>171946</v>
      </c>
      <c r="E76">
        <f>'76  Aligarh'!P25</f>
        <v>33</v>
      </c>
      <c r="F76">
        <f>'76  Aligarh'!Q25</f>
        <v>370237</v>
      </c>
      <c r="G76">
        <f>'76  Aligarh'!R25</f>
        <v>135481</v>
      </c>
      <c r="H76">
        <f>'76  Aligarh'!S25</f>
        <v>109716</v>
      </c>
      <c r="I76">
        <f>'76  Aligarh'!T25</f>
        <v>949</v>
      </c>
      <c r="J76">
        <f>'76  Aligarh'!U25</f>
        <v>246146</v>
      </c>
      <c r="K76">
        <f>'76  Aligarh'!V25</f>
        <v>246114</v>
      </c>
      <c r="L76">
        <f>'76  Aligarh'!W25</f>
        <v>66.483360658173012</v>
      </c>
      <c r="M76" t="str">
        <f>'76  Aligarh'!X25</f>
        <v xml:space="preserve">BJP       </v>
      </c>
      <c r="N76" t="str">
        <f>'76  Aligarh'!Y25</f>
        <v xml:space="preserve">SP        </v>
      </c>
      <c r="O76">
        <f>'76  Aligarh'!Z25</f>
        <v>113752</v>
      </c>
      <c r="P76">
        <f>'76  Aligarh'!AA25</f>
        <v>98312</v>
      </c>
      <c r="Q76">
        <f>'76  Aligarh'!AB25</f>
        <v>15440</v>
      </c>
    </row>
    <row r="77" spans="1:17" x14ac:dyDescent="0.3">
      <c r="A77" s="1" t="s">
        <v>1221</v>
      </c>
      <c r="B77" t="str">
        <f>'77  Iglas '!M25</f>
        <v xml:space="preserve">Iglas </v>
      </c>
      <c r="C77">
        <f>'77  Iglas '!N25</f>
        <v>192851</v>
      </c>
      <c r="D77">
        <f>'77  Iglas '!O25</f>
        <v>166779</v>
      </c>
      <c r="E77">
        <f>'77  Iglas '!P25</f>
        <v>9</v>
      </c>
      <c r="F77">
        <f>'77  Iglas '!Q25</f>
        <v>359639</v>
      </c>
      <c r="G77">
        <f>'77  Iglas '!R25</f>
        <v>124718</v>
      </c>
      <c r="H77">
        <f>'77  Iglas '!S25</f>
        <v>108212</v>
      </c>
      <c r="I77">
        <f>'77  Iglas '!T25</f>
        <v>713</v>
      </c>
      <c r="J77">
        <f>'77  Iglas '!U25</f>
        <v>233643</v>
      </c>
      <c r="K77">
        <f>'77  Iglas '!V25</f>
        <v>233621</v>
      </c>
      <c r="L77">
        <f>'77  Iglas '!W25</f>
        <v>64.96597977416242</v>
      </c>
      <c r="M77" t="str">
        <f>'77  Iglas '!X25</f>
        <v xml:space="preserve">BJP       </v>
      </c>
      <c r="N77" t="str">
        <f>'77  Iglas '!Y25</f>
        <v xml:space="preserve">BSP       </v>
      </c>
      <c r="O77">
        <f>'77  Iglas '!Z25</f>
        <v>128000</v>
      </c>
      <c r="P77">
        <f>'77  Iglas '!AA25</f>
        <v>53200</v>
      </c>
      <c r="Q77">
        <f>'77  Iglas '!AB25</f>
        <v>74800</v>
      </c>
    </row>
    <row r="78" spans="1:17" x14ac:dyDescent="0.3">
      <c r="A78" s="1" t="s">
        <v>1221</v>
      </c>
      <c r="B78" t="str">
        <f>'78  Hathras '!L24</f>
        <v xml:space="preserve">Hathras </v>
      </c>
      <c r="C78">
        <f>'78  Hathras '!M24</f>
        <v>210611</v>
      </c>
      <c r="D78">
        <f>'78  Hathras '!N24</f>
        <v>173997</v>
      </c>
      <c r="E78">
        <f>'78  Hathras '!O24</f>
        <v>2</v>
      </c>
      <c r="F78">
        <f>'78  Hathras '!P24</f>
        <v>384610</v>
      </c>
      <c r="G78">
        <f>'78  Hathras '!Q24</f>
        <v>130820</v>
      </c>
      <c r="H78">
        <f>'78  Hathras '!R24</f>
        <v>107065</v>
      </c>
      <c r="I78">
        <f>'78  Hathras '!S24</f>
        <v>712</v>
      </c>
      <c r="J78">
        <f>'78  Hathras '!T24</f>
        <v>238597</v>
      </c>
      <c r="K78">
        <f>'78  Hathras '!U24</f>
        <v>238554</v>
      </c>
      <c r="L78">
        <f>'78  Hathras '!V24</f>
        <v>62.036088505239071</v>
      </c>
      <c r="M78" t="str">
        <f>'78  Hathras '!W24</f>
        <v xml:space="preserve">BJP       </v>
      </c>
      <c r="N78" t="str">
        <f>'78  Hathras '!X24</f>
        <v xml:space="preserve">BSP       </v>
      </c>
      <c r="O78">
        <f>'78  Hathras '!Y24</f>
        <v>133840</v>
      </c>
      <c r="P78">
        <f>'78  Hathras '!Z24</f>
        <v>63179</v>
      </c>
      <c r="Q78">
        <f>'78  Hathras '!AA24</f>
        <v>70661</v>
      </c>
    </row>
    <row r="79" spans="1:17" x14ac:dyDescent="0.3">
      <c r="A79" s="1" t="s">
        <v>1221</v>
      </c>
      <c r="B79" t="str">
        <f>'79  Sadabad'!L21</f>
        <v>Sadabad</v>
      </c>
      <c r="C79">
        <f>'79  Sadabad'!M21</f>
        <v>191753</v>
      </c>
      <c r="D79">
        <f>'79  Sadabad'!N21</f>
        <v>153614</v>
      </c>
      <c r="E79">
        <f>'79  Sadabad'!O21</f>
        <v>33</v>
      </c>
      <c r="F79">
        <f>'79  Sadabad'!P21</f>
        <v>345400</v>
      </c>
      <c r="G79">
        <f>'79  Sadabad'!Q21</f>
        <v>125156</v>
      </c>
      <c r="H79">
        <f>'79  Sadabad'!R21</f>
        <v>101000</v>
      </c>
      <c r="I79">
        <f>'79  Sadabad'!S21</f>
        <v>562</v>
      </c>
      <c r="J79">
        <f>'79  Sadabad'!T21</f>
        <v>226718</v>
      </c>
      <c r="K79">
        <f>'79  Sadabad'!U21</f>
        <v>226634</v>
      </c>
      <c r="L79">
        <f>'79  Sadabad'!V21</f>
        <v>65.639258830341632</v>
      </c>
      <c r="M79" t="str">
        <f>'79  Sadabad'!W21</f>
        <v xml:space="preserve">BSP       </v>
      </c>
      <c r="N79" t="str">
        <f>'79  Sadabad'!X21</f>
        <v xml:space="preserve">RLD       </v>
      </c>
      <c r="O79">
        <f>'79  Sadabad'!Y21</f>
        <v>91365</v>
      </c>
      <c r="P79">
        <f>'79  Sadabad'!Z21</f>
        <v>64775</v>
      </c>
      <c r="Q79">
        <f>'79  Sadabad'!AA21</f>
        <v>26610</v>
      </c>
    </row>
    <row r="80" spans="1:17" x14ac:dyDescent="0.3">
      <c r="A80" s="1" t="s">
        <v>1221</v>
      </c>
      <c r="B80" t="str">
        <f>'80  Sikandra Rao'!L21</f>
        <v>Sikandra Rao</v>
      </c>
      <c r="C80">
        <f>'80  Sikandra Rao'!M21</f>
        <v>191779</v>
      </c>
      <c r="D80">
        <f>'80  Sikandra Rao'!N21</f>
        <v>158489</v>
      </c>
      <c r="E80">
        <f>'80  Sikandra Rao'!O21</f>
        <v>9</v>
      </c>
      <c r="F80">
        <f>'80  Sikandra Rao'!P21</f>
        <v>350277</v>
      </c>
      <c r="G80">
        <f>'80  Sikandra Rao'!Q21</f>
        <v>115798</v>
      </c>
      <c r="H80">
        <f>'80  Sikandra Rao'!R21</f>
        <v>100069</v>
      </c>
      <c r="I80">
        <f>'80  Sikandra Rao'!S21</f>
        <v>426</v>
      </c>
      <c r="J80">
        <f>'80  Sikandra Rao'!T21</f>
        <v>216293</v>
      </c>
      <c r="K80">
        <f>'80  Sikandra Rao'!U21</f>
        <v>216244</v>
      </c>
      <c r="L80">
        <f>'80  Sikandra Rao'!V21</f>
        <v>61.749129974277508</v>
      </c>
      <c r="M80" t="str">
        <f>'80  Sikandra Rao'!W21</f>
        <v xml:space="preserve">BJP       </v>
      </c>
      <c r="N80" t="str">
        <f>'80  Sikandra Rao'!X21</f>
        <v xml:space="preserve">BSP       </v>
      </c>
      <c r="O80">
        <f>'80  Sikandra Rao'!Y21</f>
        <v>76129</v>
      </c>
      <c r="P80">
        <f>'80  Sikandra Rao'!Z21</f>
        <v>61357</v>
      </c>
      <c r="Q80">
        <f>'80  Sikandra Rao'!AA21</f>
        <v>14772</v>
      </c>
    </row>
    <row r="81" spans="1:17" x14ac:dyDescent="0.3">
      <c r="A81" s="1" t="s">
        <v>1221</v>
      </c>
      <c r="B81" t="str">
        <f>'81  Chhata'!L21</f>
        <v>Chhata</v>
      </c>
      <c r="C81">
        <f>'81  Chhata'!M21</f>
        <v>187032</v>
      </c>
      <c r="D81">
        <f>'81  Chhata'!N21</f>
        <v>153079</v>
      </c>
      <c r="E81">
        <f>'81  Chhata'!O21</f>
        <v>11</v>
      </c>
      <c r="F81">
        <f>'81  Chhata'!P21</f>
        <v>340122</v>
      </c>
      <c r="G81">
        <f>'81  Chhata'!Q21</f>
        <v>125760</v>
      </c>
      <c r="H81">
        <f>'81  Chhata'!R21</f>
        <v>100985</v>
      </c>
      <c r="I81">
        <f>'81  Chhata'!S21</f>
        <v>597</v>
      </c>
      <c r="J81">
        <f>'81  Chhata'!T21</f>
        <v>227343</v>
      </c>
      <c r="K81">
        <f>'81  Chhata'!U21</f>
        <v>227322</v>
      </c>
      <c r="L81">
        <f>'81  Chhata'!V21</f>
        <v>66.84160389507295</v>
      </c>
      <c r="M81" t="str">
        <f>'81  Chhata'!W21</f>
        <v xml:space="preserve">BJP       </v>
      </c>
      <c r="N81" t="str">
        <f>'81  Chhata'!X21</f>
        <v xml:space="preserve">IND       </v>
      </c>
      <c r="O81">
        <f>'81  Chhata'!Y21</f>
        <v>117537</v>
      </c>
      <c r="P81">
        <f>'81  Chhata'!Z21</f>
        <v>53699</v>
      </c>
      <c r="Q81">
        <f>'81  Chhata'!AA21</f>
        <v>63838</v>
      </c>
    </row>
    <row r="82" spans="1:17" x14ac:dyDescent="0.3">
      <c r="A82" s="1" t="s">
        <v>1221</v>
      </c>
      <c r="B82" t="str">
        <f>'82  Mant'!L21</f>
        <v>Mant</v>
      </c>
      <c r="C82">
        <f>'82  Mant'!M21</f>
        <v>173596</v>
      </c>
      <c r="D82">
        <f>'82  Mant'!N21</f>
        <v>142874</v>
      </c>
      <c r="E82">
        <f>'82  Mant'!O21</f>
        <v>26</v>
      </c>
      <c r="F82">
        <f>'82  Mant'!P21</f>
        <v>316496</v>
      </c>
      <c r="G82">
        <f>'82  Mant'!Q21</f>
        <v>115168</v>
      </c>
      <c r="H82">
        <f>'82  Mant'!R21</f>
        <v>94640</v>
      </c>
      <c r="I82">
        <f>'82  Mant'!S21</f>
        <v>888</v>
      </c>
      <c r="J82">
        <f>'82  Mant'!T21</f>
        <v>210696</v>
      </c>
      <c r="K82">
        <f>'82  Mant'!U21</f>
        <v>210597</v>
      </c>
      <c r="L82">
        <f>'82  Mant'!V21</f>
        <v>66.571457459177992</v>
      </c>
      <c r="M82" t="str">
        <f>'82  Mant'!W21</f>
        <v xml:space="preserve">BSP       </v>
      </c>
      <c r="N82" t="str">
        <f>'82  Mant'!X21</f>
        <v xml:space="preserve">RLD       </v>
      </c>
      <c r="O82">
        <f>'82  Mant'!Y21</f>
        <v>65862</v>
      </c>
      <c r="P82">
        <f>'82  Mant'!Z21</f>
        <v>65430</v>
      </c>
      <c r="Q82">
        <f>'82  Mant'!AA21</f>
        <v>432</v>
      </c>
    </row>
    <row r="83" spans="1:17" x14ac:dyDescent="0.3">
      <c r="A83" s="1" t="s">
        <v>1221</v>
      </c>
      <c r="B83" t="str">
        <f>'83  Goverdhan'!L21</f>
        <v>Goverdhan</v>
      </c>
      <c r="C83">
        <f>'83  Goverdhan'!M21</f>
        <v>170500</v>
      </c>
      <c r="D83">
        <f>'83  Goverdhan'!N21</f>
        <v>140882</v>
      </c>
      <c r="E83">
        <f>'83  Goverdhan'!O21</f>
        <v>14</v>
      </c>
      <c r="F83">
        <f>'83  Goverdhan'!P21</f>
        <v>311396</v>
      </c>
      <c r="G83">
        <f>'83  Goverdhan'!Q21</f>
        <v>115456</v>
      </c>
      <c r="H83">
        <f>'83  Goverdhan'!R21</f>
        <v>91022</v>
      </c>
      <c r="I83">
        <f>'83  Goverdhan'!S21</f>
        <v>636</v>
      </c>
      <c r="J83">
        <f>'83  Goverdhan'!T21</f>
        <v>207114</v>
      </c>
      <c r="K83">
        <f>'83  Goverdhan'!U21</f>
        <v>207072</v>
      </c>
      <c r="L83">
        <f>'83  Goverdhan'!V21</f>
        <v>66.511451656411765</v>
      </c>
      <c r="M83" t="str">
        <f>'83  Goverdhan'!W21</f>
        <v xml:space="preserve">BJP       </v>
      </c>
      <c r="N83" t="str">
        <f>'83  Goverdhan'!X21</f>
        <v xml:space="preserve">BSP       </v>
      </c>
      <c r="O83">
        <f>'83  Goverdhan'!Y21</f>
        <v>93538</v>
      </c>
      <c r="P83">
        <f>'83  Goverdhan'!Z21</f>
        <v>60529</v>
      </c>
      <c r="Q83">
        <f>'83  Goverdhan'!AA21</f>
        <v>33009</v>
      </c>
    </row>
    <row r="84" spans="1:17" x14ac:dyDescent="0.3">
      <c r="A84" s="1" t="s">
        <v>1221</v>
      </c>
      <c r="B84" t="str">
        <f>'84  Mathura'!L21</f>
        <v>Mathura</v>
      </c>
      <c r="C84">
        <f>'84  Mathura'!M21</f>
        <v>233619</v>
      </c>
      <c r="D84">
        <f>'84  Mathura'!N21</f>
        <v>191969</v>
      </c>
      <c r="E84">
        <f>'84  Mathura'!O21</f>
        <v>161</v>
      </c>
      <c r="F84">
        <f>'84  Mathura'!P21</f>
        <v>425749</v>
      </c>
      <c r="G84">
        <f>'84  Mathura'!Q21</f>
        <v>142247</v>
      </c>
      <c r="H84">
        <f>'84  Mathura'!R21</f>
        <v>109606</v>
      </c>
      <c r="I84">
        <f>'84  Mathura'!S21</f>
        <v>1356</v>
      </c>
      <c r="J84">
        <f>'84  Mathura'!T21</f>
        <v>253211</v>
      </c>
      <c r="K84">
        <f>'84  Mathura'!U21</f>
        <v>253071</v>
      </c>
      <c r="L84">
        <f>'84  Mathura'!V21</f>
        <v>59.474244214314062</v>
      </c>
      <c r="M84" t="str">
        <f>'84  Mathura'!W21</f>
        <v xml:space="preserve">BJP       </v>
      </c>
      <c r="N84" t="str">
        <f>'84  Mathura'!X21</f>
        <v xml:space="preserve">INC       </v>
      </c>
      <c r="O84">
        <f>'84  Mathura'!Y21</f>
        <v>143361</v>
      </c>
      <c r="P84">
        <f>'84  Mathura'!Z21</f>
        <v>42200</v>
      </c>
      <c r="Q84">
        <f>'84  Mathura'!AA21</f>
        <v>101161</v>
      </c>
    </row>
    <row r="85" spans="1:17" x14ac:dyDescent="0.3">
      <c r="A85" s="1" t="s">
        <v>1221</v>
      </c>
      <c r="B85" t="str">
        <f>'85  Baldev '!L21</f>
        <v xml:space="preserve">Baldev </v>
      </c>
      <c r="C85">
        <f>'85  Baldev '!M21</f>
        <v>188904</v>
      </c>
      <c r="D85">
        <f>'85  Baldev '!N21</f>
        <v>158685</v>
      </c>
      <c r="E85">
        <f>'85  Baldev '!O21</f>
        <v>18</v>
      </c>
      <c r="F85">
        <f>'85  Baldev '!P21</f>
        <v>347607</v>
      </c>
      <c r="G85">
        <f>'85  Baldev '!Q21</f>
        <v>129073</v>
      </c>
      <c r="H85">
        <f>'85  Baldev '!R21</f>
        <v>102042</v>
      </c>
      <c r="I85">
        <f>'85  Baldev '!S21</f>
        <v>772</v>
      </c>
      <c r="J85">
        <f>'85  Baldev '!T21</f>
        <v>231887</v>
      </c>
      <c r="K85">
        <f>'85  Baldev '!U21</f>
        <v>231770</v>
      </c>
      <c r="L85">
        <f>'85  Baldev '!V21</f>
        <v>66.709531165943147</v>
      </c>
      <c r="M85" t="str">
        <f>'85  Baldev '!W21</f>
        <v xml:space="preserve">BJP       </v>
      </c>
      <c r="N85" t="str">
        <f>'85  Baldev '!X21</f>
        <v xml:space="preserve">RLD       </v>
      </c>
      <c r="O85">
        <f>'85  Baldev '!Y21</f>
        <v>88411</v>
      </c>
      <c r="P85">
        <f>'85  Baldev '!Z21</f>
        <v>75203</v>
      </c>
      <c r="Q85">
        <f>'85  Baldev '!AA21</f>
        <v>13208</v>
      </c>
    </row>
    <row r="86" spans="1:17" x14ac:dyDescent="0.3">
      <c r="A86" s="1" t="s">
        <v>1221</v>
      </c>
      <c r="B86" t="str">
        <f>'86  Etmadpur'!L21</f>
        <v>Etmadpur</v>
      </c>
      <c r="C86">
        <f>'86  Etmadpur'!M21</f>
        <v>229881</v>
      </c>
      <c r="D86">
        <f>'86  Etmadpur'!N21</f>
        <v>187310</v>
      </c>
      <c r="E86">
        <f>'86  Etmadpur'!O21</f>
        <v>19</v>
      </c>
      <c r="F86">
        <f>'86  Etmadpur'!P21</f>
        <v>417210</v>
      </c>
      <c r="G86">
        <f>'86  Etmadpur'!Q21</f>
        <v>159456</v>
      </c>
      <c r="H86">
        <f>'86  Etmadpur'!R21</f>
        <v>124011</v>
      </c>
      <c r="I86">
        <f>'86  Etmadpur'!S21</f>
        <v>760</v>
      </c>
      <c r="J86">
        <f>'86  Etmadpur'!T21</f>
        <v>284227</v>
      </c>
      <c r="K86">
        <f>'86  Etmadpur'!U21</f>
        <v>284202</v>
      </c>
      <c r="L86">
        <f>'86  Etmadpur'!V21</f>
        <v>68.125644160015341</v>
      </c>
      <c r="M86" t="str">
        <f>'86  Etmadpur'!W21</f>
        <v xml:space="preserve">BJP       </v>
      </c>
      <c r="N86" t="str">
        <f>'86  Etmadpur'!X21</f>
        <v xml:space="preserve">BSP       </v>
      </c>
      <c r="O86">
        <f>'86  Etmadpur'!Y21</f>
        <v>137381</v>
      </c>
      <c r="P86">
        <f>'86  Etmadpur'!Z21</f>
        <v>90126</v>
      </c>
      <c r="Q86">
        <f>'86  Etmadpur'!AA21</f>
        <v>47255</v>
      </c>
    </row>
    <row r="87" spans="1:17" x14ac:dyDescent="0.3">
      <c r="A87" s="1" t="s">
        <v>1221</v>
      </c>
      <c r="B87" t="str">
        <f>'87  Agra Cantt. '!L21</f>
        <v xml:space="preserve">Agra Cantt. </v>
      </c>
      <c r="C87">
        <f>'87  Agra Cantt. '!M21</f>
        <v>235177</v>
      </c>
      <c r="D87">
        <f>'87  Agra Cantt. '!N21</f>
        <v>192330</v>
      </c>
      <c r="E87">
        <f>'87  Agra Cantt. '!O21</f>
        <v>16</v>
      </c>
      <c r="F87">
        <f>'87  Agra Cantt. '!P21</f>
        <v>427523</v>
      </c>
      <c r="G87">
        <f>'87  Agra Cantt. '!Q21</f>
        <v>142250</v>
      </c>
      <c r="H87">
        <f>'87  Agra Cantt. '!R21</f>
        <v>109814</v>
      </c>
      <c r="I87">
        <f>'87  Agra Cantt. '!S21</f>
        <v>786</v>
      </c>
      <c r="J87">
        <f>'87  Agra Cantt. '!T21</f>
        <v>252850</v>
      </c>
      <c r="K87">
        <f>'87  Agra Cantt. '!U21</f>
        <v>252816</v>
      </c>
      <c r="L87">
        <f>'87  Agra Cantt. '!V21</f>
        <v>59.143016866928797</v>
      </c>
      <c r="M87" t="str">
        <f>'87  Agra Cantt. '!W21</f>
        <v xml:space="preserve">BJP       </v>
      </c>
      <c r="N87" t="str">
        <f>'87  Agra Cantt. '!X21</f>
        <v xml:space="preserve">BSP       </v>
      </c>
      <c r="O87">
        <f>'87  Agra Cantt. '!Y21</f>
        <v>113178</v>
      </c>
      <c r="P87">
        <f>'87  Agra Cantt. '!Z21</f>
        <v>66853</v>
      </c>
      <c r="Q87">
        <f>'87  Agra Cantt. '!AA21</f>
        <v>46325</v>
      </c>
    </row>
    <row r="88" spans="1:17" x14ac:dyDescent="0.3">
      <c r="A88" s="1" t="s">
        <v>1221</v>
      </c>
      <c r="B88" t="str">
        <f>'88  Agra South'!L21</f>
        <v>Agra South</v>
      </c>
      <c r="C88">
        <f>'88  Agra South'!M21</f>
        <v>191016</v>
      </c>
      <c r="D88">
        <f>'88  Agra South'!N21</f>
        <v>157876</v>
      </c>
      <c r="E88">
        <f>'88  Agra South'!O21</f>
        <v>20</v>
      </c>
      <c r="F88">
        <f>'88  Agra South'!P21</f>
        <v>348912</v>
      </c>
      <c r="G88">
        <f>'88  Agra South'!Q21</f>
        <v>123468</v>
      </c>
      <c r="H88">
        <f>'88  Agra South'!R21</f>
        <v>93129</v>
      </c>
      <c r="I88">
        <f>'88  Agra South'!S21</f>
        <v>657</v>
      </c>
      <c r="J88">
        <f>'88  Agra South'!T21</f>
        <v>217256</v>
      </c>
      <c r="K88">
        <f>'88  Agra South'!U21</f>
        <v>217225</v>
      </c>
      <c r="L88">
        <f>'88  Agra South'!V21</f>
        <v>62.266703352134634</v>
      </c>
      <c r="M88" t="str">
        <f>'88  Agra South'!W21</f>
        <v xml:space="preserve">BJP       </v>
      </c>
      <c r="N88" t="str">
        <f>'88  Agra South'!X21</f>
        <v xml:space="preserve">BSP       </v>
      </c>
      <c r="O88">
        <f>'88  Agra South'!Y21</f>
        <v>111882</v>
      </c>
      <c r="P88">
        <f>'88  Agra South'!Z21</f>
        <v>57657</v>
      </c>
      <c r="Q88">
        <f>'88  Agra South'!AA21</f>
        <v>54225</v>
      </c>
    </row>
    <row r="89" spans="1:17" x14ac:dyDescent="0.3">
      <c r="A89" s="1" t="s">
        <v>1221</v>
      </c>
      <c r="B89" t="str">
        <f>'89  Agra North'!L21</f>
        <v>Agra North</v>
      </c>
      <c r="C89">
        <f>'89  Agra North'!M21</f>
        <v>216600</v>
      </c>
      <c r="D89">
        <f>'89  Agra North'!N21</f>
        <v>178889</v>
      </c>
      <c r="E89">
        <f>'89  Agra North'!O21</f>
        <v>20</v>
      </c>
      <c r="F89">
        <f>'89  Agra North'!P21</f>
        <v>395509</v>
      </c>
      <c r="G89">
        <f>'89  Agra North'!Q21</f>
        <v>130348</v>
      </c>
      <c r="H89">
        <f>'89  Agra North'!R21</f>
        <v>99450</v>
      </c>
      <c r="I89">
        <f>'89  Agra North'!S21</f>
        <v>1060</v>
      </c>
      <c r="J89">
        <f>'89  Agra North'!T21</f>
        <v>230858</v>
      </c>
      <c r="K89">
        <f>'89  Agra North'!U21</f>
        <v>230769</v>
      </c>
      <c r="L89">
        <f>'89  Agra North'!V21</f>
        <v>58.369847462383916</v>
      </c>
      <c r="M89" t="str">
        <f>'89  Agra North'!W21</f>
        <v xml:space="preserve">BJP       </v>
      </c>
      <c r="N89" t="str">
        <f>'89  Agra North'!X21</f>
        <v xml:space="preserve">BSP       </v>
      </c>
      <c r="O89">
        <f>'89  Agra North'!Y21</f>
        <v>135120</v>
      </c>
      <c r="P89">
        <f>'89  Agra North'!Z21</f>
        <v>48800</v>
      </c>
      <c r="Q89">
        <f>'89  Agra North'!AA21</f>
        <v>86320</v>
      </c>
    </row>
    <row r="90" spans="1:17" x14ac:dyDescent="0.3">
      <c r="A90" s="1" t="s">
        <v>1221</v>
      </c>
      <c r="B90" t="str">
        <f>'90  Agra Rural '!L26</f>
        <v xml:space="preserve">Agra Rural </v>
      </c>
      <c r="C90">
        <f>'90  Agra Rural '!M26</f>
        <v>216343</v>
      </c>
      <c r="D90">
        <f>'90  Agra Rural '!N26</f>
        <v>176108</v>
      </c>
      <c r="E90">
        <f>'90  Agra Rural '!O26</f>
        <v>15</v>
      </c>
      <c r="F90">
        <f>'90  Agra Rural '!P26</f>
        <v>392466</v>
      </c>
      <c r="G90">
        <f>'90  Agra Rural '!Q26</f>
        <v>141289</v>
      </c>
      <c r="H90">
        <f>'90  Agra Rural '!R26</f>
        <v>107746</v>
      </c>
      <c r="I90">
        <f>'90  Agra Rural '!S26</f>
        <v>1006</v>
      </c>
      <c r="J90">
        <f>'90  Agra Rural '!T26</f>
        <v>250042</v>
      </c>
      <c r="K90">
        <f>'90  Agra Rural '!U26</f>
        <v>249926</v>
      </c>
      <c r="L90">
        <f>'90  Agra Rural '!V26</f>
        <v>63.710487023079708</v>
      </c>
      <c r="M90" t="str">
        <f>'90  Agra Rural '!W26</f>
        <v xml:space="preserve">BJP       </v>
      </c>
      <c r="N90" t="str">
        <f>'90  Agra Rural '!X26</f>
        <v xml:space="preserve">BSP       </v>
      </c>
      <c r="O90">
        <f>'90  Agra Rural '!Y26</f>
        <v>129887</v>
      </c>
      <c r="P90">
        <f>'90  Agra Rural '!Z26</f>
        <v>64591</v>
      </c>
      <c r="Q90">
        <f>'90  Agra Rural '!AA26</f>
        <v>65296</v>
      </c>
    </row>
    <row r="91" spans="1:17" x14ac:dyDescent="0.3">
      <c r="A91" s="1" t="s">
        <v>1221</v>
      </c>
      <c r="B91" t="str">
        <f>'91  Fatehpur Sikri'!L26</f>
        <v>Fatehpur Sikri</v>
      </c>
      <c r="C91">
        <f>'91  Fatehpur Sikri'!M26</f>
        <v>184032</v>
      </c>
      <c r="D91">
        <f>'91  Fatehpur Sikri'!N26</f>
        <v>154230</v>
      </c>
      <c r="E91">
        <f>'91  Fatehpur Sikri'!O26</f>
        <v>6</v>
      </c>
      <c r="F91">
        <f>'91  Fatehpur Sikri'!P26</f>
        <v>338268</v>
      </c>
      <c r="G91">
        <f>'91  Fatehpur Sikri'!Q26</f>
        <v>125873</v>
      </c>
      <c r="H91">
        <f>'91  Fatehpur Sikri'!R26</f>
        <v>102822</v>
      </c>
      <c r="I91">
        <f>'91  Fatehpur Sikri'!S26</f>
        <v>676</v>
      </c>
      <c r="J91">
        <f>'91  Fatehpur Sikri'!T26</f>
        <v>229372</v>
      </c>
      <c r="K91">
        <f>'91  Fatehpur Sikri'!U26</f>
        <v>229371</v>
      </c>
      <c r="L91">
        <f>'91  Fatehpur Sikri'!V26</f>
        <v>67.807773717880494</v>
      </c>
      <c r="M91" t="str">
        <f>'91  Fatehpur Sikri'!W26</f>
        <v xml:space="preserve">BJP       </v>
      </c>
      <c r="N91" t="str">
        <f>'91  Fatehpur Sikri'!X26</f>
        <v xml:space="preserve">BSP       </v>
      </c>
      <c r="O91">
        <f>'91  Fatehpur Sikri'!Y26</f>
        <v>108586</v>
      </c>
      <c r="P91">
        <f>'91  Fatehpur Sikri'!Z26</f>
        <v>56249</v>
      </c>
      <c r="Q91">
        <f>'91  Fatehpur Sikri'!AA26</f>
        <v>52337</v>
      </c>
    </row>
    <row r="92" spans="1:17" x14ac:dyDescent="0.3">
      <c r="A92" s="1" t="s">
        <v>1221</v>
      </c>
      <c r="B92" t="str">
        <f>'92  Kheragarh'!L26</f>
        <v>Kheragarh</v>
      </c>
      <c r="C92">
        <f>'92  Kheragarh'!M26</f>
        <v>168954</v>
      </c>
      <c r="D92">
        <f>'92  Kheragarh'!N26</f>
        <v>140809</v>
      </c>
      <c r="E92">
        <f>'92  Kheragarh'!O26</f>
        <v>13</v>
      </c>
      <c r="F92">
        <f>'92  Kheragarh'!P26</f>
        <v>309776</v>
      </c>
      <c r="G92">
        <f>'92  Kheragarh'!Q26</f>
        <v>109358</v>
      </c>
      <c r="H92">
        <f>'92  Kheragarh'!R26</f>
        <v>88716</v>
      </c>
      <c r="I92">
        <f>'92  Kheragarh'!S26</f>
        <v>722</v>
      </c>
      <c r="J92">
        <f>'92  Kheragarh'!T26</f>
        <v>198796</v>
      </c>
      <c r="K92">
        <f>'92  Kheragarh'!U26</f>
        <v>198781</v>
      </c>
      <c r="L92">
        <f>'92  Kheragarh'!V26</f>
        <v>64.174112907391148</v>
      </c>
      <c r="M92" t="str">
        <f>'92  Kheragarh'!W26</f>
        <v xml:space="preserve">BJP       </v>
      </c>
      <c r="N92" t="str">
        <f>'92  Kheragarh'!X26</f>
        <v xml:space="preserve">BSP       </v>
      </c>
      <c r="O92">
        <f>'92  Kheragarh'!Y26</f>
        <v>93510</v>
      </c>
      <c r="P92">
        <f>'92  Kheragarh'!Z26</f>
        <v>61511</v>
      </c>
      <c r="Q92">
        <f>'92  Kheragarh'!AA26</f>
        <v>31999</v>
      </c>
    </row>
    <row r="93" spans="1:17" x14ac:dyDescent="0.3">
      <c r="A93" s="1" t="s">
        <v>1221</v>
      </c>
      <c r="B93" t="str">
        <f>'93  Fatehabad'!L26</f>
        <v>Fatehabad</v>
      </c>
      <c r="C93">
        <f>'93  Fatehabad'!M26</f>
        <v>163143</v>
      </c>
      <c r="D93">
        <f>'93  Fatehabad'!N26</f>
        <v>134375</v>
      </c>
      <c r="E93">
        <f>'93  Fatehabad'!O26</f>
        <v>6</v>
      </c>
      <c r="F93">
        <f>'93  Fatehabad'!P26</f>
        <v>297524</v>
      </c>
      <c r="G93">
        <f>'93  Fatehabad'!Q26</f>
        <v>114814</v>
      </c>
      <c r="H93">
        <f>'93  Fatehabad'!R26</f>
        <v>94355</v>
      </c>
      <c r="I93">
        <f>'93  Fatehabad'!S26</f>
        <v>641</v>
      </c>
      <c r="J93">
        <f>'93  Fatehabad'!T26</f>
        <v>209810</v>
      </c>
      <c r="K93">
        <f>'93  Fatehabad'!U26</f>
        <v>209793</v>
      </c>
      <c r="L93">
        <f>'93  Fatehabad'!V26</f>
        <v>70.518680845914943</v>
      </c>
      <c r="M93" t="str">
        <f>'93  Fatehabad'!W26</f>
        <v xml:space="preserve">BJP       </v>
      </c>
      <c r="N93" t="str">
        <f>'93  Fatehabad'!X26</f>
        <v xml:space="preserve">SP        </v>
      </c>
      <c r="O93">
        <f>'93  Fatehabad'!Y26</f>
        <v>101960</v>
      </c>
      <c r="P93">
        <f>'93  Fatehabad'!Z26</f>
        <v>67596</v>
      </c>
      <c r="Q93">
        <f>'93  Fatehabad'!AA26</f>
        <v>34364</v>
      </c>
    </row>
    <row r="94" spans="1:17" x14ac:dyDescent="0.3">
      <c r="A94" s="1" t="s">
        <v>1221</v>
      </c>
      <c r="B94" t="str">
        <f>'94  Bah'!L26</f>
        <v>Bah</v>
      </c>
      <c r="C94">
        <f>'94  Bah'!M26</f>
        <v>177722</v>
      </c>
      <c r="D94">
        <f>'94  Bah'!N26</f>
        <v>143560</v>
      </c>
      <c r="E94">
        <f>'94  Bah'!O26</f>
        <v>13</v>
      </c>
      <c r="F94">
        <f>'94  Bah'!P26</f>
        <v>321295</v>
      </c>
      <c r="G94">
        <f>'94  Bah'!Q26</f>
        <v>101883</v>
      </c>
      <c r="H94">
        <f>'94  Bah'!R26</f>
        <v>90338</v>
      </c>
      <c r="I94">
        <f>'94  Bah'!S26</f>
        <v>1056</v>
      </c>
      <c r="J94">
        <f>'94  Bah'!T26</f>
        <v>193277</v>
      </c>
      <c r="K94">
        <f>'94  Bah'!U26</f>
        <v>192786</v>
      </c>
      <c r="L94">
        <f>'94  Bah'!V26</f>
        <v>60.155620224404359</v>
      </c>
      <c r="M94" t="str">
        <f>'94  Bah'!W26</f>
        <v xml:space="preserve">BJP       </v>
      </c>
      <c r="N94" t="str">
        <f>'94  Bah'!X26</f>
        <v xml:space="preserve">BSP       </v>
      </c>
      <c r="O94">
        <f>'94  Bah'!Y26</f>
        <v>80567</v>
      </c>
      <c r="P94">
        <f>'94  Bah'!Z26</f>
        <v>57427</v>
      </c>
      <c r="Q94">
        <f>'94  Bah'!AA26</f>
        <v>23140</v>
      </c>
    </row>
    <row r="95" spans="1:17" x14ac:dyDescent="0.3">
      <c r="A95" s="1" t="s">
        <v>1221</v>
      </c>
      <c r="B95" t="str">
        <f>'95  Tundla '!L26</f>
        <v xml:space="preserve">Tundla </v>
      </c>
      <c r="C95">
        <f>'95  Tundla '!M26</f>
        <v>190139</v>
      </c>
      <c r="D95">
        <f>'95  Tundla '!N26</f>
        <v>159547</v>
      </c>
      <c r="E95">
        <f>'95  Tundla '!O26</f>
        <v>16</v>
      </c>
      <c r="F95">
        <f>'95  Tundla '!P26</f>
        <v>349702</v>
      </c>
      <c r="G95">
        <f>'95  Tundla '!Q26</f>
        <v>134028</v>
      </c>
      <c r="H95">
        <f>'95  Tundla '!R26</f>
        <v>109083</v>
      </c>
      <c r="I95">
        <f>'95  Tundla '!S26</f>
        <v>494</v>
      </c>
      <c r="J95">
        <f>'95  Tundla '!T26</f>
        <v>243612</v>
      </c>
      <c r="K95">
        <f>'95  Tundla '!U26</f>
        <v>243597</v>
      </c>
      <c r="L95">
        <f>'95  Tundla '!V26</f>
        <v>69.662741419837459</v>
      </c>
      <c r="M95" t="str">
        <f>'95  Tundla '!W26</f>
        <v xml:space="preserve">BJP       </v>
      </c>
      <c r="N95" t="str">
        <f>'95  Tundla '!X26</f>
        <v xml:space="preserve">BSP       </v>
      </c>
      <c r="O95">
        <f>'95  Tundla '!Y26</f>
        <v>118584</v>
      </c>
      <c r="P95">
        <f>'95  Tundla '!Z26</f>
        <v>62514</v>
      </c>
      <c r="Q95">
        <f>'95  Tundla '!AA26</f>
        <v>56070</v>
      </c>
    </row>
    <row r="96" spans="1:17" x14ac:dyDescent="0.3">
      <c r="A96" s="1" t="s">
        <v>1221</v>
      </c>
      <c r="B96" t="str">
        <f>'96  Jasrana'!L26</f>
        <v>Jasrana</v>
      </c>
      <c r="C96">
        <f>'96  Jasrana'!M26</f>
        <v>185897</v>
      </c>
      <c r="D96">
        <f>'96  Jasrana'!N26</f>
        <v>154560</v>
      </c>
      <c r="E96">
        <f>'96  Jasrana'!O26</f>
        <v>20</v>
      </c>
      <c r="F96">
        <f>'96  Jasrana'!P26</f>
        <v>340477</v>
      </c>
      <c r="G96">
        <f>'96  Jasrana'!Q26</f>
        <v>125312</v>
      </c>
      <c r="H96">
        <f>'96  Jasrana'!R26</f>
        <v>104697</v>
      </c>
      <c r="I96">
        <f>'96  Jasrana'!S26</f>
        <v>392</v>
      </c>
      <c r="J96">
        <f>'96  Jasrana'!T26</f>
        <v>230402</v>
      </c>
      <c r="K96">
        <f>'96  Jasrana'!U26</f>
        <v>230392</v>
      </c>
      <c r="L96">
        <f>'96  Jasrana'!V26</f>
        <v>67.670356587963354</v>
      </c>
      <c r="M96" t="str">
        <f>'96  Jasrana'!W26</f>
        <v xml:space="preserve">BJP       </v>
      </c>
      <c r="N96" t="str">
        <f>'96  Jasrana'!X26</f>
        <v xml:space="preserve">SP        </v>
      </c>
      <c r="O96">
        <f>'96  Jasrana'!Y26</f>
        <v>103426</v>
      </c>
      <c r="P96">
        <f>'96  Jasrana'!Z26</f>
        <v>83098</v>
      </c>
      <c r="Q96">
        <f>'96  Jasrana'!AA26</f>
        <v>20328</v>
      </c>
    </row>
    <row r="97" spans="1:17" x14ac:dyDescent="0.3">
      <c r="A97" s="1" t="s">
        <v>1221</v>
      </c>
      <c r="B97" t="str">
        <f>'97  Firozabad'!L26</f>
        <v>Firozabad</v>
      </c>
      <c r="C97">
        <f>'97  Firozabad'!M26</f>
        <v>209733</v>
      </c>
      <c r="D97">
        <f>'97  Firozabad'!N26</f>
        <v>169409</v>
      </c>
      <c r="E97">
        <f>'97  Firozabad'!O26</f>
        <v>31</v>
      </c>
      <c r="F97">
        <f>'97  Firozabad'!P26</f>
        <v>379173</v>
      </c>
      <c r="G97">
        <f>'97  Firozabad'!Q26</f>
        <v>131501</v>
      </c>
      <c r="H97">
        <f>'97  Firozabad'!R26</f>
        <v>100359</v>
      </c>
      <c r="I97">
        <f>'97  Firozabad'!S26</f>
        <v>427</v>
      </c>
      <c r="J97">
        <f>'97  Firozabad'!T26</f>
        <v>232287</v>
      </c>
      <c r="K97">
        <f>'97  Firozabad'!U26</f>
        <v>232278</v>
      </c>
      <c r="L97">
        <f>'97  Firozabad'!V26</f>
        <v>61.261482225791397</v>
      </c>
      <c r="M97" t="str">
        <f>'97  Firozabad'!W26</f>
        <v xml:space="preserve">BJP       </v>
      </c>
      <c r="N97" t="str">
        <f>'97  Firozabad'!X26</f>
        <v xml:space="preserve">SP        </v>
      </c>
      <c r="O97">
        <f>'97  Firozabad'!Y26</f>
        <v>102654</v>
      </c>
      <c r="P97">
        <f>'97  Firozabad'!Z26</f>
        <v>60927</v>
      </c>
      <c r="Q97">
        <f>'97  Firozabad'!AA26</f>
        <v>41727</v>
      </c>
    </row>
    <row r="98" spans="1:17" x14ac:dyDescent="0.3">
      <c r="A98" s="1" t="s">
        <v>1221</v>
      </c>
      <c r="B98" t="str">
        <f>'98  Shikohabad'!L26</f>
        <v>Shikohabad</v>
      </c>
      <c r="C98">
        <f>'98  Shikohabad'!M26</f>
        <v>179119</v>
      </c>
      <c r="D98">
        <f>'98  Shikohabad'!N26</f>
        <v>145709</v>
      </c>
      <c r="E98">
        <f>'98  Shikohabad'!O26</f>
        <v>10</v>
      </c>
      <c r="F98">
        <f>'98  Shikohabad'!P26</f>
        <v>324838</v>
      </c>
      <c r="G98">
        <f>'98  Shikohabad'!Q26</f>
        <v>120735</v>
      </c>
      <c r="H98">
        <f>'98  Shikohabad'!R26</f>
        <v>93668</v>
      </c>
      <c r="I98">
        <f>'98  Shikohabad'!S26</f>
        <v>365</v>
      </c>
      <c r="J98">
        <f>'98  Shikohabad'!T26</f>
        <v>214769</v>
      </c>
      <c r="K98">
        <f>'98  Shikohabad'!U26</f>
        <v>214721</v>
      </c>
      <c r="L98">
        <f>'98  Shikohabad'!V26</f>
        <v>66.11572537695713</v>
      </c>
      <c r="M98" t="str">
        <f>'98  Shikohabad'!W26</f>
        <v xml:space="preserve">BJP       </v>
      </c>
      <c r="N98" t="str">
        <f>'98  Shikohabad'!X26</f>
        <v xml:space="preserve">SP        </v>
      </c>
      <c r="O98">
        <f>'98  Shikohabad'!Y26</f>
        <v>87851</v>
      </c>
      <c r="P98">
        <f>'98  Shikohabad'!Z26</f>
        <v>77074</v>
      </c>
      <c r="Q98">
        <f>'98  Shikohabad'!AA26</f>
        <v>10777</v>
      </c>
    </row>
    <row r="99" spans="1:17" x14ac:dyDescent="0.3">
      <c r="A99" s="1" t="s">
        <v>1221</v>
      </c>
      <c r="B99" t="str">
        <f>'99  Sirsaganj'!L26</f>
        <v>Sirsaganj</v>
      </c>
      <c r="C99">
        <f>'99  Sirsaganj'!M26</f>
        <v>167664</v>
      </c>
      <c r="D99">
        <f>'99  Sirsaganj'!N26</f>
        <v>138272</v>
      </c>
      <c r="E99">
        <f>'99  Sirsaganj'!O26</f>
        <v>10</v>
      </c>
      <c r="F99">
        <f>'99  Sirsaganj'!P26</f>
        <v>305946</v>
      </c>
      <c r="G99">
        <f>'99  Sirsaganj'!Q26</f>
        <v>111287</v>
      </c>
      <c r="H99">
        <f>'99  Sirsaganj'!R26</f>
        <v>91572</v>
      </c>
      <c r="I99">
        <f>'99  Sirsaganj'!S26</f>
        <v>236</v>
      </c>
      <c r="J99">
        <f>'99  Sirsaganj'!T26</f>
        <v>203095</v>
      </c>
      <c r="K99">
        <f>'99  Sirsaganj'!U26</f>
        <v>203075</v>
      </c>
      <c r="L99">
        <f>'99  Sirsaganj'!V26</f>
        <v>66.382629614376398</v>
      </c>
      <c r="M99" t="str">
        <f>'99  Sirsaganj'!W26</f>
        <v xml:space="preserve">SP        </v>
      </c>
      <c r="N99" t="str">
        <f>'99  Sirsaganj'!X26</f>
        <v xml:space="preserve">BJP       </v>
      </c>
      <c r="O99">
        <f>'99  Sirsaganj'!Y26</f>
        <v>90281</v>
      </c>
      <c r="P99">
        <f>'99  Sirsaganj'!Z26</f>
        <v>79605</v>
      </c>
      <c r="Q99">
        <f>'99  Sirsaganj'!AA26</f>
        <v>10676</v>
      </c>
    </row>
    <row r="100" spans="1:17" x14ac:dyDescent="0.3">
      <c r="A100" s="1" t="s">
        <v>1221</v>
      </c>
      <c r="B100" t="str">
        <f>'100  Kasganj'!L26</f>
        <v>Kasganj</v>
      </c>
      <c r="C100">
        <f>'100  Kasganj'!M26</f>
        <v>187972</v>
      </c>
      <c r="D100">
        <f>'100  Kasganj'!N26</f>
        <v>157733</v>
      </c>
      <c r="E100">
        <f>'100  Kasganj'!O26</f>
        <v>6</v>
      </c>
      <c r="F100">
        <f>'100  Kasganj'!P26</f>
        <v>345711</v>
      </c>
      <c r="G100">
        <f>'100  Kasganj'!Q26</f>
        <v>117181</v>
      </c>
      <c r="H100">
        <f>'100  Kasganj'!R26</f>
        <v>102092</v>
      </c>
      <c r="I100">
        <f>'100  Kasganj'!S26</f>
        <v>878</v>
      </c>
      <c r="J100">
        <f>'100  Kasganj'!T26</f>
        <v>220152</v>
      </c>
      <c r="K100">
        <f>'100  Kasganj'!U26</f>
        <v>220120</v>
      </c>
      <c r="L100">
        <f>'100  Kasganj'!V26</f>
        <v>63.680935810546956</v>
      </c>
      <c r="M100" t="str">
        <f>'100  Kasganj'!W26</f>
        <v xml:space="preserve">BJP       </v>
      </c>
      <c r="N100" t="str">
        <f>'100  Kasganj'!X26</f>
        <v xml:space="preserve">SP        </v>
      </c>
      <c r="O100">
        <f>'100  Kasganj'!Y26</f>
        <v>101908</v>
      </c>
      <c r="P100">
        <f>'100  Kasganj'!Z26</f>
        <v>49878</v>
      </c>
      <c r="Q100">
        <f>'100  Kasganj'!AA26</f>
        <v>52030</v>
      </c>
    </row>
    <row r="101" spans="1:17" x14ac:dyDescent="0.3">
      <c r="A101" s="1" t="s">
        <v>1221</v>
      </c>
      <c r="B101" t="str">
        <f>'101  Amanpur'!L26</f>
        <v>Amanpur</v>
      </c>
      <c r="C101">
        <f>'101  Amanpur'!M26</f>
        <v>159241</v>
      </c>
      <c r="D101">
        <f>'101  Amanpur'!N26</f>
        <v>133556</v>
      </c>
      <c r="E101">
        <f>'101  Amanpur'!O26</f>
        <v>15</v>
      </c>
      <c r="F101">
        <f>'101  Amanpur'!P26</f>
        <v>292812</v>
      </c>
      <c r="G101">
        <f>'101  Amanpur'!Q26</f>
        <v>96595</v>
      </c>
      <c r="H101">
        <f>'101  Amanpur'!R26</f>
        <v>86795</v>
      </c>
      <c r="I101">
        <f>'101  Amanpur'!S26</f>
        <v>438</v>
      </c>
      <c r="J101">
        <f>'101  Amanpur'!T26</f>
        <v>183830</v>
      </c>
      <c r="K101">
        <f>'101  Amanpur'!U26</f>
        <v>183778</v>
      </c>
      <c r="L101">
        <f>'101  Amanpur'!V26</f>
        <v>62.780896957774956</v>
      </c>
      <c r="M101" t="str">
        <f>'101  Amanpur'!W26</f>
        <v xml:space="preserve">BJP       </v>
      </c>
      <c r="N101" t="str">
        <f>'101  Amanpur'!X26</f>
        <v xml:space="preserve">SP        </v>
      </c>
      <c r="O101">
        <f>'101  Amanpur'!Y26</f>
        <v>85199</v>
      </c>
      <c r="P101">
        <f>'101  Amanpur'!Z26</f>
        <v>43395</v>
      </c>
      <c r="Q101">
        <f>'101  Amanpur'!AA26</f>
        <v>41804</v>
      </c>
    </row>
    <row r="102" spans="1:17" x14ac:dyDescent="0.3">
      <c r="A102" s="1" t="s">
        <v>1221</v>
      </c>
      <c r="B102" t="str">
        <f>'102  Patiyali'!L26</f>
        <v>Patiyali</v>
      </c>
      <c r="C102">
        <f>'102  Patiyali'!M26</f>
        <v>179257</v>
      </c>
      <c r="D102">
        <f>'102  Patiyali'!N26</f>
        <v>148839</v>
      </c>
      <c r="E102">
        <f>'102  Patiyali'!O26</f>
        <v>11</v>
      </c>
      <c r="F102">
        <f>'102  Patiyali'!P26</f>
        <v>328107</v>
      </c>
      <c r="G102">
        <f>'102  Patiyali'!Q26</f>
        <v>109185</v>
      </c>
      <c r="H102">
        <f>'102  Patiyali'!R26</f>
        <v>93440</v>
      </c>
      <c r="I102">
        <f>'102  Patiyali'!S26</f>
        <v>292</v>
      </c>
      <c r="J102">
        <f>'102  Patiyali'!T26</f>
        <v>202917</v>
      </c>
      <c r="K102">
        <f>'102  Patiyali'!U26</f>
        <v>202823</v>
      </c>
      <c r="L102">
        <f>'102  Patiyali'!V26</f>
        <v>61.844764055628197</v>
      </c>
      <c r="M102" t="str">
        <f>'102  Patiyali'!W26</f>
        <v xml:space="preserve">BJP       </v>
      </c>
      <c r="N102" t="str">
        <f>'102  Patiyali'!X26</f>
        <v xml:space="preserve">SP        </v>
      </c>
      <c r="O102">
        <f>'102  Patiyali'!Y26</f>
        <v>72414</v>
      </c>
      <c r="P102">
        <f>'102  Patiyali'!Z26</f>
        <v>68643</v>
      </c>
      <c r="Q102">
        <f>'102  Patiyali'!AA26</f>
        <v>3771</v>
      </c>
    </row>
    <row r="103" spans="1:17" x14ac:dyDescent="0.3">
      <c r="A103" s="1" t="s">
        <v>1221</v>
      </c>
      <c r="B103" t="str">
        <f>'103  Aliganj'!L26</f>
        <v>Aliganj</v>
      </c>
      <c r="C103">
        <f>'103  Aliganj'!M26</f>
        <v>182669</v>
      </c>
      <c r="D103">
        <f>'103  Aliganj'!N26</f>
        <v>151267</v>
      </c>
      <c r="E103">
        <f>'103  Aliganj'!O26</f>
        <v>8</v>
      </c>
      <c r="F103">
        <f>'103  Aliganj'!P26</f>
        <v>333944</v>
      </c>
      <c r="G103">
        <f>'103  Aliganj'!Q26</f>
        <v>117155</v>
      </c>
      <c r="H103">
        <f>'103  Aliganj'!R26</f>
        <v>98910</v>
      </c>
      <c r="I103">
        <f>'103  Aliganj'!S26</f>
        <v>588</v>
      </c>
      <c r="J103">
        <f>'103  Aliganj'!T26</f>
        <v>216653</v>
      </c>
      <c r="K103">
        <f>'103  Aliganj'!U26</f>
        <v>216594</v>
      </c>
      <c r="L103">
        <f>'103  Aliganj'!V26</f>
        <v>64.877045253096327</v>
      </c>
      <c r="M103" t="str">
        <f>'103  Aliganj'!W26</f>
        <v xml:space="preserve">BJP       </v>
      </c>
      <c r="N103" t="str">
        <f>'103  Aliganj'!X26</f>
        <v xml:space="preserve">SP        </v>
      </c>
      <c r="O103">
        <f>'103  Aliganj'!Y26</f>
        <v>88695</v>
      </c>
      <c r="P103">
        <f>'103  Aliganj'!Z26</f>
        <v>74844</v>
      </c>
      <c r="Q103">
        <f>'103  Aliganj'!AA26</f>
        <v>13851</v>
      </c>
    </row>
    <row r="104" spans="1:17" x14ac:dyDescent="0.3">
      <c r="A104" s="1" t="s">
        <v>1221</v>
      </c>
      <c r="B104" t="str">
        <f>'104  Etah'!L26</f>
        <v>Etah</v>
      </c>
      <c r="C104">
        <f>'104  Etah'!M26</f>
        <v>172077</v>
      </c>
      <c r="D104">
        <f>'104  Etah'!N26</f>
        <v>145164</v>
      </c>
      <c r="E104">
        <f>'104  Etah'!O26</f>
        <v>12</v>
      </c>
      <c r="F104">
        <f>'104  Etah'!P26</f>
        <v>317253</v>
      </c>
      <c r="G104">
        <f>'104  Etah'!Q26</f>
        <v>106608</v>
      </c>
      <c r="H104">
        <f>'104  Etah'!R26</f>
        <v>93734</v>
      </c>
      <c r="I104">
        <f>'104  Etah'!S26</f>
        <v>1418</v>
      </c>
      <c r="J104">
        <f>'104  Etah'!T26</f>
        <v>201760</v>
      </c>
      <c r="K104">
        <f>'104  Etah'!U26</f>
        <v>201649</v>
      </c>
      <c r="L104">
        <f>'104  Etah'!V26</f>
        <v>63.595931322950449</v>
      </c>
      <c r="M104" t="str">
        <f>'104  Etah'!W26</f>
        <v xml:space="preserve">BJP       </v>
      </c>
      <c r="N104" t="str">
        <f>'104  Etah'!X26</f>
        <v xml:space="preserve">SP        </v>
      </c>
      <c r="O104">
        <f>'104  Etah'!Y26</f>
        <v>82516</v>
      </c>
      <c r="P104">
        <f>'104  Etah'!Z26</f>
        <v>61387</v>
      </c>
      <c r="Q104">
        <f>'104  Etah'!AA26</f>
        <v>21129</v>
      </c>
    </row>
    <row r="105" spans="1:17" x14ac:dyDescent="0.3">
      <c r="A105" s="1" t="s">
        <v>1221</v>
      </c>
      <c r="B105" t="str">
        <f>'105  Marhara'!L26</f>
        <v>Marhara</v>
      </c>
      <c r="C105">
        <f>'105  Marhara'!M26</f>
        <v>159954</v>
      </c>
      <c r="D105">
        <f>'105  Marhara'!N26</f>
        <v>136240</v>
      </c>
      <c r="E105">
        <f>'105  Marhara'!O26</f>
        <v>3</v>
      </c>
      <c r="F105">
        <f>'105  Marhara'!P26</f>
        <v>296197</v>
      </c>
      <c r="G105">
        <f>'105  Marhara'!Q26</f>
        <v>100378</v>
      </c>
      <c r="H105">
        <f>'105  Marhara'!R26</f>
        <v>90273</v>
      </c>
      <c r="I105">
        <f>'105  Marhara'!S26</f>
        <v>714</v>
      </c>
      <c r="J105">
        <f>'105  Marhara'!T26</f>
        <v>191365</v>
      </c>
      <c r="K105">
        <f>'105  Marhara'!U26</f>
        <v>191339</v>
      </c>
      <c r="L105">
        <f>'105  Marhara'!V26</f>
        <v>64.607339034493933</v>
      </c>
      <c r="M105" t="str">
        <f>'105  Marhara'!W26</f>
        <v xml:space="preserve">BJP       </v>
      </c>
      <c r="N105" t="str">
        <f>'105  Marhara'!X26</f>
        <v xml:space="preserve">SP        </v>
      </c>
      <c r="O105">
        <f>'105  Marhara'!Y26</f>
        <v>92507</v>
      </c>
      <c r="P105">
        <f>'105  Marhara'!Z26</f>
        <v>59075</v>
      </c>
      <c r="Q105">
        <f>'105  Marhara'!AA26</f>
        <v>33432</v>
      </c>
    </row>
    <row r="106" spans="1:17" x14ac:dyDescent="0.3">
      <c r="A106" s="1" t="s">
        <v>1221</v>
      </c>
      <c r="B106" t="str">
        <f>'106  Jalesar '!L26</f>
        <v xml:space="preserve">Jalesar </v>
      </c>
      <c r="C106">
        <f>'106  Jalesar '!M26</f>
        <v>150747</v>
      </c>
      <c r="D106">
        <f>'106  Jalesar '!N26</f>
        <v>129678</v>
      </c>
      <c r="E106">
        <f>'106  Jalesar '!O26</f>
        <v>16</v>
      </c>
      <c r="F106">
        <f>'106  Jalesar '!P26</f>
        <v>280441</v>
      </c>
      <c r="G106">
        <f>'106  Jalesar '!Q26</f>
        <v>97911</v>
      </c>
      <c r="H106">
        <f>'106  Jalesar '!R26</f>
        <v>86085</v>
      </c>
      <c r="I106">
        <f>'106  Jalesar '!S26</f>
        <v>658</v>
      </c>
      <c r="J106">
        <f>'106  Jalesar '!T26</f>
        <v>184656</v>
      </c>
      <c r="K106">
        <f>'106  Jalesar '!U26</f>
        <v>184640</v>
      </c>
      <c r="L106">
        <f>'106  Jalesar '!V26</f>
        <v>65.844865764991567</v>
      </c>
      <c r="M106" t="str">
        <f>'106  Jalesar '!W26</f>
        <v xml:space="preserve">BJP       </v>
      </c>
      <c r="N106" t="str">
        <f>'106  Jalesar '!X26</f>
        <v xml:space="preserve">SP        </v>
      </c>
      <c r="O106">
        <f>'106  Jalesar '!Y26</f>
        <v>81502</v>
      </c>
      <c r="P106">
        <f>'106  Jalesar '!Z26</f>
        <v>61694</v>
      </c>
      <c r="Q106">
        <f>'106  Jalesar '!AA26</f>
        <v>19808</v>
      </c>
    </row>
    <row r="107" spans="1:17" x14ac:dyDescent="0.3">
      <c r="A107" s="1" t="s">
        <v>1221</v>
      </c>
      <c r="B107" t="str">
        <f>'107  Mainpuri'!L26</f>
        <v>Mainpuri</v>
      </c>
      <c r="C107">
        <f>'107  Mainpuri'!M26</f>
        <v>176413</v>
      </c>
      <c r="D107">
        <f>'107  Mainpuri'!N26</f>
        <v>150114</v>
      </c>
      <c r="E107">
        <f>'107  Mainpuri'!O26</f>
        <v>15</v>
      </c>
      <c r="F107">
        <f>'107  Mainpuri'!P26</f>
        <v>326542</v>
      </c>
      <c r="G107">
        <f>'107  Mainpuri'!Q26</f>
        <v>105071</v>
      </c>
      <c r="H107">
        <f>'107  Mainpuri'!R26</f>
        <v>90642</v>
      </c>
      <c r="I107">
        <f>'107  Mainpuri'!S26</f>
        <v>1422</v>
      </c>
      <c r="J107">
        <f>'107  Mainpuri'!T26</f>
        <v>197137</v>
      </c>
      <c r="K107">
        <f>'107  Mainpuri'!U26</f>
        <v>196813</v>
      </c>
      <c r="L107">
        <f>'107  Mainpuri'!V26</f>
        <v>60.371100807859321</v>
      </c>
      <c r="M107" t="str">
        <f>'107  Mainpuri'!W26</f>
        <v xml:space="preserve">SP        </v>
      </c>
      <c r="N107" t="str">
        <f>'107  Mainpuri'!X26</f>
        <v xml:space="preserve">BJP       </v>
      </c>
      <c r="O107">
        <f>'107  Mainpuri'!Y26</f>
        <v>75787</v>
      </c>
      <c r="P107">
        <f>'107  Mainpuri'!Z26</f>
        <v>66956</v>
      </c>
      <c r="Q107">
        <f>'107  Mainpuri'!AA26</f>
        <v>8831</v>
      </c>
    </row>
    <row r="108" spans="1:17" x14ac:dyDescent="0.3">
      <c r="A108" s="1" t="s">
        <v>1221</v>
      </c>
      <c r="B108" t="str">
        <f>'108  Bhongaon'!L26</f>
        <v>Bhongaon</v>
      </c>
      <c r="C108">
        <f>'108  Bhongaon'!M26</f>
        <v>177610</v>
      </c>
      <c r="D108">
        <f>'108  Bhongaon'!N26</f>
        <v>153425</v>
      </c>
      <c r="E108">
        <f>'108  Bhongaon'!O26</f>
        <v>15</v>
      </c>
      <c r="F108">
        <f>'108  Bhongaon'!P26</f>
        <v>331050</v>
      </c>
      <c r="G108">
        <f>'108  Bhongaon'!Q26</f>
        <v>104055</v>
      </c>
      <c r="H108">
        <f>'108  Bhongaon'!R26</f>
        <v>90850</v>
      </c>
      <c r="I108">
        <f>'108  Bhongaon'!S26</f>
        <v>899</v>
      </c>
      <c r="J108">
        <f>'108  Bhongaon'!T26</f>
        <v>195804</v>
      </c>
      <c r="K108">
        <f>'108  Bhongaon'!U26</f>
        <v>195746</v>
      </c>
      <c r="L108">
        <f>'108  Bhongaon'!V26</f>
        <v>59.146352514725876</v>
      </c>
      <c r="M108" t="str">
        <f>'108  Bhongaon'!W26</f>
        <v xml:space="preserve">BJP       </v>
      </c>
      <c r="N108" t="str">
        <f>'108  Bhongaon'!X26</f>
        <v xml:space="preserve">SP        </v>
      </c>
      <c r="O108">
        <f>'108  Bhongaon'!Y26</f>
        <v>92697</v>
      </c>
      <c r="P108">
        <f>'108  Bhongaon'!Z26</f>
        <v>72400</v>
      </c>
      <c r="Q108">
        <f>'108  Bhongaon'!AA26</f>
        <v>20297</v>
      </c>
    </row>
    <row r="109" spans="1:17" x14ac:dyDescent="0.3">
      <c r="A109" s="1" t="s">
        <v>1221</v>
      </c>
      <c r="B109" t="str">
        <f>'109  Kishani (SC)'!L26</f>
        <v>Kishani (SC)</v>
      </c>
      <c r="C109">
        <f>'109  Kishani (SC)'!M26</f>
        <v>162074</v>
      </c>
      <c r="D109">
        <f>'109  Kishani (SC)'!N26</f>
        <v>136481</v>
      </c>
      <c r="E109">
        <f>'109  Kishani (SC)'!O26</f>
        <v>4</v>
      </c>
      <c r="F109">
        <f>'109  Kishani (SC)'!P26</f>
        <v>298559</v>
      </c>
      <c r="G109">
        <f>'109  Kishani (SC)'!Q26</f>
        <v>97864</v>
      </c>
      <c r="H109">
        <f>'109  Kishani (SC)'!R26</f>
        <v>81071</v>
      </c>
      <c r="I109">
        <f>'109  Kishani (SC)'!S26</f>
        <v>627</v>
      </c>
      <c r="J109">
        <f>'109  Kishani (SC)'!T26</f>
        <v>179562</v>
      </c>
      <c r="K109">
        <f>'109  Kishani (SC)'!U26</f>
        <v>179515</v>
      </c>
      <c r="L109">
        <f>'109  Kishani (SC)'!V26</f>
        <v>60.142886330675005</v>
      </c>
      <c r="M109" t="str">
        <f>'109  Kishani (SC)'!W26</f>
        <v xml:space="preserve">SP        </v>
      </c>
      <c r="N109" t="str">
        <f>'109  Kishani (SC)'!X26</f>
        <v xml:space="preserve">BJP       </v>
      </c>
      <c r="O109">
        <f>'109  Kishani (SC)'!Y26</f>
        <v>80475</v>
      </c>
      <c r="P109">
        <f>'109  Kishani (SC)'!Z26</f>
        <v>63946</v>
      </c>
      <c r="Q109">
        <f>'109  Kishani (SC)'!AA26</f>
        <v>16529</v>
      </c>
    </row>
    <row r="110" spans="1:17" x14ac:dyDescent="0.3">
      <c r="A110" s="1" t="s">
        <v>1221</v>
      </c>
      <c r="B110" t="str">
        <f>'110  Karhal'!L26</f>
        <v>Karhal</v>
      </c>
      <c r="C110">
        <f>'110  Karhal'!M26</f>
        <v>193909</v>
      </c>
      <c r="D110">
        <f>'110  Karhal'!N26</f>
        <v>161475</v>
      </c>
      <c r="E110">
        <f>'110  Karhal'!O26</f>
        <v>8</v>
      </c>
      <c r="F110">
        <f>'110  Karhal'!P26</f>
        <v>355392</v>
      </c>
      <c r="G110">
        <f>'110  Karhal'!Q26</f>
        <v>116964</v>
      </c>
      <c r="H110">
        <f>'110  Karhal'!R26</f>
        <v>92773</v>
      </c>
      <c r="I110">
        <f>'110  Karhal'!S26</f>
        <v>601</v>
      </c>
      <c r="J110">
        <f>'110  Karhal'!T26</f>
        <v>210338</v>
      </c>
      <c r="K110">
        <f>'110  Karhal'!U26</f>
        <v>210268</v>
      </c>
      <c r="L110">
        <f>'110  Karhal'!V26</f>
        <v>59.184787502251034</v>
      </c>
      <c r="M110" t="str">
        <f>'110  Karhal'!W26</f>
        <v xml:space="preserve">SP        </v>
      </c>
      <c r="N110" t="str">
        <f>'110  Karhal'!X26</f>
        <v xml:space="preserve">BJP       </v>
      </c>
      <c r="O110">
        <f>'110  Karhal'!Y26</f>
        <v>104221</v>
      </c>
      <c r="P110">
        <f>'110  Karhal'!Z26</f>
        <v>65816</v>
      </c>
      <c r="Q110">
        <f>'110  Karhal'!AA26</f>
        <v>38405</v>
      </c>
    </row>
    <row r="111" spans="1:17" x14ac:dyDescent="0.3">
      <c r="A111" s="1" t="s">
        <v>1221</v>
      </c>
      <c r="B111" t="str">
        <f>'111  Gunnaur'!L26</f>
        <v>Gunnaur</v>
      </c>
      <c r="C111">
        <f>'111  Gunnaur'!M26</f>
        <v>204552</v>
      </c>
      <c r="D111">
        <f>'111  Gunnaur'!N26</f>
        <v>167941</v>
      </c>
      <c r="E111">
        <f>'111  Gunnaur'!O26</f>
        <v>20</v>
      </c>
      <c r="F111">
        <f>'111  Gunnaur'!P26</f>
        <v>372513</v>
      </c>
      <c r="G111">
        <f>'111  Gunnaur'!Q26</f>
        <v>124702</v>
      </c>
      <c r="H111">
        <f>'111  Gunnaur'!R26</f>
        <v>102563</v>
      </c>
      <c r="I111">
        <f>'111  Gunnaur'!S26</f>
        <v>483</v>
      </c>
      <c r="J111">
        <f>'111  Gunnaur'!T26</f>
        <v>227749</v>
      </c>
      <c r="K111">
        <f>'111  Gunnaur'!U26</f>
        <v>227731</v>
      </c>
      <c r="L111">
        <f>'111  Gunnaur'!V26</f>
        <v>61.138537447015274</v>
      </c>
      <c r="M111" t="str">
        <f>'111  Gunnaur'!W26</f>
        <v xml:space="preserve">BJP       </v>
      </c>
      <c r="N111" t="str">
        <f>'111  Gunnaur'!X26</f>
        <v xml:space="preserve">SP        </v>
      </c>
      <c r="O111">
        <f>'111  Gunnaur'!Y26</f>
        <v>107344</v>
      </c>
      <c r="P111">
        <f>'111  Gunnaur'!Z26</f>
        <v>95958</v>
      </c>
      <c r="Q111">
        <f>'111  Gunnaur'!AA26</f>
        <v>11386</v>
      </c>
    </row>
    <row r="112" spans="1:17" x14ac:dyDescent="0.3">
      <c r="A112" s="1" t="s">
        <v>1221</v>
      </c>
      <c r="B112" t="str">
        <f>'112  Bisauli '!L26</f>
        <v xml:space="preserve">Bisauli </v>
      </c>
      <c r="C112">
        <f>'112  Bisauli '!M26</f>
        <v>211731</v>
      </c>
      <c r="D112">
        <f>'112  Bisauli '!N26</f>
        <v>175922</v>
      </c>
      <c r="E112">
        <f>'112  Bisauli '!O26</f>
        <v>13</v>
      </c>
      <c r="F112">
        <f>'112  Bisauli '!P26</f>
        <v>387666</v>
      </c>
      <c r="G112">
        <f>'112  Bisauli '!Q26</f>
        <v>123079</v>
      </c>
      <c r="H112">
        <f>'112  Bisauli '!R26</f>
        <v>105338</v>
      </c>
      <c r="I112">
        <f>'112  Bisauli '!S26</f>
        <v>582</v>
      </c>
      <c r="J112">
        <f>'112  Bisauli '!T26</f>
        <v>228999</v>
      </c>
      <c r="K112">
        <f>'112  Bisauli '!U26</f>
        <v>228995</v>
      </c>
      <c r="L112">
        <f>'112  Bisauli '!V26</f>
        <v>59.071210784541329</v>
      </c>
      <c r="M112" t="str">
        <f>'112  Bisauli '!W26</f>
        <v xml:space="preserve">BJP       </v>
      </c>
      <c r="N112" t="str">
        <f>'112  Bisauli '!X26</f>
        <v xml:space="preserve">SP        </v>
      </c>
      <c r="O112">
        <f>'112  Bisauli '!Y26</f>
        <v>100287</v>
      </c>
      <c r="P112">
        <f>'112  Bisauli '!Z26</f>
        <v>89599</v>
      </c>
      <c r="Q112">
        <f>'112  Bisauli '!AA26</f>
        <v>10688</v>
      </c>
    </row>
    <row r="113" spans="1:17" x14ac:dyDescent="0.3">
      <c r="A113" s="1" t="s">
        <v>1221</v>
      </c>
      <c r="B113" t="str">
        <f>'113  Sahaswan'!L26</f>
        <v>Sahaswan</v>
      </c>
      <c r="C113">
        <f>'113  Sahaswan'!M26</f>
        <v>215827</v>
      </c>
      <c r="D113">
        <f>'113  Sahaswan'!N26</f>
        <v>182799</v>
      </c>
      <c r="E113">
        <f>'113  Sahaswan'!O26</f>
        <v>8</v>
      </c>
      <c r="F113">
        <f>'113  Sahaswan'!P26</f>
        <v>398634</v>
      </c>
      <c r="G113">
        <f>'113  Sahaswan'!Q26</f>
        <v>129173</v>
      </c>
      <c r="H113">
        <f>'113  Sahaswan'!R26</f>
        <v>111180</v>
      </c>
      <c r="I113">
        <f>'113  Sahaswan'!S26</f>
        <v>521</v>
      </c>
      <c r="J113">
        <f>'113  Sahaswan'!T26</f>
        <v>240875</v>
      </c>
      <c r="K113">
        <f>'113  Sahaswan'!U26</f>
        <v>240800</v>
      </c>
      <c r="L113">
        <f>'113  Sahaswan'!V26</f>
        <v>60.425101722381939</v>
      </c>
      <c r="M113" t="str">
        <f>'113  Sahaswan'!W26</f>
        <v xml:space="preserve">SP        </v>
      </c>
      <c r="N113" t="str">
        <f>'113  Sahaswan'!X26</f>
        <v xml:space="preserve">BSP       </v>
      </c>
      <c r="O113">
        <f>'113  Sahaswan'!Y26</f>
        <v>77543</v>
      </c>
      <c r="P113">
        <f>'113  Sahaswan'!Z26</f>
        <v>73274</v>
      </c>
      <c r="Q113">
        <f>'113  Sahaswan'!AA26</f>
        <v>4269</v>
      </c>
    </row>
    <row r="114" spans="1:17" x14ac:dyDescent="0.3">
      <c r="A114" s="1" t="s">
        <v>1221</v>
      </c>
      <c r="B114" t="str">
        <f>'114  Bilsi'!L26</f>
        <v>Bilsi</v>
      </c>
      <c r="C114">
        <f>'114  Bilsi'!M26</f>
        <v>183746</v>
      </c>
      <c r="D114">
        <f>'114  Bilsi'!N26</f>
        <v>150281</v>
      </c>
      <c r="E114">
        <f>'114  Bilsi'!O26</f>
        <v>10</v>
      </c>
      <c r="F114">
        <f>'114  Bilsi'!P26</f>
        <v>334037</v>
      </c>
      <c r="G114">
        <f>'114  Bilsi'!Q26</f>
        <v>106227</v>
      </c>
      <c r="H114">
        <f>'114  Bilsi'!R26</f>
        <v>89264</v>
      </c>
      <c r="I114">
        <f>'114  Bilsi'!S26</f>
        <v>549</v>
      </c>
      <c r="J114">
        <f>'114  Bilsi'!T26</f>
        <v>196042</v>
      </c>
      <c r="K114">
        <f>'114  Bilsi'!U26</f>
        <v>196030</v>
      </c>
      <c r="L114">
        <f>'114  Bilsi'!V26</f>
        <v>58.688708137122539</v>
      </c>
      <c r="M114" t="str">
        <f>'114  Bilsi'!W26</f>
        <v xml:space="preserve">BJP       </v>
      </c>
      <c r="N114" t="str">
        <f>'114  Bilsi'!X26</f>
        <v xml:space="preserve">BSP       </v>
      </c>
      <c r="O114">
        <f>'114  Bilsi'!Y26</f>
        <v>82070</v>
      </c>
      <c r="P114">
        <f>'114  Bilsi'!Z26</f>
        <v>55091</v>
      </c>
      <c r="Q114">
        <f>'114  Bilsi'!AA26</f>
        <v>26979</v>
      </c>
    </row>
    <row r="115" spans="1:17" x14ac:dyDescent="0.3">
      <c r="A115" s="1" t="s">
        <v>1221</v>
      </c>
      <c r="B115" t="str">
        <f>'115  Badaun'!L26</f>
        <v>Badaun</v>
      </c>
      <c r="C115">
        <f>'115  Badaun'!M26</f>
        <v>193060</v>
      </c>
      <c r="D115">
        <f>'115  Badaun'!N26</f>
        <v>160469</v>
      </c>
      <c r="E115">
        <f>'115  Badaun'!O26</f>
        <v>21</v>
      </c>
      <c r="F115">
        <f>'115  Badaun'!P26</f>
        <v>353550</v>
      </c>
      <c r="G115">
        <f>'115  Badaun'!Q26</f>
        <v>114881</v>
      </c>
      <c r="H115">
        <f>'115  Badaun'!R26</f>
        <v>96955</v>
      </c>
      <c r="I115">
        <f>'115  Badaun'!S26</f>
        <v>913</v>
      </c>
      <c r="J115">
        <f>'115  Badaun'!T26</f>
        <v>212751</v>
      </c>
      <c r="K115">
        <f>'115  Badaun'!U26</f>
        <v>212745</v>
      </c>
      <c r="L115">
        <f>'115  Badaun'!V26</f>
        <v>60.175647008909628</v>
      </c>
      <c r="M115" t="str">
        <f>'115  Badaun'!W26</f>
        <v xml:space="preserve">BJP       </v>
      </c>
      <c r="N115" t="str">
        <f>'115  Badaun'!X26</f>
        <v xml:space="preserve">SP        </v>
      </c>
      <c r="O115">
        <f>'115  Badaun'!Y26</f>
        <v>87314</v>
      </c>
      <c r="P115">
        <f>'115  Badaun'!Z26</f>
        <v>70847</v>
      </c>
      <c r="Q115">
        <f>'115  Badaun'!AA26</f>
        <v>16467</v>
      </c>
    </row>
    <row r="116" spans="1:17" x14ac:dyDescent="0.3">
      <c r="A116" s="1" t="s">
        <v>1221</v>
      </c>
      <c r="B116" t="str">
        <f>'116  Shekhupur'!L26</f>
        <v>Shekhupur</v>
      </c>
      <c r="C116">
        <f>'116  Shekhupur'!M26</f>
        <v>207778</v>
      </c>
      <c r="D116">
        <f>'116  Shekhupur'!N26</f>
        <v>169874</v>
      </c>
      <c r="E116">
        <f>'116  Shekhupur'!O26</f>
        <v>10</v>
      </c>
      <c r="F116">
        <f>'116  Shekhupur'!P26</f>
        <v>377662</v>
      </c>
      <c r="G116">
        <f>'116  Shekhupur'!Q26</f>
        <v>125761</v>
      </c>
      <c r="H116">
        <f>'116  Shekhupur'!R26</f>
        <v>109419</v>
      </c>
      <c r="I116">
        <f>'116  Shekhupur'!S26</f>
        <v>762</v>
      </c>
      <c r="J116">
        <f>'116  Shekhupur'!T26</f>
        <v>235942</v>
      </c>
      <c r="K116">
        <f>'116  Shekhupur'!U26</f>
        <v>235906</v>
      </c>
      <c r="L116">
        <f>'116  Shekhupur'!V26</f>
        <v>62.474381854674292</v>
      </c>
      <c r="M116" t="str">
        <f>'116  Shekhupur'!W26</f>
        <v xml:space="preserve">BJP       </v>
      </c>
      <c r="N116" t="str">
        <f>'116  Shekhupur'!X26</f>
        <v xml:space="preserve">SP        </v>
      </c>
      <c r="O116">
        <f>'116  Shekhupur'!Y26</f>
        <v>93702</v>
      </c>
      <c r="P116">
        <f>'116  Shekhupur'!Z26</f>
        <v>70316</v>
      </c>
      <c r="Q116">
        <f>'116  Shekhupur'!AA26</f>
        <v>23386</v>
      </c>
    </row>
    <row r="117" spans="1:17" x14ac:dyDescent="0.3">
      <c r="A117" s="1" t="s">
        <v>1221</v>
      </c>
      <c r="B117" t="str">
        <f>'117  Dataganj'!L26</f>
        <v>Dataganj</v>
      </c>
      <c r="C117">
        <f>'117  Dataganj'!M26</f>
        <v>213594</v>
      </c>
      <c r="D117">
        <f>'117  Dataganj'!N26</f>
        <v>176132</v>
      </c>
      <c r="E117">
        <f>'117  Dataganj'!O26</f>
        <v>8</v>
      </c>
      <c r="F117">
        <f>'117  Dataganj'!P26</f>
        <v>389734</v>
      </c>
      <c r="G117">
        <f>'117  Dataganj'!Q26</f>
        <v>122815</v>
      </c>
      <c r="H117">
        <f>'117  Dataganj'!R26</f>
        <v>101500</v>
      </c>
      <c r="I117">
        <f>'117  Dataganj'!S26</f>
        <v>519</v>
      </c>
      <c r="J117">
        <f>'117  Dataganj'!T26</f>
        <v>224835</v>
      </c>
      <c r="K117">
        <f>'117  Dataganj'!U26</f>
        <v>224822</v>
      </c>
      <c r="L117">
        <f>'117  Dataganj'!V26</f>
        <v>57.689347093145585</v>
      </c>
      <c r="M117" t="str">
        <f>'117  Dataganj'!W26</f>
        <v xml:space="preserve">BJP       </v>
      </c>
      <c r="N117" t="str">
        <f>'117  Dataganj'!X26</f>
        <v xml:space="preserve">BSP       </v>
      </c>
      <c r="O117">
        <f>'117  Dataganj'!Y26</f>
        <v>79110</v>
      </c>
      <c r="P117">
        <f>'117  Dataganj'!Z26</f>
        <v>53351</v>
      </c>
      <c r="Q117">
        <f>'117  Dataganj'!AA26</f>
        <v>25759</v>
      </c>
    </row>
    <row r="118" spans="1:17" x14ac:dyDescent="0.3">
      <c r="A118" s="1" t="s">
        <v>1221</v>
      </c>
      <c r="B118" t="str">
        <f>'118  Baheri'!L26</f>
        <v>Baheri</v>
      </c>
      <c r="C118">
        <f>'118  Baheri'!M26</f>
        <v>187229</v>
      </c>
      <c r="D118">
        <f>'118  Baheri'!N26</f>
        <v>157157</v>
      </c>
      <c r="E118">
        <f>'118  Baheri'!O26</f>
        <v>2</v>
      </c>
      <c r="F118">
        <f>'118  Baheri'!P26</f>
        <v>344388</v>
      </c>
      <c r="G118">
        <f>'118  Baheri'!Q26</f>
        <v>135445</v>
      </c>
      <c r="H118">
        <f>'118  Baheri'!R26</f>
        <v>111874</v>
      </c>
      <c r="I118">
        <f>'118  Baheri'!S26</f>
        <v>468</v>
      </c>
      <c r="J118">
        <f>'118  Baheri'!T26</f>
        <v>247787</v>
      </c>
      <c r="K118">
        <f>'118  Baheri'!U26</f>
        <v>247785</v>
      </c>
      <c r="L118">
        <f>'118  Baheri'!V26</f>
        <v>71.949951798552789</v>
      </c>
      <c r="M118" t="str">
        <f>'118  Baheri'!W26</f>
        <v xml:space="preserve">BJP       </v>
      </c>
      <c r="N118" t="str">
        <f>'118  Baheri'!X26</f>
        <v xml:space="preserve">BSP       </v>
      </c>
      <c r="O118">
        <f>'118  Baheri'!Y26</f>
        <v>108846</v>
      </c>
      <c r="P118">
        <f>'118  Baheri'!Z26</f>
        <v>66009</v>
      </c>
      <c r="Q118">
        <f>'118  Baheri'!AA26</f>
        <v>42837</v>
      </c>
    </row>
    <row r="119" spans="1:17" x14ac:dyDescent="0.3">
      <c r="A119" s="1" t="s">
        <v>1221</v>
      </c>
      <c r="B119" t="str">
        <f>'119  Meerganj'!L26</f>
        <v>Meerganj</v>
      </c>
      <c r="C119">
        <f>'119  Meerganj'!M26</f>
        <v>176067</v>
      </c>
      <c r="D119">
        <f>'119  Meerganj'!N26</f>
        <v>148736</v>
      </c>
      <c r="E119">
        <f>'119  Meerganj'!O26</f>
        <v>9</v>
      </c>
      <c r="F119">
        <f>'119  Meerganj'!P26</f>
        <v>324812</v>
      </c>
      <c r="G119">
        <f>'119  Meerganj'!Q26</f>
        <v>112521</v>
      </c>
      <c r="H119">
        <f>'119  Meerganj'!R26</f>
        <v>97303</v>
      </c>
      <c r="I119">
        <f>'119  Meerganj'!S26</f>
        <v>458</v>
      </c>
      <c r="J119">
        <f>'119  Meerganj'!T26</f>
        <v>210283</v>
      </c>
      <c r="K119">
        <f>'119  Meerganj'!U26</f>
        <v>210276</v>
      </c>
      <c r="L119">
        <f>'119  Meerganj'!V26</f>
        <v>64.739911087028801</v>
      </c>
      <c r="M119" t="str">
        <f>'119  Meerganj'!W26</f>
        <v xml:space="preserve">BJP       </v>
      </c>
      <c r="N119" t="str">
        <f>'119  Meerganj'!X26</f>
        <v xml:space="preserve">BSP       </v>
      </c>
      <c r="O119">
        <f>'119  Meerganj'!Y26</f>
        <v>108789</v>
      </c>
      <c r="P119">
        <f>'119  Meerganj'!Z26</f>
        <v>54289</v>
      </c>
      <c r="Q119">
        <f>'119  Meerganj'!AA26</f>
        <v>54500</v>
      </c>
    </row>
    <row r="120" spans="1:17" x14ac:dyDescent="0.3">
      <c r="A120" s="1" t="s">
        <v>1221</v>
      </c>
      <c r="B120" t="str">
        <f>'120  Bhojipura'!L26</f>
        <v>Bhojipura</v>
      </c>
      <c r="C120">
        <f>'120  Bhojipura'!M26</f>
        <v>189338</v>
      </c>
      <c r="D120">
        <f>'120  Bhojipura'!N26</f>
        <v>157768</v>
      </c>
      <c r="E120">
        <f>'120  Bhojipura'!O26</f>
        <v>9</v>
      </c>
      <c r="F120">
        <f>'120  Bhojipura'!P26</f>
        <v>347115</v>
      </c>
      <c r="G120">
        <f>'120  Bhojipura'!Q26</f>
        <v>130521</v>
      </c>
      <c r="H120">
        <f>'120  Bhojipura'!R26</f>
        <v>108001</v>
      </c>
      <c r="I120">
        <f>'120  Bhojipura'!S26</f>
        <v>579</v>
      </c>
      <c r="J120">
        <f>'120  Bhojipura'!T26</f>
        <v>239103</v>
      </c>
      <c r="K120">
        <f>'120  Bhojipura'!U26</f>
        <v>238631</v>
      </c>
      <c r="L120">
        <f>'120  Bhojipura'!V26</f>
        <v>68.882935050343548</v>
      </c>
      <c r="M120" t="str">
        <f>'120  Bhojipura'!W26</f>
        <v xml:space="preserve">BJP       </v>
      </c>
      <c r="N120" t="str">
        <f>'120  Bhojipura'!X26</f>
        <v xml:space="preserve">SP        </v>
      </c>
      <c r="O120">
        <f>'120  Bhojipura'!Y26</f>
        <v>100381</v>
      </c>
      <c r="P120">
        <f>'120  Bhojipura'!Z26</f>
        <v>72617</v>
      </c>
      <c r="Q120">
        <f>'120  Bhojipura'!AA26</f>
        <v>27764</v>
      </c>
    </row>
    <row r="121" spans="1:17" x14ac:dyDescent="0.3">
      <c r="A121" s="1" t="s">
        <v>1221</v>
      </c>
      <c r="B121" t="str">
        <f>'121  Nawabganj'!L26</f>
        <v>Nawabganj</v>
      </c>
      <c r="C121">
        <f>'121  Nawabganj'!M26</f>
        <v>170854</v>
      </c>
      <c r="D121">
        <f>'121  Nawabganj'!N26</f>
        <v>144192</v>
      </c>
      <c r="E121">
        <f>'121  Nawabganj'!O26</f>
        <v>14</v>
      </c>
      <c r="F121">
        <f>'121  Nawabganj'!P26</f>
        <v>315060</v>
      </c>
      <c r="G121">
        <f>'121  Nawabganj'!Q26</f>
        <v>117075</v>
      </c>
      <c r="H121">
        <f>'121  Nawabganj'!R26</f>
        <v>98579</v>
      </c>
      <c r="I121">
        <f>'121  Nawabganj'!S26</f>
        <v>466</v>
      </c>
      <c r="J121">
        <f>'121  Nawabganj'!T26</f>
        <v>216120</v>
      </c>
      <c r="K121">
        <f>'121  Nawabganj'!U26</f>
        <v>215339</v>
      </c>
      <c r="L121">
        <f>'121  Nawabganj'!V26</f>
        <v>68.596457817558559</v>
      </c>
      <c r="M121" t="str">
        <f>'121  Nawabganj'!W26</f>
        <v xml:space="preserve">BJP       </v>
      </c>
      <c r="N121" t="str">
        <f>'121  Nawabganj'!X26</f>
        <v xml:space="preserve">SP        </v>
      </c>
      <c r="O121">
        <f>'121  Nawabganj'!Y26</f>
        <v>93711</v>
      </c>
      <c r="P121">
        <f>'121  Nawabganj'!Z26</f>
        <v>54569</v>
      </c>
      <c r="Q121">
        <f>'121  Nawabganj'!AA26</f>
        <v>39142</v>
      </c>
    </row>
    <row r="122" spans="1:17" x14ac:dyDescent="0.3">
      <c r="A122" s="1" t="s">
        <v>1221</v>
      </c>
      <c r="B122" t="str">
        <f>'122  Faridpur'!L26</f>
        <v>Faridpur</v>
      </c>
      <c r="C122">
        <f>'122  Faridpur'!M26</f>
        <v>168679</v>
      </c>
      <c r="D122">
        <f>'122  Faridpur'!N26</f>
        <v>138327</v>
      </c>
      <c r="E122">
        <f>'122  Faridpur'!O26</f>
        <v>6</v>
      </c>
      <c r="F122">
        <f>'122  Faridpur'!P26</f>
        <v>307012</v>
      </c>
      <c r="G122">
        <f>'122  Faridpur'!Q26</f>
        <v>105999</v>
      </c>
      <c r="H122">
        <f>'122  Faridpur'!R26</f>
        <v>84312</v>
      </c>
      <c r="I122">
        <f>'122  Faridpur'!S26</f>
        <v>416</v>
      </c>
      <c r="J122">
        <f>'122  Faridpur'!T26</f>
        <v>190727</v>
      </c>
      <c r="K122">
        <f>'122  Faridpur'!U26</f>
        <v>190209</v>
      </c>
      <c r="L122">
        <f>'122  Faridpur'!V26</f>
        <v>62.123630346696544</v>
      </c>
      <c r="M122" t="str">
        <f>'122  Faridpur'!W26</f>
        <v xml:space="preserve">BJP       </v>
      </c>
      <c r="N122" t="str">
        <f>'122  Faridpur'!X26</f>
        <v xml:space="preserve">SP        </v>
      </c>
      <c r="O122">
        <f>'122  Faridpur'!Y26</f>
        <v>83656</v>
      </c>
      <c r="P122">
        <f>'122  Faridpur'!Z26</f>
        <v>58935</v>
      </c>
      <c r="Q122">
        <f>'122  Faridpur'!AA26</f>
        <v>24721</v>
      </c>
    </row>
    <row r="123" spans="1:17" x14ac:dyDescent="0.3">
      <c r="A123" s="1" t="s">
        <v>1221</v>
      </c>
      <c r="B123" t="str">
        <f>'123  Bithari Chainpur'!L26</f>
        <v>Bithari Chainpur</v>
      </c>
      <c r="C123">
        <f>'123  Bithari Chainpur'!M26</f>
        <v>200791</v>
      </c>
      <c r="D123">
        <f>'123  Bithari Chainpur'!N26</f>
        <v>161720</v>
      </c>
      <c r="E123">
        <f>'123  Bithari Chainpur'!O26</f>
        <v>15</v>
      </c>
      <c r="F123">
        <f>'123  Bithari Chainpur'!P26</f>
        <v>362526</v>
      </c>
      <c r="G123">
        <f>'123  Bithari Chainpur'!Q26</f>
        <v>129079</v>
      </c>
      <c r="H123">
        <f>'123  Bithari Chainpur'!R26</f>
        <v>105380</v>
      </c>
      <c r="I123">
        <f>'123  Bithari Chainpur'!S26</f>
        <v>499</v>
      </c>
      <c r="J123">
        <f>'123  Bithari Chainpur'!T26</f>
        <v>234958</v>
      </c>
      <c r="K123">
        <f>'123  Bithari Chainpur'!U26</f>
        <v>234958</v>
      </c>
      <c r="L123">
        <f>'123  Bithari Chainpur'!V26</f>
        <v>64.811351461688261</v>
      </c>
      <c r="M123" t="str">
        <f>'123  Bithari Chainpur'!W26</f>
        <v xml:space="preserve">BJP       </v>
      </c>
      <c r="N123" t="str">
        <f>'123  Bithari Chainpur'!X26</f>
        <v xml:space="preserve">SP        </v>
      </c>
      <c r="O123">
        <f>'123  Bithari Chainpur'!Y26</f>
        <v>96397</v>
      </c>
      <c r="P123">
        <f>'123  Bithari Chainpur'!Z26</f>
        <v>76886</v>
      </c>
      <c r="Q123">
        <f>'123  Bithari Chainpur'!AA26</f>
        <v>19511</v>
      </c>
    </row>
    <row r="124" spans="1:17" x14ac:dyDescent="0.3">
      <c r="A124" s="1" t="s">
        <v>1221</v>
      </c>
      <c r="B124" t="str">
        <f>'124  Bareilly'!L26</f>
        <v>Bareilly</v>
      </c>
      <c r="C124">
        <f>'124  Bareilly'!M26</f>
        <v>229153</v>
      </c>
      <c r="D124">
        <f>'124  Bareilly'!N26</f>
        <v>186966</v>
      </c>
      <c r="E124">
        <f>'124  Bareilly'!O26</f>
        <v>17</v>
      </c>
      <c r="F124">
        <f>'124  Bareilly'!P26</f>
        <v>416136</v>
      </c>
      <c r="G124">
        <f>'124  Bareilly'!Q26</f>
        <v>125114</v>
      </c>
      <c r="H124">
        <f>'124  Bareilly'!R26</f>
        <v>98489</v>
      </c>
      <c r="I124">
        <f>'124  Bareilly'!S26</f>
        <v>1008</v>
      </c>
      <c r="J124">
        <f>'124  Bareilly'!T26</f>
        <v>224615</v>
      </c>
      <c r="K124">
        <f>'124  Bareilly'!U26</f>
        <v>224378</v>
      </c>
      <c r="L124">
        <f>'124  Bareilly'!V26</f>
        <v>53.9763442720649</v>
      </c>
      <c r="M124" t="str">
        <f>'124  Bareilly'!W26</f>
        <v xml:space="preserve">BJP       </v>
      </c>
      <c r="N124" t="str">
        <f>'124  Bareilly'!X26</f>
        <v xml:space="preserve">INC       </v>
      </c>
      <c r="O124">
        <f>'124  Bareilly'!Y26</f>
        <v>115270</v>
      </c>
      <c r="P124">
        <f>'124  Bareilly'!Z26</f>
        <v>86559</v>
      </c>
      <c r="Q124">
        <f>'124  Bareilly'!AA26</f>
        <v>28667</v>
      </c>
    </row>
    <row r="125" spans="1:17" x14ac:dyDescent="0.3">
      <c r="A125" s="1" t="s">
        <v>1221</v>
      </c>
      <c r="B125" t="str">
        <f>'125  Bareilly Cantt.'!L26</f>
        <v>Bareilly Cantt.</v>
      </c>
      <c r="C125">
        <f>'125  Bareilly Cantt.'!M26</f>
        <v>187852</v>
      </c>
      <c r="D125">
        <f>'125  Bareilly Cantt.'!N26</f>
        <v>155059</v>
      </c>
      <c r="E125">
        <f>'125  Bareilly Cantt.'!O26</f>
        <v>10</v>
      </c>
      <c r="F125">
        <f>'125  Bareilly Cantt.'!P26</f>
        <v>342921</v>
      </c>
      <c r="G125">
        <f>'125  Bareilly Cantt.'!Q26</f>
        <v>102304</v>
      </c>
      <c r="H125">
        <f>'125  Bareilly Cantt.'!R26</f>
        <v>80527</v>
      </c>
      <c r="I125">
        <f>'125  Bareilly Cantt.'!S26</f>
        <v>672</v>
      </c>
      <c r="J125">
        <f>'125  Bareilly Cantt.'!T26</f>
        <v>183503</v>
      </c>
      <c r="K125">
        <f>'125  Bareilly Cantt.'!U26</f>
        <v>183430</v>
      </c>
      <c r="L125">
        <f>'125  Bareilly Cantt.'!V26</f>
        <v>53.511741771428397</v>
      </c>
      <c r="M125" t="str">
        <f>'125  Bareilly Cantt.'!W26</f>
        <v xml:space="preserve">BJP       </v>
      </c>
      <c r="N125" t="str">
        <f>'125  Bareilly Cantt.'!X26</f>
        <v xml:space="preserve">INC       </v>
      </c>
      <c r="O125">
        <f>'125  Bareilly Cantt.'!Y26</f>
        <v>88441</v>
      </c>
      <c r="P125">
        <f>'125  Bareilly Cantt.'!Z26</f>
        <v>75777</v>
      </c>
      <c r="Q125">
        <f>'125  Bareilly Cantt.'!AA26</f>
        <v>12664</v>
      </c>
    </row>
    <row r="126" spans="1:17" x14ac:dyDescent="0.3">
      <c r="A126" s="1" t="s">
        <v>1221</v>
      </c>
      <c r="B126" t="str">
        <f>'126  Aonla'!L26</f>
        <v>Aonla</v>
      </c>
      <c r="C126">
        <f>'126  Aonla'!M26</f>
        <v>163247</v>
      </c>
      <c r="D126">
        <f>'126  Aonla'!N26</f>
        <v>134822</v>
      </c>
      <c r="E126">
        <f>'126  Aonla'!O26</f>
        <v>6</v>
      </c>
      <c r="F126">
        <f>'126  Aonla'!P26</f>
        <v>298075</v>
      </c>
      <c r="G126">
        <f>'126  Aonla'!Q26</f>
        <v>96860</v>
      </c>
      <c r="H126">
        <f>'126  Aonla'!R26</f>
        <v>84537</v>
      </c>
      <c r="I126">
        <f>'126  Aonla'!S26</f>
        <v>325</v>
      </c>
      <c r="J126">
        <f>'126  Aonla'!T26</f>
        <v>181722</v>
      </c>
      <c r="K126">
        <f>'126  Aonla'!U26</f>
        <v>181709</v>
      </c>
      <c r="L126">
        <f>'126  Aonla'!V26</f>
        <v>60.96519332382789</v>
      </c>
      <c r="M126" t="str">
        <f>'126  Aonla'!W26</f>
        <v xml:space="preserve">BJP       </v>
      </c>
      <c r="N126" t="str">
        <f>'126  Aonla'!X26</f>
        <v xml:space="preserve">SP        </v>
      </c>
      <c r="O126">
        <f>'126  Aonla'!Y26</f>
        <v>63165</v>
      </c>
      <c r="P126">
        <f>'126  Aonla'!Z26</f>
        <v>59619</v>
      </c>
      <c r="Q126">
        <f>'126  Aonla'!AA26</f>
        <v>3546</v>
      </c>
    </row>
    <row r="127" spans="1:17" x14ac:dyDescent="0.3">
      <c r="A127" s="1" t="s">
        <v>1221</v>
      </c>
      <c r="B127" t="str">
        <f>'127  Pilibhit'!L26</f>
        <v>Pilibhit</v>
      </c>
      <c r="C127">
        <f>'127  Pilibhit'!M26</f>
        <v>196764</v>
      </c>
      <c r="D127">
        <f>'127  Pilibhit'!N26</f>
        <v>171745</v>
      </c>
      <c r="E127">
        <f>'127  Pilibhit'!O26</f>
        <v>28</v>
      </c>
      <c r="F127">
        <f>'127  Pilibhit'!P26</f>
        <v>368537</v>
      </c>
      <c r="G127">
        <f>'127  Pilibhit'!Q26</f>
        <v>134464</v>
      </c>
      <c r="H127">
        <f>'127  Pilibhit'!R26</f>
        <v>116255</v>
      </c>
      <c r="I127">
        <f>'127  Pilibhit'!S26</f>
        <v>1121</v>
      </c>
      <c r="J127">
        <f>'127  Pilibhit'!T26</f>
        <v>251842</v>
      </c>
      <c r="K127">
        <f>'127  Pilibhit'!U26</f>
        <v>251819</v>
      </c>
      <c r="L127">
        <f>'127  Pilibhit'!V26</f>
        <v>68.335608093624245</v>
      </c>
      <c r="M127" t="str">
        <f>'127  Pilibhit'!W26</f>
        <v xml:space="preserve">BJP       </v>
      </c>
      <c r="N127" t="str">
        <f>'127  Pilibhit'!X26</f>
        <v xml:space="preserve">SP        </v>
      </c>
      <c r="O127">
        <f>'127  Pilibhit'!Y26</f>
        <v>136486</v>
      </c>
      <c r="P127">
        <f>'127  Pilibhit'!Z26</f>
        <v>93130</v>
      </c>
      <c r="Q127">
        <f>'127  Pilibhit'!AA26</f>
        <v>43356</v>
      </c>
    </row>
    <row r="128" spans="1:17" x14ac:dyDescent="0.3">
      <c r="A128" s="1" t="s">
        <v>1221</v>
      </c>
      <c r="B128" t="str">
        <f>'128  Barkhera'!L26</f>
        <v>Barkhera</v>
      </c>
      <c r="C128">
        <f>'128  Barkhera'!M26</f>
        <v>163974</v>
      </c>
      <c r="D128">
        <f>'128  Barkhera'!N26</f>
        <v>139722</v>
      </c>
      <c r="E128">
        <f>'128  Barkhera'!O26</f>
        <v>10</v>
      </c>
      <c r="F128">
        <f>'128  Barkhera'!P26</f>
        <v>303706</v>
      </c>
      <c r="G128">
        <f>'128  Barkhera'!Q26</f>
        <v>114588</v>
      </c>
      <c r="H128">
        <f>'128  Barkhera'!R26</f>
        <v>96871</v>
      </c>
      <c r="I128">
        <f>'128  Barkhera'!S26</f>
        <v>434</v>
      </c>
      <c r="J128">
        <f>'128  Barkhera'!T26</f>
        <v>211893</v>
      </c>
      <c r="K128">
        <f>'128  Barkhera'!U26</f>
        <v>211878</v>
      </c>
      <c r="L128">
        <f>'128  Barkhera'!V26</f>
        <v>69.769118818857706</v>
      </c>
      <c r="M128" t="str">
        <f>'128  Barkhera'!W26</f>
        <v xml:space="preserve">BJP       </v>
      </c>
      <c r="N128" t="str">
        <f>'128  Barkhera'!X26</f>
        <v xml:space="preserve">SP        </v>
      </c>
      <c r="O128">
        <f>'128  Barkhera'!Y26</f>
        <v>104595</v>
      </c>
      <c r="P128">
        <f>'128  Barkhera'!Z26</f>
        <v>46665</v>
      </c>
      <c r="Q128">
        <f>'128  Barkhera'!AA26</f>
        <v>57930</v>
      </c>
    </row>
    <row r="129" spans="1:17" x14ac:dyDescent="0.3">
      <c r="A129" s="1" t="s">
        <v>1221</v>
      </c>
      <c r="B129" t="str">
        <f>'129  Puranpur'!L26</f>
        <v>Puranpur</v>
      </c>
      <c r="C129">
        <f>'129  Puranpur'!M26</f>
        <v>199807</v>
      </c>
      <c r="D129">
        <f>'129  Puranpur'!N26</f>
        <v>169706</v>
      </c>
      <c r="E129">
        <f>'129  Puranpur'!O26</f>
        <v>18</v>
      </c>
      <c r="F129">
        <f>'129  Puranpur'!P26</f>
        <v>369531</v>
      </c>
      <c r="G129">
        <f>'129  Puranpur'!Q26</f>
        <v>132245</v>
      </c>
      <c r="H129">
        <f>'129  Puranpur'!R26</f>
        <v>114246</v>
      </c>
      <c r="I129">
        <f>'129  Puranpur'!S26</f>
        <v>361</v>
      </c>
      <c r="J129">
        <f>'129  Puranpur'!T26</f>
        <v>246853</v>
      </c>
      <c r="K129">
        <f>'129  Puranpur'!U26</f>
        <v>246819</v>
      </c>
      <c r="L129">
        <f>'129  Puranpur'!V26</f>
        <v>66.801702698826347</v>
      </c>
      <c r="M129" t="str">
        <f>'129  Puranpur'!W26</f>
        <v xml:space="preserve">BJP       </v>
      </c>
      <c r="N129" t="str">
        <f>'129  Puranpur'!X26</f>
        <v xml:space="preserve">SP        </v>
      </c>
      <c r="O129">
        <f>'129  Puranpur'!Y26</f>
        <v>128493</v>
      </c>
      <c r="P129">
        <f>'129  Puranpur'!Z26</f>
        <v>89251</v>
      </c>
      <c r="Q129">
        <f>'129  Puranpur'!AA26</f>
        <v>39242</v>
      </c>
    </row>
    <row r="130" spans="1:17" x14ac:dyDescent="0.3">
      <c r="A130" s="1" t="s">
        <v>1221</v>
      </c>
      <c r="B130" t="str">
        <f>'130  Bisalpur'!L26</f>
        <v>Bisalpur</v>
      </c>
      <c r="C130">
        <f>'130  Bisalpur'!M26</f>
        <v>187870</v>
      </c>
      <c r="D130">
        <f>'130  Bisalpur'!N26</f>
        <v>160404</v>
      </c>
      <c r="E130">
        <f>'130  Bisalpur'!O26</f>
        <v>8</v>
      </c>
      <c r="F130">
        <f>'130  Bisalpur'!P26</f>
        <v>348282</v>
      </c>
      <c r="G130">
        <f>'130  Bisalpur'!Q26</f>
        <v>120880</v>
      </c>
      <c r="H130">
        <f>'130  Bisalpur'!R26</f>
        <v>101578</v>
      </c>
      <c r="I130">
        <f>'130  Bisalpur'!S26</f>
        <v>763</v>
      </c>
      <c r="J130">
        <f>'130  Bisalpur'!T26</f>
        <v>223221</v>
      </c>
      <c r="K130">
        <f>'130  Bisalpur'!U26</f>
        <v>222924</v>
      </c>
      <c r="L130">
        <f>'130  Bisalpur'!V26</f>
        <v>64.092028873154518</v>
      </c>
      <c r="M130" t="str">
        <f>'130  Bisalpur'!W26</f>
        <v xml:space="preserve">BJP       </v>
      </c>
      <c r="N130" t="str">
        <f>'130  Bisalpur'!X26</f>
        <v xml:space="preserve">INC       </v>
      </c>
      <c r="O130">
        <f>'130  Bisalpur'!Y26</f>
        <v>103498</v>
      </c>
      <c r="P130">
        <f>'130  Bisalpur'!Z26</f>
        <v>62502</v>
      </c>
      <c r="Q130">
        <f>'130  Bisalpur'!AA26</f>
        <v>40996</v>
      </c>
    </row>
    <row r="131" spans="1:17" x14ac:dyDescent="0.3">
      <c r="A131" s="1" t="s">
        <v>1221</v>
      </c>
      <c r="B131" t="str">
        <f>'131  Katra'!L26</f>
        <v>Katra</v>
      </c>
      <c r="C131">
        <f>'131  Katra'!M26</f>
        <v>174437</v>
      </c>
      <c r="D131">
        <f>'131  Katra'!N26</f>
        <v>139510</v>
      </c>
      <c r="E131">
        <f>'131  Katra'!O26</f>
        <v>18</v>
      </c>
      <c r="F131">
        <f>'131  Katra'!P26</f>
        <v>313965</v>
      </c>
      <c r="G131">
        <f>'131  Katra'!Q26</f>
        <v>107027</v>
      </c>
      <c r="H131">
        <f>'131  Katra'!R26</f>
        <v>85703</v>
      </c>
      <c r="I131">
        <f>'131  Katra'!S26</f>
        <v>267</v>
      </c>
      <c r="J131">
        <f>'131  Katra'!T26</f>
        <v>193001</v>
      </c>
      <c r="K131">
        <f>'131  Katra'!U26</f>
        <v>192992</v>
      </c>
      <c r="L131">
        <f>'131  Katra'!V26</f>
        <v>61.472138614176743</v>
      </c>
      <c r="M131" t="str">
        <f>'131  Katra'!W26</f>
        <v xml:space="preserve">BJP       </v>
      </c>
      <c r="N131" t="str">
        <f>'131  Katra'!X26</f>
        <v xml:space="preserve">SP        </v>
      </c>
      <c r="O131">
        <f>'131  Katra'!Y26</f>
        <v>76509</v>
      </c>
      <c r="P131">
        <f>'131  Katra'!Z26</f>
        <v>59779</v>
      </c>
      <c r="Q131">
        <f>'131  Katra'!AA26</f>
        <v>16730</v>
      </c>
    </row>
    <row r="132" spans="1:17" x14ac:dyDescent="0.3">
      <c r="A132" s="1" t="s">
        <v>1221</v>
      </c>
      <c r="B132" t="str">
        <f>'132  Jalalabad'!L26</f>
        <v>Jalalabad</v>
      </c>
      <c r="C132">
        <f>'132  Jalalabad'!M26</f>
        <v>193215</v>
      </c>
      <c r="D132">
        <f>'132  Jalalabad'!N26</f>
        <v>149113</v>
      </c>
      <c r="E132">
        <f>'132  Jalalabad'!O26</f>
        <v>15</v>
      </c>
      <c r="F132">
        <f>'132  Jalalabad'!P26</f>
        <v>342343</v>
      </c>
      <c r="G132">
        <f>'132  Jalalabad'!Q26</f>
        <v>116343</v>
      </c>
      <c r="H132">
        <f>'132  Jalalabad'!R26</f>
        <v>91685</v>
      </c>
      <c r="I132">
        <f>'132  Jalalabad'!S26</f>
        <v>352</v>
      </c>
      <c r="J132">
        <f>'132  Jalalabad'!T26</f>
        <v>208381</v>
      </c>
      <c r="K132">
        <f>'132  Jalalabad'!U26</f>
        <v>208332</v>
      </c>
      <c r="L132">
        <f>'132  Jalalabad'!V26</f>
        <v>60.869069909418329</v>
      </c>
      <c r="M132" t="str">
        <f>'132  Jalalabad'!W26</f>
        <v xml:space="preserve">SP        </v>
      </c>
      <c r="N132" t="str">
        <f>'132  Jalalabad'!X26</f>
        <v xml:space="preserve">BJP       </v>
      </c>
      <c r="O132">
        <f>'132  Jalalabad'!Y26</f>
        <v>75326</v>
      </c>
      <c r="P132">
        <f>'132  Jalalabad'!Z26</f>
        <v>66029</v>
      </c>
      <c r="Q132">
        <f>'132  Jalalabad'!AA26</f>
        <v>9297</v>
      </c>
    </row>
    <row r="133" spans="1:17" x14ac:dyDescent="0.3">
      <c r="A133" s="1" t="s">
        <v>1221</v>
      </c>
      <c r="B133" t="str">
        <f>'133  Tilhar'!L26</f>
        <v>Tilhar</v>
      </c>
      <c r="C133">
        <f>'133  Tilhar'!M26</f>
        <v>180337</v>
      </c>
      <c r="D133">
        <f>'133  Tilhar'!N26</f>
        <v>150314</v>
      </c>
      <c r="E133">
        <f>'133  Tilhar'!O26</f>
        <v>18</v>
      </c>
      <c r="F133">
        <f>'133  Tilhar'!P26</f>
        <v>330669</v>
      </c>
      <c r="G133">
        <f>'133  Tilhar'!Q26</f>
        <v>111393</v>
      </c>
      <c r="H133">
        <f>'133  Tilhar'!R26</f>
        <v>92498</v>
      </c>
      <c r="I133">
        <f>'133  Tilhar'!S26</f>
        <v>357</v>
      </c>
      <c r="J133">
        <f>'133  Tilhar'!T26</f>
        <v>204249</v>
      </c>
      <c r="K133">
        <f>'133  Tilhar'!U26</f>
        <v>204249</v>
      </c>
      <c r="L133">
        <f>'133  Tilhar'!V26</f>
        <v>61.768414940620374</v>
      </c>
      <c r="M133" t="str">
        <f>'133  Tilhar'!W26</f>
        <v xml:space="preserve">BJP       </v>
      </c>
      <c r="N133" t="str">
        <f>'133  Tilhar'!X26</f>
        <v xml:space="preserve">INC       </v>
      </c>
      <c r="O133">
        <f>'133  Tilhar'!Y26</f>
        <v>81770</v>
      </c>
      <c r="P133">
        <f>'133  Tilhar'!Z26</f>
        <v>76065</v>
      </c>
      <c r="Q133">
        <f>'133  Tilhar'!AA26</f>
        <v>5705</v>
      </c>
    </row>
    <row r="134" spans="1:17" x14ac:dyDescent="0.3">
      <c r="A134" s="1" t="s">
        <v>1221</v>
      </c>
      <c r="B134" t="str">
        <f>'134  Powayan'!L26</f>
        <v>Powayan</v>
      </c>
      <c r="C134">
        <f>'134  Powayan'!M26</f>
        <v>196214</v>
      </c>
      <c r="D134">
        <f>'134  Powayan'!N26</f>
        <v>165419</v>
      </c>
      <c r="E134">
        <f>'134  Powayan'!O26</f>
        <v>20</v>
      </c>
      <c r="F134">
        <f>'134  Powayan'!P26</f>
        <v>361653</v>
      </c>
      <c r="G134">
        <f>'134  Powayan'!Q26</f>
        <v>126697</v>
      </c>
      <c r="H134">
        <f>'134  Powayan'!R26</f>
        <v>102248</v>
      </c>
      <c r="I134">
        <f>'134  Powayan'!S26</f>
        <v>260</v>
      </c>
      <c r="J134">
        <f>'134  Powayan'!T26</f>
        <v>229206</v>
      </c>
      <c r="K134">
        <f>'134  Powayan'!U26</f>
        <v>229205</v>
      </c>
      <c r="L134">
        <f>'134  Powayan'!V26</f>
        <v>63.377325779130821</v>
      </c>
      <c r="M134" t="str">
        <f>'134  Powayan'!W26</f>
        <v xml:space="preserve">BJP       </v>
      </c>
      <c r="N134" t="str">
        <f>'134  Powayan'!X26</f>
        <v xml:space="preserve">SP        </v>
      </c>
      <c r="O134">
        <f>'134  Powayan'!Y26</f>
        <v>126635</v>
      </c>
      <c r="P134">
        <f>'134  Powayan'!Z26</f>
        <v>54218</v>
      </c>
      <c r="Q134">
        <f>'134  Powayan'!AA26</f>
        <v>72417</v>
      </c>
    </row>
    <row r="135" spans="1:17" x14ac:dyDescent="0.3">
      <c r="A135" s="1" t="s">
        <v>1221</v>
      </c>
      <c r="B135" t="str">
        <f>'135  Shahjahanpur'!L26</f>
        <v>Shahjahanpur</v>
      </c>
      <c r="C135">
        <f>'135  Shahjahanpur'!M26</f>
        <v>197625</v>
      </c>
      <c r="D135">
        <f>'135  Shahjahanpur'!N26</f>
        <v>161352</v>
      </c>
      <c r="E135">
        <f>'135  Shahjahanpur'!O26</f>
        <v>31</v>
      </c>
      <c r="F135">
        <f>'135  Shahjahanpur'!P26</f>
        <v>359008</v>
      </c>
      <c r="G135">
        <f>'135  Shahjahanpur'!Q26</f>
        <v>114235</v>
      </c>
      <c r="H135">
        <f>'135  Shahjahanpur'!R26</f>
        <v>90822</v>
      </c>
      <c r="I135">
        <f>'135  Shahjahanpur'!S26</f>
        <v>992</v>
      </c>
      <c r="J135">
        <f>'135  Shahjahanpur'!T26</f>
        <v>206051</v>
      </c>
      <c r="K135">
        <f>'135  Shahjahanpur'!U26</f>
        <v>206025</v>
      </c>
      <c r="L135">
        <f>'135  Shahjahanpur'!V26</f>
        <v>57.394542739994648</v>
      </c>
      <c r="M135" t="str">
        <f>'135  Shahjahanpur'!W26</f>
        <v xml:space="preserve">BJP       </v>
      </c>
      <c r="N135" t="str">
        <f>'135  Shahjahanpur'!X26</f>
        <v xml:space="preserve">SP        </v>
      </c>
      <c r="O135">
        <f>'135  Shahjahanpur'!Y26</f>
        <v>100734</v>
      </c>
      <c r="P135">
        <f>'135  Shahjahanpur'!Z26</f>
        <v>81531</v>
      </c>
      <c r="Q135">
        <f>'135  Shahjahanpur'!AA26</f>
        <v>19203</v>
      </c>
    </row>
    <row r="136" spans="1:17" x14ac:dyDescent="0.3">
      <c r="A136" s="1" t="s">
        <v>1221</v>
      </c>
      <c r="B136" t="str">
        <f>'136  Dadraul'!L26</f>
        <v>Dadraul</v>
      </c>
      <c r="C136">
        <f>'136  Dadraul'!M26</f>
        <v>182598</v>
      </c>
      <c r="D136">
        <f>'136  Dadraul'!N26</f>
        <v>147566</v>
      </c>
      <c r="E136">
        <f>'136  Dadraul'!O26</f>
        <v>55</v>
      </c>
      <c r="F136">
        <f>'136  Dadraul'!P26</f>
        <v>330219</v>
      </c>
      <c r="G136">
        <f>'136  Dadraul'!Q26</f>
        <v>119350</v>
      </c>
      <c r="H136">
        <f>'136  Dadraul'!R26</f>
        <v>96841</v>
      </c>
      <c r="I136">
        <f>'136  Dadraul'!S26</f>
        <v>377</v>
      </c>
      <c r="J136">
        <f>'136  Dadraul'!T26</f>
        <v>216568</v>
      </c>
      <c r="K136">
        <f>'136  Dadraul'!U26</f>
        <v>216563</v>
      </c>
      <c r="L136">
        <f>'136  Dadraul'!V26</f>
        <v>65.583143307925951</v>
      </c>
      <c r="M136" t="str">
        <f>'136  Dadraul'!W26</f>
        <v xml:space="preserve">BJP       </v>
      </c>
      <c r="N136" t="str">
        <f>'136  Dadraul'!X26</f>
        <v xml:space="preserve">SP        </v>
      </c>
      <c r="O136">
        <f>'136  Dadraul'!Y26</f>
        <v>86435</v>
      </c>
      <c r="P136">
        <f>'136  Dadraul'!Z26</f>
        <v>69037</v>
      </c>
      <c r="Q136">
        <f>'136  Dadraul'!AA26</f>
        <v>17398</v>
      </c>
    </row>
    <row r="137" spans="1:17" x14ac:dyDescent="0.3">
      <c r="A137" s="1" t="s">
        <v>1221</v>
      </c>
      <c r="B137" t="str">
        <f>'137  PALIA'!L26</f>
        <v>PALIA</v>
      </c>
      <c r="C137">
        <f>'137  PALIA'!M26</f>
        <v>182416</v>
      </c>
      <c r="D137">
        <f>'137  PALIA'!N26</f>
        <v>158361</v>
      </c>
      <c r="E137">
        <f>'137  PALIA'!O26</f>
        <v>7</v>
      </c>
      <c r="F137">
        <f>'137  PALIA'!P26</f>
        <v>340784</v>
      </c>
      <c r="G137">
        <f>'137  PALIA'!Q26</f>
        <v>121912</v>
      </c>
      <c r="H137">
        <f>'137  PALIA'!R26</f>
        <v>109564</v>
      </c>
      <c r="I137">
        <f>'137  PALIA'!S26</f>
        <v>356</v>
      </c>
      <c r="J137">
        <f>'137  PALIA'!T26</f>
        <v>231833</v>
      </c>
      <c r="K137">
        <f>'137  PALIA'!U26</f>
        <v>231799</v>
      </c>
      <c r="L137">
        <f>'137  PALIA'!V26</f>
        <v>68.029308887741209</v>
      </c>
      <c r="M137" t="str">
        <f>'137  PALIA'!W26</f>
        <v xml:space="preserve">BJP       </v>
      </c>
      <c r="N137" t="str">
        <f>'137  PALIA'!X26</f>
        <v xml:space="preserve">INC       </v>
      </c>
      <c r="O137">
        <f>'137  PALIA'!Y26</f>
        <v>118069</v>
      </c>
      <c r="P137">
        <f>'137  PALIA'!Z26</f>
        <v>48841</v>
      </c>
      <c r="Q137">
        <f>'137  PALIA'!AA26</f>
        <v>69228</v>
      </c>
    </row>
    <row r="138" spans="1:17" x14ac:dyDescent="0.3">
      <c r="A138" s="1" t="s">
        <v>1221</v>
      </c>
      <c r="B138" t="str">
        <f>'138  NIGHASAN'!L26</f>
        <v>NIGHASAN</v>
      </c>
      <c r="C138">
        <f>'138  NIGHASAN'!M26</f>
        <v>178531</v>
      </c>
      <c r="D138">
        <f>'138  NIGHASAN'!N26</f>
        <v>148948</v>
      </c>
      <c r="E138">
        <f>'138  NIGHASAN'!O26</f>
        <v>7</v>
      </c>
      <c r="F138">
        <f>'138  NIGHASAN'!P26</f>
        <v>327486</v>
      </c>
      <c r="G138">
        <f>'138  NIGHASAN'!Q26</f>
        <v>120033</v>
      </c>
      <c r="H138">
        <f>'138  NIGHASAN'!R26</f>
        <v>101745</v>
      </c>
      <c r="I138">
        <f>'138  NIGHASAN'!S26</f>
        <v>379</v>
      </c>
      <c r="J138">
        <f>'138  NIGHASAN'!T26</f>
        <v>222157</v>
      </c>
      <c r="K138">
        <f>'138  NIGHASAN'!U26</f>
        <v>222147</v>
      </c>
      <c r="L138">
        <f>'138  NIGHASAN'!V26</f>
        <v>67.83709837977807</v>
      </c>
      <c r="M138" t="str">
        <f>'138  NIGHASAN'!W26</f>
        <v xml:space="preserve">BJP       </v>
      </c>
      <c r="N138" t="str">
        <f>'138  NIGHASAN'!X26</f>
        <v xml:space="preserve">SP        </v>
      </c>
      <c r="O138">
        <f>'138  NIGHASAN'!Y26</f>
        <v>107487</v>
      </c>
      <c r="P138">
        <f>'138  NIGHASAN'!Z26</f>
        <v>61364</v>
      </c>
      <c r="Q138">
        <f>'138  NIGHASAN'!AA26</f>
        <v>46123</v>
      </c>
    </row>
    <row r="139" spans="1:17" x14ac:dyDescent="0.3">
      <c r="A139" s="1" t="s">
        <v>1221</v>
      </c>
      <c r="B139" t="str">
        <f>'139  GOLA GOKRANNATH'!L26</f>
        <v>GOLA GOKRANNATH</v>
      </c>
      <c r="C139">
        <f>'139  GOLA GOKRANNATH'!M26</f>
        <v>195482</v>
      </c>
      <c r="D139">
        <f>'139  GOLA GOKRANNATH'!N26</f>
        <v>170266</v>
      </c>
      <c r="E139">
        <f>'139  GOLA GOKRANNATH'!O26</f>
        <v>19</v>
      </c>
      <c r="F139">
        <f>'139  GOLA GOKRANNATH'!P26</f>
        <v>365767</v>
      </c>
      <c r="G139">
        <f>'139  GOLA GOKRANNATH'!Q26</f>
        <v>135347</v>
      </c>
      <c r="H139">
        <f>'139  GOLA GOKRANNATH'!R26</f>
        <v>114825</v>
      </c>
      <c r="I139">
        <f>'139  GOLA GOKRANNATH'!S26</f>
        <v>867</v>
      </c>
      <c r="J139">
        <f>'139  GOLA GOKRANNATH'!T26</f>
        <v>251040</v>
      </c>
      <c r="K139">
        <f>'139  GOLA GOKRANNATH'!U26</f>
        <v>250840</v>
      </c>
      <c r="L139">
        <f>'139  GOLA GOKRANNATH'!V26</f>
        <v>68.633857072945347</v>
      </c>
      <c r="M139" t="str">
        <f>'139  GOLA GOKRANNATH'!W26</f>
        <v xml:space="preserve">BJP       </v>
      </c>
      <c r="N139" t="str">
        <f>'139  GOLA GOKRANNATH'!X26</f>
        <v xml:space="preserve">SP        </v>
      </c>
      <c r="O139">
        <f>'139  GOLA GOKRANNATH'!Y26</f>
        <v>122497</v>
      </c>
      <c r="P139">
        <f>'139  GOLA GOKRANNATH'!Z26</f>
        <v>67480</v>
      </c>
      <c r="Q139">
        <f>'139  GOLA GOKRANNATH'!AA26</f>
        <v>55017</v>
      </c>
    </row>
    <row r="140" spans="1:17" x14ac:dyDescent="0.3">
      <c r="A140" s="1" t="s">
        <v>1221</v>
      </c>
      <c r="B140" t="str">
        <f>'140  SRI NAGAR'!L26</f>
        <v>SRI NAGAR</v>
      </c>
      <c r="C140">
        <f>'140  SRI NAGAR'!M26</f>
        <v>165460</v>
      </c>
      <c r="D140">
        <f>'140  SRI NAGAR'!N26</f>
        <v>142497</v>
      </c>
      <c r="E140">
        <f>'140  SRI NAGAR'!O26</f>
        <v>7</v>
      </c>
      <c r="F140">
        <f>'140  SRI NAGAR'!P26</f>
        <v>307964</v>
      </c>
      <c r="G140">
        <f>'140  SRI NAGAR'!Q26</f>
        <v>121572</v>
      </c>
      <c r="H140">
        <f>'140  SRI NAGAR'!R26</f>
        <v>100518</v>
      </c>
      <c r="I140">
        <f>'140  SRI NAGAR'!S26</f>
        <v>782</v>
      </c>
      <c r="J140">
        <f>'140  SRI NAGAR'!T26</f>
        <v>222872</v>
      </c>
      <c r="K140">
        <f>'140  SRI NAGAR'!U26</f>
        <v>222865</v>
      </c>
      <c r="L140">
        <f>'140  SRI NAGAR'!V26</f>
        <v>72.369497733501319</v>
      </c>
      <c r="M140" t="str">
        <f>'140  SRI NAGAR'!W26</f>
        <v xml:space="preserve">BJP       </v>
      </c>
      <c r="N140" t="str">
        <f>'140  SRI NAGAR'!X26</f>
        <v xml:space="preserve">SP        </v>
      </c>
      <c r="O140">
        <f>'140  SRI NAGAR'!Y26</f>
        <v>112941</v>
      </c>
      <c r="P140">
        <f>'140  SRI NAGAR'!Z26</f>
        <v>58002</v>
      </c>
      <c r="Q140">
        <f>'140  SRI NAGAR'!AA26</f>
        <v>54939</v>
      </c>
    </row>
    <row r="141" spans="1:17" x14ac:dyDescent="0.3">
      <c r="A141" s="1" t="s">
        <v>1221</v>
      </c>
      <c r="B141" t="str">
        <f>'142  LAKHIMPUR'!L26</f>
        <v>LAKHIMPUR</v>
      </c>
      <c r="C141">
        <f>'142  LAKHIMPUR'!M26</f>
        <v>209682</v>
      </c>
      <c r="D141">
        <f>'142  LAKHIMPUR'!N26</f>
        <v>183727</v>
      </c>
      <c r="E141">
        <f>'142  LAKHIMPUR'!O26</f>
        <v>17</v>
      </c>
      <c r="F141">
        <f>'142  LAKHIMPUR'!P26</f>
        <v>393426</v>
      </c>
      <c r="G141">
        <f>'142  LAKHIMPUR'!Q26</f>
        <v>137925</v>
      </c>
      <c r="H141">
        <f>'142  LAKHIMPUR'!R26</f>
        <v>116150</v>
      </c>
      <c r="I141">
        <f>'142  LAKHIMPUR'!S26</f>
        <v>1664</v>
      </c>
      <c r="J141">
        <f>'142  LAKHIMPUR'!T26</f>
        <v>255740</v>
      </c>
      <c r="K141">
        <f>'142  LAKHIMPUR'!U26</f>
        <v>255622</v>
      </c>
      <c r="L141">
        <f>'142  LAKHIMPUR'!V26</f>
        <v>65.003329724014165</v>
      </c>
      <c r="M141" t="str">
        <f>'142  LAKHIMPUR'!W26</f>
        <v xml:space="preserve">BJP       </v>
      </c>
      <c r="N141" t="str">
        <f>'142  LAKHIMPUR'!X26</f>
        <v xml:space="preserve">SP        </v>
      </c>
      <c r="O141">
        <f>'142  LAKHIMPUR'!Y26</f>
        <v>122677</v>
      </c>
      <c r="P141">
        <f>'142  LAKHIMPUR'!Z26</f>
        <v>84929</v>
      </c>
      <c r="Q141">
        <f>'142  LAKHIMPUR'!AA26</f>
        <v>37748</v>
      </c>
    </row>
    <row r="142" spans="1:17" x14ac:dyDescent="0.3">
      <c r="A142" s="1" t="s">
        <v>1221</v>
      </c>
      <c r="B142" t="str">
        <f>'143  KASTA'!L26</f>
        <v>KASTA</v>
      </c>
      <c r="C142">
        <f>'143  KASTA'!M26</f>
        <v>160705</v>
      </c>
      <c r="D142">
        <f>'143  KASTA'!N26</f>
        <v>138237</v>
      </c>
      <c r="E142">
        <f>'143  KASTA'!O26</f>
        <v>13</v>
      </c>
      <c r="F142">
        <f>'143  KASTA'!P26</f>
        <v>298955</v>
      </c>
      <c r="G142">
        <f>'143  KASTA'!Q26</f>
        <v>113515</v>
      </c>
      <c r="H142">
        <f>'143  KASTA'!R26</f>
        <v>95756</v>
      </c>
      <c r="I142">
        <f>'143  KASTA'!S26</f>
        <v>736</v>
      </c>
      <c r="J142">
        <f>'143  KASTA'!T26</f>
        <v>210008</v>
      </c>
      <c r="K142">
        <f>'143  KASTA'!U26</f>
        <v>209987</v>
      </c>
      <c r="L142">
        <f>'143  KASTA'!V26</f>
        <v>70.247361643056649</v>
      </c>
      <c r="M142" t="str">
        <f>'143  KASTA'!W26</f>
        <v xml:space="preserve">BJP       </v>
      </c>
      <c r="N142" t="str">
        <f>'143  KASTA'!X26</f>
        <v xml:space="preserve">SP        </v>
      </c>
      <c r="O142">
        <f>'143  KASTA'!Y26</f>
        <v>92824</v>
      </c>
      <c r="P142">
        <f>'143  KASTA'!Z26</f>
        <v>68551</v>
      </c>
      <c r="Q142">
        <f>'143  KASTA'!AA26</f>
        <v>24273</v>
      </c>
    </row>
    <row r="143" spans="1:17" x14ac:dyDescent="0.3">
      <c r="A143" s="1" t="s">
        <v>1221</v>
      </c>
      <c r="B143" t="str">
        <f>'144  MOHAMMDI'!L26</f>
        <v>MOHAMMDI</v>
      </c>
      <c r="C143">
        <f>'144  MOHAMMDI'!M26</f>
        <v>171355</v>
      </c>
      <c r="D143">
        <f>'144  MOHAMMDI'!N26</f>
        <v>143898</v>
      </c>
      <c r="E143">
        <f>'144  MOHAMMDI'!O26</f>
        <v>10</v>
      </c>
      <c r="F143">
        <f>'144  MOHAMMDI'!P26</f>
        <v>315263</v>
      </c>
      <c r="G143">
        <f>'144  MOHAMMDI'!Q26</f>
        <v>118792</v>
      </c>
      <c r="H143">
        <f>'144  MOHAMMDI'!R26</f>
        <v>99951</v>
      </c>
      <c r="I143">
        <f>'144  MOHAMMDI'!S26</f>
        <v>402</v>
      </c>
      <c r="J143">
        <f>'144  MOHAMMDI'!T26</f>
        <v>219146</v>
      </c>
      <c r="K143">
        <f>'144  MOHAMMDI'!U26</f>
        <v>219146</v>
      </c>
      <c r="L143">
        <f>'144  MOHAMMDI'!V26</f>
        <v>69.512121625436535</v>
      </c>
      <c r="M143" t="str">
        <f>'144  MOHAMMDI'!W26</f>
        <v xml:space="preserve">BJP       </v>
      </c>
      <c r="N143" t="str">
        <f>'144  MOHAMMDI'!X26</f>
        <v xml:space="preserve">INC       </v>
      </c>
      <c r="O143">
        <f>'144  MOHAMMDI'!Y26</f>
        <v>93000</v>
      </c>
      <c r="P143">
        <f>'144  MOHAMMDI'!Z26</f>
        <v>59082</v>
      </c>
      <c r="Q143">
        <f>'144  MOHAMMDI'!AA26</f>
        <v>33918</v>
      </c>
    </row>
    <row r="144" spans="1:17" x14ac:dyDescent="0.3">
      <c r="A144" s="1" t="s">
        <v>1221</v>
      </c>
      <c r="B144" t="str">
        <f>'145  Maholi'!L26</f>
        <v>Maholi</v>
      </c>
      <c r="C144">
        <f>'145  Maholi'!M26</f>
        <v>191244</v>
      </c>
      <c r="D144">
        <f>'145  Maholi'!N26</f>
        <v>160642</v>
      </c>
      <c r="E144">
        <f>'145  Maholi'!O26</f>
        <v>23</v>
      </c>
      <c r="F144">
        <f>'145  Maholi'!P26</f>
        <v>351909</v>
      </c>
      <c r="G144">
        <f>'145  Maholi'!Q26</f>
        <v>132422</v>
      </c>
      <c r="H144">
        <f>'145  Maholi'!R26</f>
        <v>108923</v>
      </c>
      <c r="I144">
        <f>'145  Maholi'!S26</f>
        <v>377</v>
      </c>
      <c r="J144">
        <f>'145  Maholi'!T26</f>
        <v>241722</v>
      </c>
      <c r="K144">
        <f>'145  Maholi'!U26</f>
        <v>241699</v>
      </c>
      <c r="L144">
        <f>'145  Maholi'!V26</f>
        <v>68.688780338098766</v>
      </c>
      <c r="M144" t="str">
        <f>'145  Maholi'!W26</f>
        <v xml:space="preserve">BJP       </v>
      </c>
      <c r="N144" t="str">
        <f>'145  Maholi'!X26</f>
        <v xml:space="preserve">SP        </v>
      </c>
      <c r="O144">
        <f>'145  Maholi'!Y26</f>
        <v>80938</v>
      </c>
      <c r="P144">
        <f>'145  Maholi'!Z26</f>
        <v>77221</v>
      </c>
      <c r="Q144">
        <f>'145  Maholi'!AA26</f>
        <v>3717</v>
      </c>
    </row>
    <row r="145" spans="1:17" x14ac:dyDescent="0.3">
      <c r="A145" s="1" t="s">
        <v>1221</v>
      </c>
      <c r="B145" t="str">
        <f>'146  Sitapur'!L26</f>
        <v>Sitapur</v>
      </c>
      <c r="C145">
        <f>'146  Sitapur'!M26</f>
        <v>200734</v>
      </c>
      <c r="D145">
        <f>'146  Sitapur'!N26</f>
        <v>178084</v>
      </c>
      <c r="E145">
        <f>'146  Sitapur'!O26</f>
        <v>21</v>
      </c>
      <c r="F145">
        <f>'146  Sitapur'!P26</f>
        <v>378839</v>
      </c>
      <c r="G145">
        <f>'146  Sitapur'!Q26</f>
        <v>125889</v>
      </c>
      <c r="H145">
        <f>'146  Sitapur'!R26</f>
        <v>107817</v>
      </c>
      <c r="I145">
        <f>'146  Sitapur'!S26</f>
        <v>537</v>
      </c>
      <c r="J145">
        <f>'146  Sitapur'!T26</f>
        <v>234246</v>
      </c>
      <c r="K145">
        <f>'146  Sitapur'!U26</f>
        <v>234198</v>
      </c>
      <c r="L145">
        <f>'146  Sitapur'!V26</f>
        <v>61.832599072429183</v>
      </c>
      <c r="M145" t="str">
        <f>'146  Sitapur'!W26</f>
        <v xml:space="preserve">BJP       </v>
      </c>
      <c r="N145" t="str">
        <f>'146  Sitapur'!X26</f>
        <v xml:space="preserve">SP        </v>
      </c>
      <c r="O145">
        <f>'146  Sitapur'!Y26</f>
        <v>98850</v>
      </c>
      <c r="P145">
        <f>'146  Sitapur'!Z26</f>
        <v>74011</v>
      </c>
      <c r="Q145">
        <f>'146  Sitapur'!AA26</f>
        <v>24839</v>
      </c>
    </row>
    <row r="146" spans="1:17" x14ac:dyDescent="0.3">
      <c r="A146" s="1" t="s">
        <v>1221</v>
      </c>
      <c r="B146" t="str">
        <f>'147  Hargaon '!L26</f>
        <v xml:space="preserve">Hargaon </v>
      </c>
      <c r="C146">
        <f>'147  Hargaon '!M26</f>
        <v>165723</v>
      </c>
      <c r="D146">
        <f>'147  Hargaon '!N26</f>
        <v>144436</v>
      </c>
      <c r="E146">
        <f>'147  Hargaon '!O26</f>
        <v>23</v>
      </c>
      <c r="F146">
        <f>'147  Hargaon '!P26</f>
        <v>310182</v>
      </c>
      <c r="G146">
        <f>'147  Hargaon '!Q26</f>
        <v>120379</v>
      </c>
      <c r="H146">
        <f>'147  Hargaon '!R26</f>
        <v>100691</v>
      </c>
      <c r="I146">
        <f>'147  Hargaon '!S26</f>
        <v>211</v>
      </c>
      <c r="J146">
        <f>'147  Hargaon '!T26</f>
        <v>221281</v>
      </c>
      <c r="K146">
        <f>'147  Hargaon '!U26</f>
        <v>221261</v>
      </c>
      <c r="L146">
        <f>'147  Hargaon '!V26</f>
        <v>71.339084795378199</v>
      </c>
      <c r="M146" t="str">
        <f>'147  Hargaon '!W26</f>
        <v xml:space="preserve">BJP       </v>
      </c>
      <c r="N146" t="str">
        <f>'147  Hargaon '!X26</f>
        <v xml:space="preserve">BSP       </v>
      </c>
      <c r="O146">
        <f>'147  Hargaon '!Y26</f>
        <v>101680</v>
      </c>
      <c r="P146">
        <f>'147  Hargaon '!Z26</f>
        <v>56685</v>
      </c>
      <c r="Q146">
        <f>'147  Hargaon '!AA26</f>
        <v>44995</v>
      </c>
    </row>
    <row r="147" spans="1:17" x14ac:dyDescent="0.3">
      <c r="A147" s="1" t="s">
        <v>1221</v>
      </c>
      <c r="B147" t="str">
        <f>'148  Laharpur'!L26</f>
        <v>Laharpur</v>
      </c>
      <c r="C147">
        <f>'148  Laharpur'!M26</f>
        <v>181179</v>
      </c>
      <c r="D147">
        <f>'148  Laharpur'!N26</f>
        <v>158534</v>
      </c>
      <c r="E147">
        <f>'148  Laharpur'!O26</f>
        <v>18</v>
      </c>
      <c r="F147">
        <f>'148  Laharpur'!P26</f>
        <v>339731</v>
      </c>
      <c r="G147">
        <f>'148  Laharpur'!Q26</f>
        <v>124100</v>
      </c>
      <c r="H147">
        <f>'148  Laharpur'!R26</f>
        <v>105188</v>
      </c>
      <c r="I147">
        <f>'148  Laharpur'!S26</f>
        <v>266</v>
      </c>
      <c r="J147">
        <f>'148  Laharpur'!T26</f>
        <v>229555</v>
      </c>
      <c r="K147">
        <f>'148  Laharpur'!U26</f>
        <v>229555</v>
      </c>
      <c r="L147">
        <f>'148  Laharpur'!V26</f>
        <v>67.569635976699217</v>
      </c>
      <c r="M147" t="str">
        <f>'148  Laharpur'!W26</f>
        <v xml:space="preserve">BJP       </v>
      </c>
      <c r="N147" t="str">
        <f>'148  Laharpur'!X26</f>
        <v xml:space="preserve">BSP       </v>
      </c>
      <c r="O147">
        <f>'148  Laharpur'!Y26</f>
        <v>79467</v>
      </c>
      <c r="P147">
        <f>'148  Laharpur'!Z26</f>
        <v>70349</v>
      </c>
      <c r="Q147">
        <f>'148  Laharpur'!AA26</f>
        <v>9118</v>
      </c>
    </row>
    <row r="148" spans="1:17" x14ac:dyDescent="0.3">
      <c r="A148" s="1" t="s">
        <v>1221</v>
      </c>
      <c r="B148" t="str">
        <f>'149  Biswan'!L26</f>
        <v>Biswan</v>
      </c>
      <c r="C148">
        <f>'149  Biswan'!M26</f>
        <v>169535</v>
      </c>
      <c r="D148">
        <f>'149  Biswan'!N26</f>
        <v>147625</v>
      </c>
      <c r="E148">
        <f>'149  Biswan'!O26</f>
        <v>11</v>
      </c>
      <c r="F148">
        <f>'149  Biswan'!P26</f>
        <v>317171</v>
      </c>
      <c r="G148">
        <f>'149  Biswan'!Q26</f>
        <v>122786</v>
      </c>
      <c r="H148">
        <f>'149  Biswan'!R26</f>
        <v>104986</v>
      </c>
      <c r="I148">
        <f>'149  Biswan'!S26</f>
        <v>303</v>
      </c>
      <c r="J148">
        <f>'149  Biswan'!T26</f>
        <v>228075</v>
      </c>
      <c r="K148">
        <f>'149  Biswan'!U26</f>
        <v>228054</v>
      </c>
      <c r="L148">
        <f>'149  Biswan'!V26</f>
        <v>71.909159412430526</v>
      </c>
      <c r="M148" t="str">
        <f>'149  Biswan'!W26</f>
        <v xml:space="preserve">BJP       </v>
      </c>
      <c r="N148" t="str">
        <f>'149  Biswan'!X26</f>
        <v xml:space="preserve">SP        </v>
      </c>
      <c r="O148">
        <f>'149  Biswan'!Y26</f>
        <v>81907</v>
      </c>
      <c r="P148">
        <f>'149  Biswan'!Z26</f>
        <v>71672</v>
      </c>
      <c r="Q148">
        <f>'149  Biswan'!AA26</f>
        <v>10235</v>
      </c>
    </row>
    <row r="149" spans="1:17" x14ac:dyDescent="0.3">
      <c r="A149" s="1" t="s">
        <v>1221</v>
      </c>
      <c r="B149" t="str">
        <f>'150  Sevata'!L26</f>
        <v>Sevata</v>
      </c>
      <c r="C149">
        <f>'150  Sevata'!M26</f>
        <v>161871</v>
      </c>
      <c r="D149">
        <f>'150  Sevata'!N26</f>
        <v>134608</v>
      </c>
      <c r="E149">
        <f>'150  Sevata'!O26</f>
        <v>7</v>
      </c>
      <c r="F149">
        <f>'150  Sevata'!P26</f>
        <v>296486</v>
      </c>
      <c r="G149">
        <f>'150  Sevata'!Q26</f>
        <v>115849</v>
      </c>
      <c r="H149">
        <f>'150  Sevata'!R26</f>
        <v>98354</v>
      </c>
      <c r="I149">
        <f>'150  Sevata'!S26</f>
        <v>117</v>
      </c>
      <c r="J149">
        <f>'150  Sevata'!T26</f>
        <v>214321</v>
      </c>
      <c r="K149">
        <f>'150  Sevata'!U26</f>
        <v>214086</v>
      </c>
      <c r="L149">
        <f>'150  Sevata'!V26</f>
        <v>72.287055712580013</v>
      </c>
      <c r="M149" t="str">
        <f>'150  Sevata'!W26</f>
        <v xml:space="preserve">BJP       </v>
      </c>
      <c r="N149" t="str">
        <f>'150  Sevata'!X26</f>
        <v xml:space="preserve">BSP       </v>
      </c>
      <c r="O149">
        <f>'150  Sevata'!Y26</f>
        <v>94697</v>
      </c>
      <c r="P149">
        <f>'150  Sevata'!Z26</f>
        <v>51038</v>
      </c>
      <c r="Q149">
        <f>'150  Sevata'!AA26</f>
        <v>43659</v>
      </c>
    </row>
    <row r="150" spans="1:17" x14ac:dyDescent="0.3">
      <c r="A150" s="1" t="s">
        <v>1221</v>
      </c>
      <c r="B150" t="str">
        <f>'151  Mahmoodabad'!L26</f>
        <v>Mahmoodabad</v>
      </c>
      <c r="C150">
        <f>'151  Mahmoodabad'!M26</f>
        <v>158064</v>
      </c>
      <c r="D150">
        <f>'151  Mahmoodabad'!N26</f>
        <v>132853</v>
      </c>
      <c r="E150">
        <f>'151  Mahmoodabad'!O26</f>
        <v>3</v>
      </c>
      <c r="F150">
        <f>'151  Mahmoodabad'!P26</f>
        <v>290920</v>
      </c>
      <c r="G150">
        <f>'151  Mahmoodabad'!Q26</f>
        <v>113040</v>
      </c>
      <c r="H150">
        <f>'151  Mahmoodabad'!R26</f>
        <v>97371</v>
      </c>
      <c r="I150">
        <f>'151  Mahmoodabad'!S26</f>
        <v>250</v>
      </c>
      <c r="J150">
        <f>'151  Mahmoodabad'!T26</f>
        <v>210662</v>
      </c>
      <c r="K150">
        <f>'151  Mahmoodabad'!U26</f>
        <v>210660</v>
      </c>
      <c r="L150">
        <f>'151  Mahmoodabad'!V26</f>
        <v>72.41234703698612</v>
      </c>
      <c r="M150" t="str">
        <f>'151  Mahmoodabad'!W26</f>
        <v xml:space="preserve">SP        </v>
      </c>
      <c r="N150" t="str">
        <f>'151  Mahmoodabad'!X26</f>
        <v xml:space="preserve">BJP       </v>
      </c>
      <c r="O150">
        <f>'151  Mahmoodabad'!Y26</f>
        <v>81469</v>
      </c>
      <c r="P150">
        <f>'151  Mahmoodabad'!Z26</f>
        <v>79563</v>
      </c>
      <c r="Q150">
        <f>'151  Mahmoodabad'!AA26</f>
        <v>1906</v>
      </c>
    </row>
    <row r="151" spans="1:17" x14ac:dyDescent="0.3">
      <c r="A151" s="1" t="s">
        <v>1221</v>
      </c>
      <c r="B151" t="str">
        <f>'152  Sidhauli '!L26</f>
        <v xml:space="preserve">Sidhauli </v>
      </c>
      <c r="C151">
        <f>'152  Sidhauli '!M26</f>
        <v>177560</v>
      </c>
      <c r="D151">
        <f>'152  Sidhauli '!N26</f>
        <v>151625</v>
      </c>
      <c r="E151">
        <f>'152  Sidhauli '!O26</f>
        <v>3</v>
      </c>
      <c r="F151">
        <f>'152  Sidhauli '!P26</f>
        <v>329188</v>
      </c>
      <c r="G151">
        <f>'152  Sidhauli '!Q26</f>
        <v>125650</v>
      </c>
      <c r="H151">
        <f>'152  Sidhauli '!R26</f>
        <v>106808</v>
      </c>
      <c r="I151">
        <f>'152  Sidhauli '!S26</f>
        <v>284</v>
      </c>
      <c r="J151">
        <f>'152  Sidhauli '!T26</f>
        <v>232742</v>
      </c>
      <c r="K151">
        <f>'152  Sidhauli '!U26</f>
        <v>232737</v>
      </c>
      <c r="L151">
        <f>'152  Sidhauli '!V26</f>
        <v>70.701848184016427</v>
      </c>
      <c r="M151" t="str">
        <f>'152  Sidhauli '!W26</f>
        <v xml:space="preserve">BSP       </v>
      </c>
      <c r="N151" t="str">
        <f>'152  Sidhauli '!X26</f>
        <v xml:space="preserve">SP        </v>
      </c>
      <c r="O151">
        <f>'152  Sidhauli '!Y26</f>
        <v>78506</v>
      </c>
      <c r="P151">
        <f>'152  Sidhauli '!Z26</f>
        <v>75996</v>
      </c>
      <c r="Q151">
        <f>'152  Sidhauli '!AA26</f>
        <v>2510</v>
      </c>
    </row>
    <row r="152" spans="1:17" x14ac:dyDescent="0.3">
      <c r="A152" s="1" t="s">
        <v>1221</v>
      </c>
      <c r="B152" t="str">
        <f>'153  Misrikh '!L26</f>
        <v xml:space="preserve">Misrikh </v>
      </c>
      <c r="C152">
        <f>'153  Misrikh '!M26</f>
        <v>188792</v>
      </c>
      <c r="D152">
        <f>'153  Misrikh '!N26</f>
        <v>156168</v>
      </c>
      <c r="E152">
        <f>'153  Misrikh '!O26</f>
        <v>21</v>
      </c>
      <c r="F152">
        <f>'153  Misrikh '!P26</f>
        <v>344981</v>
      </c>
      <c r="G152">
        <f>'153  Misrikh '!Q26</f>
        <v>120525</v>
      </c>
      <c r="H152">
        <f>'153  Misrikh '!R26</f>
        <v>98883</v>
      </c>
      <c r="I152">
        <f>'153  Misrikh '!S26</f>
        <v>294</v>
      </c>
      <c r="J152">
        <f>'153  Misrikh '!T26</f>
        <v>219703</v>
      </c>
      <c r="K152">
        <f>'153  Misrikh '!U26</f>
        <v>219695</v>
      </c>
      <c r="L152">
        <f>'153  Misrikh '!V26</f>
        <v>63.685536304897951</v>
      </c>
      <c r="M152" t="str">
        <f>'153  Misrikh '!W26</f>
        <v xml:space="preserve">BJP       </v>
      </c>
      <c r="N152" t="str">
        <f>'153  Misrikh '!X26</f>
        <v xml:space="preserve">BSP       </v>
      </c>
      <c r="O152">
        <f>'153  Misrikh '!Y26</f>
        <v>86403</v>
      </c>
      <c r="P152">
        <f>'153  Misrikh '!Z26</f>
        <v>65731</v>
      </c>
      <c r="Q152">
        <f>'153  Misrikh '!AA26</f>
        <v>20672</v>
      </c>
    </row>
    <row r="153" spans="1:17" x14ac:dyDescent="0.3">
      <c r="A153" s="1" t="s">
        <v>1221</v>
      </c>
      <c r="B153" t="str">
        <f>'154  Sawaijpur'!L26</f>
        <v>Sawaijpur</v>
      </c>
      <c r="C153">
        <f>'154  Sawaijpur'!M26</f>
        <v>213239</v>
      </c>
      <c r="D153">
        <f>'154  Sawaijpur'!N26</f>
        <v>171475</v>
      </c>
      <c r="E153">
        <f>'154  Sawaijpur'!O26</f>
        <v>6</v>
      </c>
      <c r="F153">
        <f>'154  Sawaijpur'!P26</f>
        <v>384720</v>
      </c>
      <c r="G153">
        <f>'154  Sawaijpur'!Q26</f>
        <v>126224</v>
      </c>
      <c r="H153">
        <f>'154  Sawaijpur'!R26</f>
        <v>104830</v>
      </c>
      <c r="I153">
        <f>'154  Sawaijpur'!S26</f>
        <v>831</v>
      </c>
      <c r="J153">
        <f>'154  Sawaijpur'!T26</f>
        <v>231885</v>
      </c>
      <c r="K153">
        <f>'154  Sawaijpur'!U26</f>
        <v>231842</v>
      </c>
      <c r="L153">
        <f>'154  Sawaijpur'!V26</f>
        <v>60.273705552089829</v>
      </c>
      <c r="M153" t="str">
        <f>'154  Sawaijpur'!W26</f>
        <v xml:space="preserve">BJP       </v>
      </c>
      <c r="N153" t="str">
        <f>'154  Sawaijpur'!X26</f>
        <v xml:space="preserve">SP        </v>
      </c>
      <c r="O153">
        <f>'154  Sawaijpur'!Y26</f>
        <v>92601</v>
      </c>
      <c r="P153">
        <f>'154  Sawaijpur'!Z26</f>
        <v>65631</v>
      </c>
      <c r="Q153">
        <f>'154  Sawaijpur'!AA26</f>
        <v>26970</v>
      </c>
    </row>
    <row r="154" spans="1:17" x14ac:dyDescent="0.3">
      <c r="A154" s="1" t="s">
        <v>1221</v>
      </c>
      <c r="B154" t="str">
        <f>'155  Shahabad'!L26</f>
        <v>Shahabad</v>
      </c>
      <c r="C154">
        <f>'155  Shahabad'!M26</f>
        <v>184916</v>
      </c>
      <c r="D154">
        <f>'155  Shahabad'!N26</f>
        <v>158918</v>
      </c>
      <c r="E154">
        <f>'155  Shahabad'!O26</f>
        <v>16</v>
      </c>
      <c r="F154">
        <f>'155  Shahabad'!P26</f>
        <v>343850</v>
      </c>
      <c r="G154">
        <f>'155  Shahabad'!Q26</f>
        <v>117721</v>
      </c>
      <c r="H154">
        <f>'155  Shahabad'!R26</f>
        <v>101370</v>
      </c>
      <c r="I154">
        <f>'155  Shahabad'!S26</f>
        <v>850</v>
      </c>
      <c r="J154">
        <f>'155  Shahabad'!T26</f>
        <v>219941</v>
      </c>
      <c r="K154">
        <f>'155  Shahabad'!U26</f>
        <v>219939</v>
      </c>
      <c r="L154">
        <f>'155  Shahabad'!V26</f>
        <v>63.964228588047114</v>
      </c>
      <c r="M154" t="str">
        <f>'155  Shahabad'!W26</f>
        <v xml:space="preserve">BJP       </v>
      </c>
      <c r="N154" t="str">
        <f>'155  Shahabad'!X26</f>
        <v xml:space="preserve">BSP       </v>
      </c>
      <c r="O154">
        <f>'155  Shahabad'!Y26</f>
        <v>99624</v>
      </c>
      <c r="P154">
        <f>'155  Shahabad'!Z26</f>
        <v>95364</v>
      </c>
      <c r="Q154">
        <f>'155  Shahabad'!AA26</f>
        <v>4260</v>
      </c>
    </row>
    <row r="155" spans="1:17" x14ac:dyDescent="0.3">
      <c r="A155" s="1" t="s">
        <v>1221</v>
      </c>
      <c r="B155" t="str">
        <f>'156  Hardoi'!L26</f>
        <v>Hardoi</v>
      </c>
      <c r="C155">
        <f>'156  Hardoi'!M26</f>
        <v>213248</v>
      </c>
      <c r="D155">
        <f>'156  Hardoi'!N26</f>
        <v>180292</v>
      </c>
      <c r="E155">
        <f>'156  Hardoi'!O26</f>
        <v>11</v>
      </c>
      <c r="F155">
        <f>'156  Hardoi'!P26</f>
        <v>393551</v>
      </c>
      <c r="G155">
        <f>'156  Hardoi'!Q26</f>
        <v>124636</v>
      </c>
      <c r="H155">
        <f>'156  Hardoi'!R26</f>
        <v>103712</v>
      </c>
      <c r="I155">
        <f>'156  Hardoi'!S26</f>
        <v>2041</v>
      </c>
      <c r="J155">
        <f>'156  Hardoi'!T26</f>
        <v>230390</v>
      </c>
      <c r="K155">
        <f>'156  Hardoi'!U26</f>
        <v>230361</v>
      </c>
      <c r="L155">
        <f>'156  Hardoi'!V26</f>
        <v>58.54133263541447</v>
      </c>
      <c r="M155" t="str">
        <f>'156  Hardoi'!W26</f>
        <v xml:space="preserve">SP        </v>
      </c>
      <c r="N155" t="str">
        <f>'156  Hardoi'!X26</f>
        <v xml:space="preserve">BJP       </v>
      </c>
      <c r="O155">
        <f>'156  Hardoi'!Y26</f>
        <v>97735</v>
      </c>
      <c r="P155">
        <f>'156  Hardoi'!Z26</f>
        <v>92626</v>
      </c>
      <c r="Q155">
        <f>'156  Hardoi'!AA26</f>
        <v>5109</v>
      </c>
    </row>
    <row r="156" spans="1:17" x14ac:dyDescent="0.3">
      <c r="A156" s="1" t="s">
        <v>1221</v>
      </c>
      <c r="B156" t="str">
        <f>'157  Gopamau '!L26</f>
        <v xml:space="preserve">Gopamau </v>
      </c>
      <c r="C156">
        <f>'157  Gopamau '!M26</f>
        <v>180055</v>
      </c>
      <c r="D156">
        <f>'157  Gopamau '!N26</f>
        <v>150314</v>
      </c>
      <c r="E156">
        <f>'157  Gopamau '!O26</f>
        <v>12</v>
      </c>
      <c r="F156">
        <f>'157  Gopamau '!P26</f>
        <v>330381</v>
      </c>
      <c r="G156">
        <f>'157  Gopamau '!Q26</f>
        <v>110029</v>
      </c>
      <c r="H156">
        <f>'157  Gopamau '!R26</f>
        <v>92260</v>
      </c>
      <c r="I156">
        <f>'157  Gopamau '!S26</f>
        <v>800</v>
      </c>
      <c r="J156">
        <f>'157  Gopamau '!T26</f>
        <v>203089</v>
      </c>
      <c r="K156">
        <f>'157  Gopamau '!U26</f>
        <v>203032</v>
      </c>
      <c r="L156">
        <f>'157  Gopamau '!V26</f>
        <v>61.471149975331507</v>
      </c>
      <c r="M156" t="str">
        <f>'157  Gopamau '!W26</f>
        <v xml:space="preserve">BJP       </v>
      </c>
      <c r="N156" t="str">
        <f>'157  Gopamau '!X26</f>
        <v xml:space="preserve">SP        </v>
      </c>
      <c r="O156">
        <f>'157  Gopamau '!Y26</f>
        <v>87871</v>
      </c>
      <c r="P156">
        <f>'157  Gopamau '!Z26</f>
        <v>56493</v>
      </c>
      <c r="Q156">
        <f>'157  Gopamau '!AA26</f>
        <v>31378</v>
      </c>
    </row>
    <row r="157" spans="1:17" x14ac:dyDescent="0.3">
      <c r="A157" s="1" t="s">
        <v>1221</v>
      </c>
      <c r="B157" t="str">
        <f>'158  Sandi '!L26</f>
        <v xml:space="preserve">Sandi </v>
      </c>
      <c r="C157">
        <f>'158  Sandi '!M26</f>
        <v>174481</v>
      </c>
      <c r="D157">
        <f>'158  Sandi '!N26</f>
        <v>142878</v>
      </c>
      <c r="E157">
        <f>'158  Sandi '!O26</f>
        <v>9</v>
      </c>
      <c r="F157">
        <f>'158  Sandi '!P26</f>
        <v>317368</v>
      </c>
      <c r="G157">
        <f>'158  Sandi '!Q26</f>
        <v>100987</v>
      </c>
      <c r="H157">
        <f>'158  Sandi '!R26</f>
        <v>83797</v>
      </c>
      <c r="I157">
        <f>'158  Sandi '!S26</f>
        <v>932</v>
      </c>
      <c r="J157">
        <f>'158  Sandi '!T26</f>
        <v>185716</v>
      </c>
      <c r="K157">
        <f>'158  Sandi '!U26</f>
        <v>185712</v>
      </c>
      <c r="L157">
        <f>'158  Sandi '!V26</f>
        <v>58.517556905548126</v>
      </c>
      <c r="M157" t="str">
        <f>'158  Sandi '!W26</f>
        <v xml:space="preserve">BJP       </v>
      </c>
      <c r="N157" t="str">
        <f>'158  Sandi '!X26</f>
        <v xml:space="preserve">INC       </v>
      </c>
      <c r="O157">
        <f>'158  Sandi '!Y26</f>
        <v>72044</v>
      </c>
      <c r="P157">
        <f>'158  Sandi '!Z26</f>
        <v>51819</v>
      </c>
      <c r="Q157">
        <f>'158  Sandi '!AA26</f>
        <v>20225</v>
      </c>
    </row>
    <row r="158" spans="1:17" x14ac:dyDescent="0.3">
      <c r="A158" s="1" t="s">
        <v>1221</v>
      </c>
      <c r="B158" t="str">
        <f>'159  Bilgram-Mallanwan'!L26</f>
        <v>Bilgram-Mallanwan</v>
      </c>
      <c r="C158">
        <f>'159  Bilgram-Mallanwan'!M26</f>
        <v>194718</v>
      </c>
      <c r="D158">
        <f>'159  Bilgram-Mallanwan'!N26</f>
        <v>163018</v>
      </c>
      <c r="E158">
        <f>'159  Bilgram-Mallanwan'!O26</f>
        <v>8</v>
      </c>
      <c r="F158">
        <f>'159  Bilgram-Mallanwan'!P26</f>
        <v>357744</v>
      </c>
      <c r="G158">
        <f>'159  Bilgram-Mallanwan'!Q26</f>
        <v>118298</v>
      </c>
      <c r="H158">
        <f>'159  Bilgram-Mallanwan'!R26</f>
        <v>102854</v>
      </c>
      <c r="I158">
        <f>'159  Bilgram-Mallanwan'!S26</f>
        <v>1180</v>
      </c>
      <c r="J158">
        <f>'159  Bilgram-Mallanwan'!T26</f>
        <v>222332</v>
      </c>
      <c r="K158">
        <f>'159  Bilgram-Mallanwan'!U26</f>
        <v>221791</v>
      </c>
      <c r="L158">
        <f>'159  Bilgram-Mallanwan'!V26</f>
        <v>62.148351894091867</v>
      </c>
      <c r="M158" t="str">
        <f>'159  Bilgram-Mallanwan'!W26</f>
        <v xml:space="preserve">BJP       </v>
      </c>
      <c r="N158" t="str">
        <f>'159  Bilgram-Mallanwan'!X26</f>
        <v xml:space="preserve">SP        </v>
      </c>
      <c r="O158">
        <f>'159  Bilgram-Mallanwan'!Y26</f>
        <v>83405</v>
      </c>
      <c r="P158">
        <f>'159  Bilgram-Mallanwan'!Z26</f>
        <v>75380</v>
      </c>
      <c r="Q158">
        <f>'159  Bilgram-Mallanwan'!AA26</f>
        <v>8025</v>
      </c>
    </row>
    <row r="159" spans="1:17" x14ac:dyDescent="0.3">
      <c r="A159" s="1" t="s">
        <v>1221</v>
      </c>
      <c r="B159" t="str">
        <f>'160  Balamau '!L26</f>
        <v xml:space="preserve">Balamau </v>
      </c>
      <c r="C159">
        <f>'160  Balamau '!M26</f>
        <v>190542</v>
      </c>
      <c r="D159">
        <f>'160  Balamau '!N26</f>
        <v>156915</v>
      </c>
      <c r="E159">
        <f>'160  Balamau '!O26</f>
        <v>18</v>
      </c>
      <c r="F159">
        <f>'160  Balamau '!P26</f>
        <v>347475</v>
      </c>
      <c r="G159">
        <f>'160  Balamau '!Q26</f>
        <v>102416</v>
      </c>
      <c r="H159">
        <f>'160  Balamau '!R26</f>
        <v>84807</v>
      </c>
      <c r="I159">
        <f>'160  Balamau '!S26</f>
        <v>776</v>
      </c>
      <c r="J159">
        <f>'160  Balamau '!T26</f>
        <v>187999</v>
      </c>
      <c r="K159">
        <f>'160  Balamau '!U26</f>
        <v>187997</v>
      </c>
      <c r="L159">
        <f>'160  Balamau '!V26</f>
        <v>54.104324052090078</v>
      </c>
      <c r="M159" t="str">
        <f>'160  Balamau '!W26</f>
        <v xml:space="preserve">BJP       </v>
      </c>
      <c r="N159" t="str">
        <f>'160  Balamau '!X26</f>
        <v xml:space="preserve">BSP       </v>
      </c>
      <c r="O159">
        <f>'160  Balamau '!Y26</f>
        <v>74917</v>
      </c>
      <c r="P159">
        <f>'160  Balamau '!Z26</f>
        <v>52029</v>
      </c>
      <c r="Q159">
        <f>'160  Balamau '!AA26</f>
        <v>22888</v>
      </c>
    </row>
    <row r="160" spans="1:17" x14ac:dyDescent="0.3">
      <c r="A160" s="1" t="s">
        <v>1221</v>
      </c>
      <c r="B160" t="str">
        <f>'161  Sandila'!L26</f>
        <v>Sandila</v>
      </c>
      <c r="C160">
        <f>'161  Sandila'!M26</f>
        <v>181592</v>
      </c>
      <c r="D160">
        <f>'161  Sandila'!N26</f>
        <v>152468</v>
      </c>
      <c r="E160">
        <f>'161  Sandila'!O26</f>
        <v>18</v>
      </c>
      <c r="F160">
        <f>'161  Sandila'!P26</f>
        <v>334078</v>
      </c>
      <c r="G160">
        <f>'161  Sandila'!Q26</f>
        <v>108458</v>
      </c>
      <c r="H160">
        <f>'161  Sandila'!R26</f>
        <v>89735</v>
      </c>
      <c r="I160">
        <f>'161  Sandila'!S26</f>
        <v>458</v>
      </c>
      <c r="J160">
        <f>'161  Sandila'!T26</f>
        <v>198651</v>
      </c>
      <c r="K160">
        <f>'161  Sandila'!U26</f>
        <v>198649</v>
      </c>
      <c r="L160">
        <f>'161  Sandila'!V26</f>
        <v>59.462460862433318</v>
      </c>
      <c r="M160" t="str">
        <f>'161  Sandila'!W26</f>
        <v xml:space="preserve">BJP       </v>
      </c>
      <c r="N160" t="str">
        <f>'161  Sandila'!X26</f>
        <v xml:space="preserve">SP        </v>
      </c>
      <c r="O160">
        <f>'161  Sandila'!Y26</f>
        <v>90362</v>
      </c>
      <c r="P160">
        <f>'161  Sandila'!Z26</f>
        <v>69959</v>
      </c>
      <c r="Q160">
        <f>'161  Sandila'!AA26</f>
        <v>20403</v>
      </c>
    </row>
    <row r="161" spans="1:17" x14ac:dyDescent="0.3">
      <c r="A161" s="1" t="s">
        <v>1221</v>
      </c>
      <c r="B161" t="str">
        <f>'162  Bangermau'!L26</f>
        <v>Bangermau</v>
      </c>
      <c r="C161">
        <f>'162  Bangermau'!M26</f>
        <v>185170</v>
      </c>
      <c r="D161">
        <f>'162  Bangermau'!N26</f>
        <v>152699</v>
      </c>
      <c r="E161">
        <f>'162  Bangermau'!O26</f>
        <v>23</v>
      </c>
      <c r="F161">
        <f>'162  Bangermau'!P26</f>
        <v>337892</v>
      </c>
      <c r="G161">
        <f>'162  Bangermau'!Q26</f>
        <v>108427</v>
      </c>
      <c r="H161">
        <f>'162  Bangermau'!R26</f>
        <v>93316</v>
      </c>
      <c r="I161">
        <f>'162  Bangermau'!S26</f>
        <v>414</v>
      </c>
      <c r="J161">
        <f>'162  Bangermau'!T26</f>
        <v>202159</v>
      </c>
      <c r="K161">
        <f>'162  Bangermau'!U26</f>
        <v>202064</v>
      </c>
      <c r="L161">
        <f>'162  Bangermau'!V26</f>
        <v>59.829472139026677</v>
      </c>
      <c r="M161" t="str">
        <f>'162  Bangermau'!W26</f>
        <v xml:space="preserve">BJP       </v>
      </c>
      <c r="N161" t="str">
        <f>'162  Bangermau'!X26</f>
        <v xml:space="preserve">SP        </v>
      </c>
      <c r="O161">
        <f>'162  Bangermau'!Y26</f>
        <v>87657</v>
      </c>
      <c r="P161">
        <f>'162  Bangermau'!Z26</f>
        <v>59330</v>
      </c>
      <c r="Q161">
        <f>'162  Bangermau'!AA26</f>
        <v>28327</v>
      </c>
    </row>
    <row r="162" spans="1:17" x14ac:dyDescent="0.3">
      <c r="A162" s="1" t="s">
        <v>1221</v>
      </c>
      <c r="B162" t="str">
        <f>'163  Safipur '!L26</f>
        <v xml:space="preserve">Safipur </v>
      </c>
      <c r="C162">
        <f>'163  Safipur '!M26</f>
        <v>183662</v>
      </c>
      <c r="D162">
        <f>'163  Safipur '!N26</f>
        <v>144177</v>
      </c>
      <c r="E162">
        <f>'163  Safipur '!O26</f>
        <v>5</v>
      </c>
      <c r="F162">
        <f>'163  Safipur '!P26</f>
        <v>327844</v>
      </c>
      <c r="G162">
        <f>'163  Safipur '!Q26</f>
        <v>106919</v>
      </c>
      <c r="H162">
        <f>'163  Safipur '!R26</f>
        <v>89823</v>
      </c>
      <c r="I162">
        <f>'163  Safipur '!S26</f>
        <v>486</v>
      </c>
      <c r="J162">
        <f>'163  Safipur '!T26</f>
        <v>197229</v>
      </c>
      <c r="K162">
        <f>'163  Safipur '!U26</f>
        <v>197225</v>
      </c>
      <c r="L162">
        <f>'163  Safipur '!V26</f>
        <v>60.15940508290528</v>
      </c>
      <c r="M162" t="str">
        <f>'163  Safipur '!W26</f>
        <v xml:space="preserve">BJP       </v>
      </c>
      <c r="N162" t="str">
        <f>'163  Safipur '!X26</f>
        <v xml:space="preserve">BSP       </v>
      </c>
      <c r="O162">
        <f>'163  Safipur '!Y26</f>
        <v>84068</v>
      </c>
      <c r="P162">
        <f>'163  Safipur '!Z26</f>
        <v>56832</v>
      </c>
      <c r="Q162">
        <f>'163  Safipur '!AA26</f>
        <v>27236</v>
      </c>
    </row>
    <row r="163" spans="1:17" x14ac:dyDescent="0.3">
      <c r="A163" s="1" t="s">
        <v>1221</v>
      </c>
      <c r="B163" t="str">
        <f>'164  Mohan '!L26</f>
        <v xml:space="preserve">Mohan </v>
      </c>
      <c r="C163">
        <f>'164  Mohan '!M26</f>
        <v>177794</v>
      </c>
      <c r="D163">
        <f>'164  Mohan '!N26</f>
        <v>145167</v>
      </c>
      <c r="E163">
        <f>'164  Mohan '!O26</f>
        <v>12</v>
      </c>
      <c r="F163">
        <f>'164  Mohan '!P26</f>
        <v>322973</v>
      </c>
      <c r="G163">
        <f>'164  Mohan '!Q26</f>
        <v>110447</v>
      </c>
      <c r="H163">
        <f>'164  Mohan '!R26</f>
        <v>91875</v>
      </c>
      <c r="I163">
        <f>'164  Mohan '!S26</f>
        <v>306</v>
      </c>
      <c r="J163">
        <f>'164  Mohan '!T26</f>
        <v>202629</v>
      </c>
      <c r="K163">
        <f>'164  Mohan '!U26</f>
        <v>202538</v>
      </c>
      <c r="L163">
        <f>'164  Mohan '!V26</f>
        <v>62.738680942369797</v>
      </c>
      <c r="M163" t="str">
        <f>'164  Mohan '!W26</f>
        <v xml:space="preserve">BJP       </v>
      </c>
      <c r="N163" t="str">
        <f>'164  Mohan '!X26</f>
        <v xml:space="preserve">BSP       </v>
      </c>
      <c r="O163">
        <f>'164  Mohan '!Y26</f>
        <v>104884</v>
      </c>
      <c r="P163">
        <f>'164  Mohan '!Z26</f>
        <v>50789</v>
      </c>
      <c r="Q163">
        <f>'164  Mohan '!AA26</f>
        <v>54095</v>
      </c>
    </row>
    <row r="164" spans="1:17" x14ac:dyDescent="0.3">
      <c r="A164" s="1" t="s">
        <v>1221</v>
      </c>
      <c r="B164" t="str">
        <f>'165  Unnao'!L26</f>
        <v>Unnao</v>
      </c>
      <c r="C164">
        <f>'165  Unnao'!M26</f>
        <v>210852</v>
      </c>
      <c r="D164">
        <f>'165  Unnao'!N26</f>
        <v>171674</v>
      </c>
      <c r="E164">
        <f>'165  Unnao'!O26</f>
        <v>21</v>
      </c>
      <c r="F164">
        <f>'165  Unnao'!P26</f>
        <v>382547</v>
      </c>
      <c r="G164">
        <f>'165  Unnao'!Q26</f>
        <v>129632</v>
      </c>
      <c r="H164">
        <f>'165  Unnao'!R26</f>
        <v>101062</v>
      </c>
      <c r="I164">
        <f>'165  Unnao'!S26</f>
        <v>827</v>
      </c>
      <c r="J164">
        <f>'165  Unnao'!T26</f>
        <v>231521</v>
      </c>
      <c r="K164">
        <f>'165  Unnao'!U26</f>
        <v>231457</v>
      </c>
      <c r="L164">
        <f>'165  Unnao'!V26</f>
        <v>60.520929454419978</v>
      </c>
      <c r="M164" t="str">
        <f>'165  Unnao'!W26</f>
        <v xml:space="preserve">BJP       </v>
      </c>
      <c r="N164" t="str">
        <f>'165  Unnao'!X26</f>
        <v xml:space="preserve">SP        </v>
      </c>
      <c r="O164">
        <f>'165  Unnao'!Y26</f>
        <v>119669</v>
      </c>
      <c r="P164">
        <f>'165  Unnao'!Z26</f>
        <v>73597</v>
      </c>
      <c r="Q164">
        <f>'165  Unnao'!AA26</f>
        <v>46072</v>
      </c>
    </row>
    <row r="165" spans="1:17" x14ac:dyDescent="0.3">
      <c r="A165" s="1" t="s">
        <v>1221</v>
      </c>
      <c r="B165" t="str">
        <f>'166  Bhagwantnagar'!L26</f>
        <v>Bhagwantnagar</v>
      </c>
      <c r="C165">
        <f>'166  Bhagwantnagar'!M26</f>
        <v>221546</v>
      </c>
      <c r="D165">
        <f>'166  Bhagwantnagar'!N26</f>
        <v>188129</v>
      </c>
      <c r="E165">
        <f>'166  Bhagwantnagar'!O26</f>
        <v>12</v>
      </c>
      <c r="F165">
        <f>'166  Bhagwantnagar'!P26</f>
        <v>409687</v>
      </c>
      <c r="G165">
        <f>'166  Bhagwantnagar'!Q26</f>
        <v>120299</v>
      </c>
      <c r="H165">
        <f>'166  Bhagwantnagar'!R26</f>
        <v>113541</v>
      </c>
      <c r="I165">
        <f>'166  Bhagwantnagar'!S26</f>
        <v>532</v>
      </c>
      <c r="J165">
        <f>'166  Bhagwantnagar'!T26</f>
        <v>234372</v>
      </c>
      <c r="K165">
        <f>'166  Bhagwantnagar'!U26</f>
        <v>234335</v>
      </c>
      <c r="L165">
        <f>'166  Bhagwantnagar'!V26</f>
        <v>57.207575539375178</v>
      </c>
      <c r="M165" t="str">
        <f>'166  Bhagwantnagar'!W26</f>
        <v xml:space="preserve">BJP       </v>
      </c>
      <c r="N165" t="str">
        <f>'166  Bhagwantnagar'!X26</f>
        <v xml:space="preserve">BSP       </v>
      </c>
      <c r="O165">
        <f>'166  Bhagwantnagar'!Y26</f>
        <v>103698</v>
      </c>
      <c r="P165">
        <f>'166  Bhagwantnagar'!Z26</f>
        <v>50332</v>
      </c>
      <c r="Q165">
        <f>'166  Bhagwantnagar'!AA26</f>
        <v>53366</v>
      </c>
    </row>
    <row r="166" spans="1:17" x14ac:dyDescent="0.3">
      <c r="A166" s="1" t="s">
        <v>1221</v>
      </c>
      <c r="B166" t="str">
        <f>'167  Purwa'!L17</f>
        <v>Purwa</v>
      </c>
      <c r="C166">
        <f>'167  Purwa'!M17</f>
        <v>214922</v>
      </c>
      <c r="D166">
        <f>'167  Purwa'!N17</f>
        <v>175133</v>
      </c>
      <c r="E166">
        <f>'167  Purwa'!O17</f>
        <v>27</v>
      </c>
      <c r="F166">
        <f>'167  Purwa'!P17</f>
        <v>390082</v>
      </c>
      <c r="G166">
        <f>'167  Purwa'!Q17</f>
        <v>126472</v>
      </c>
      <c r="H166">
        <f>'167  Purwa'!R17</f>
        <v>117976</v>
      </c>
      <c r="I166">
        <f>'167  Purwa'!S17</f>
        <v>522</v>
      </c>
      <c r="J166">
        <f>'167  Purwa'!T17</f>
        <v>244970</v>
      </c>
      <c r="K166">
        <f>'167  Purwa'!U17</f>
        <v>244933</v>
      </c>
      <c r="L166">
        <f>'167  Purwa'!V17</f>
        <v>62.799616490891665</v>
      </c>
      <c r="M166" t="str">
        <f>'167  Purwa'!W17</f>
        <v xml:space="preserve">BSP       </v>
      </c>
      <c r="N166" t="str">
        <f>'167  Purwa'!X17</f>
        <v xml:space="preserve">BJP       </v>
      </c>
      <c r="O166">
        <f>'167  Purwa'!Y17</f>
        <v>97567</v>
      </c>
      <c r="P166">
        <f>'167  Purwa'!Z17</f>
        <v>71084</v>
      </c>
      <c r="Q166">
        <f>'167  Purwa'!AA17</f>
        <v>26483</v>
      </c>
    </row>
    <row r="167" spans="1:17" x14ac:dyDescent="0.3">
      <c r="A167" s="1" t="s">
        <v>1221</v>
      </c>
      <c r="B167" t="str">
        <f>'168  Malihabad'!M19</f>
        <v>Malihabad</v>
      </c>
      <c r="C167">
        <f>'168  Malihabad'!N19</f>
        <v>183644</v>
      </c>
      <c r="D167">
        <f>'168  Malihabad'!O19</f>
        <v>156829</v>
      </c>
      <c r="E167">
        <f>'168  Malihabad'!P19</f>
        <v>4</v>
      </c>
      <c r="F167">
        <f>'168  Malihabad'!Q19</f>
        <v>340477</v>
      </c>
      <c r="G167">
        <f>'168  Malihabad'!R19</f>
        <v>125591</v>
      </c>
      <c r="H167">
        <f>'168  Malihabad'!S19</f>
        <v>101878</v>
      </c>
      <c r="I167">
        <f>'168  Malihabad'!T19</f>
        <v>268</v>
      </c>
      <c r="J167">
        <f>'168  Malihabad'!U19</f>
        <v>227737</v>
      </c>
      <c r="K167">
        <f>'168  Malihabad'!V19</f>
        <v>227724</v>
      </c>
      <c r="L167">
        <f>'168  Malihabad'!W19</f>
        <v>66.887631176261536</v>
      </c>
      <c r="M167" t="str">
        <f>'168  Malihabad'!X19</f>
        <v xml:space="preserve">BJP       </v>
      </c>
      <c r="N167" t="str">
        <f>'168  Malihabad'!Y19</f>
        <v xml:space="preserve">SP        </v>
      </c>
      <c r="O167">
        <f>'168  Malihabad'!Z19</f>
        <v>94677</v>
      </c>
      <c r="P167">
        <f>'168  Malihabad'!AA19</f>
        <v>72009</v>
      </c>
      <c r="Q167">
        <f>'168  Malihabad'!AB19</f>
        <v>22668</v>
      </c>
    </row>
    <row r="168" spans="1:17" x14ac:dyDescent="0.3">
      <c r="A168" s="1" t="s">
        <v>1221</v>
      </c>
      <c r="B168" t="str">
        <f>'169  Bakshi Kaa Talab'!M21</f>
        <v>Bakshi Kaa Talab</v>
      </c>
      <c r="C168">
        <f>'169  Bakshi Kaa Talab'!N21</f>
        <v>213946</v>
      </c>
      <c r="D168">
        <f>'169  Bakshi Kaa Talab'!O21</f>
        <v>181913</v>
      </c>
      <c r="E168">
        <f>'169  Bakshi Kaa Talab'!P21</f>
        <v>5</v>
      </c>
      <c r="F168">
        <f>'169  Bakshi Kaa Talab'!Q21</f>
        <v>395864</v>
      </c>
      <c r="G168">
        <f>'169  Bakshi Kaa Talab'!R21</f>
        <v>147708</v>
      </c>
      <c r="H168">
        <f>'169  Bakshi Kaa Talab'!S21</f>
        <v>116526</v>
      </c>
      <c r="I168">
        <f>'169  Bakshi Kaa Talab'!T21</f>
        <v>535</v>
      </c>
      <c r="J168">
        <f>'169  Bakshi Kaa Talab'!U21</f>
        <v>264769</v>
      </c>
      <c r="K168">
        <f>'169  Bakshi Kaa Talab'!V21</f>
        <v>264762</v>
      </c>
      <c r="L168">
        <f>'169  Bakshi Kaa Talab'!W21</f>
        <v>66.883828789685353</v>
      </c>
      <c r="M168" t="str">
        <f>'169  Bakshi Kaa Talab'!X21</f>
        <v xml:space="preserve">BJP       </v>
      </c>
      <c r="N168" t="str">
        <f>'169  Bakshi Kaa Talab'!Y21</f>
        <v xml:space="preserve">BSP       </v>
      </c>
      <c r="O168">
        <f>'169  Bakshi Kaa Talab'!Z21</f>
        <v>96482</v>
      </c>
      <c r="P168">
        <f>'169  Bakshi Kaa Talab'!AA21</f>
        <v>78898</v>
      </c>
      <c r="Q168">
        <f>'169  Bakshi Kaa Talab'!AB21</f>
        <v>17584</v>
      </c>
    </row>
    <row r="169" spans="1:17" x14ac:dyDescent="0.3">
      <c r="A169" s="1" t="s">
        <v>1221</v>
      </c>
      <c r="B169" t="str">
        <f>'170  Sarojini Nagar'!L15</f>
        <v>Sarojini Nagar</v>
      </c>
      <c r="C169">
        <f>'170  Sarojini Nagar'!M15</f>
        <v>270701</v>
      </c>
      <c r="D169">
        <f>'170  Sarojini Nagar'!N15</f>
        <v>227856</v>
      </c>
      <c r="E169">
        <f>'170  Sarojini Nagar'!O15</f>
        <v>16</v>
      </c>
      <c r="F169">
        <f>'170  Sarojini Nagar'!P15</f>
        <v>498573</v>
      </c>
      <c r="G169">
        <f>'170  Sarojini Nagar'!Q15</f>
        <v>161076</v>
      </c>
      <c r="H169">
        <f>'170  Sarojini Nagar'!R15</f>
        <v>128904</v>
      </c>
      <c r="I169">
        <f>'170  Sarojini Nagar'!S15</f>
        <v>914</v>
      </c>
      <c r="J169">
        <f>'170  Sarojini Nagar'!T15</f>
        <v>290894</v>
      </c>
      <c r="K169">
        <f>'170  Sarojini Nagar'!U15</f>
        <v>290847</v>
      </c>
      <c r="L169">
        <f>'170  Sarojini Nagar'!V15</f>
        <v>58.345317536248452</v>
      </c>
      <c r="M169" t="str">
        <f>'170  Sarojini Nagar'!W15</f>
        <v xml:space="preserve">BJP       </v>
      </c>
      <c r="N169" t="str">
        <f>'170  Sarojini Nagar'!X15</f>
        <v xml:space="preserve">SP        </v>
      </c>
      <c r="O169">
        <f>'170  Sarojini Nagar'!Y15</f>
        <v>108506</v>
      </c>
      <c r="P169">
        <f>'170  Sarojini Nagar'!Z15</f>
        <v>74327</v>
      </c>
      <c r="Q169">
        <f>'170  Sarojini Nagar'!AA15</f>
        <v>34179</v>
      </c>
    </row>
    <row r="170" spans="1:17" x14ac:dyDescent="0.3">
      <c r="A170" s="1" t="s">
        <v>1221</v>
      </c>
      <c r="B170" t="str">
        <f>'171  Lucknow West'!L15</f>
        <v>Lucknow West</v>
      </c>
      <c r="C170">
        <f>'171  Lucknow West'!M15</f>
        <v>210951</v>
      </c>
      <c r="D170">
        <f>'171  Lucknow West'!N15</f>
        <v>176896</v>
      </c>
      <c r="E170">
        <f>'171  Lucknow West'!O15</f>
        <v>27</v>
      </c>
      <c r="F170">
        <f>'171  Lucknow West'!P15</f>
        <v>387874</v>
      </c>
      <c r="G170">
        <f>'171  Lucknow West'!Q15</f>
        <v>121660</v>
      </c>
      <c r="H170">
        <f>'171  Lucknow West'!R15</f>
        <v>95426</v>
      </c>
      <c r="I170">
        <f>'171  Lucknow West'!S15</f>
        <v>507</v>
      </c>
      <c r="J170">
        <f>'171  Lucknow West'!T15</f>
        <v>217597</v>
      </c>
      <c r="K170">
        <f>'171  Lucknow West'!U15</f>
        <v>217554</v>
      </c>
      <c r="L170">
        <f>'171  Lucknow West'!V15</f>
        <v>56.099919045875723</v>
      </c>
      <c r="M170" t="str">
        <f>'171  Lucknow West'!W15</f>
        <v xml:space="preserve">BJP       </v>
      </c>
      <c r="N170" t="str">
        <f>'171  Lucknow West'!X15</f>
        <v xml:space="preserve">SP        </v>
      </c>
      <c r="O170">
        <f>'171  Lucknow West'!Y15</f>
        <v>93022</v>
      </c>
      <c r="P170">
        <f>'171  Lucknow West'!Z15</f>
        <v>79950</v>
      </c>
      <c r="Q170">
        <f>'171  Lucknow West'!AA15</f>
        <v>13072</v>
      </c>
    </row>
    <row r="171" spans="1:17" x14ac:dyDescent="0.3">
      <c r="A171" s="1" t="s">
        <v>1221</v>
      </c>
      <c r="B171" t="str">
        <f>'172  Lucknow North'!M18</f>
        <v>Lucknow North</v>
      </c>
      <c r="C171">
        <f>'172  Lucknow North'!N18</f>
        <v>218388</v>
      </c>
      <c r="D171">
        <f>'172  Lucknow North'!O18</f>
        <v>184893</v>
      </c>
      <c r="E171">
        <f>'172  Lucknow North'!P18</f>
        <v>15</v>
      </c>
      <c r="F171">
        <f>'172  Lucknow North'!Q18</f>
        <v>403296</v>
      </c>
      <c r="G171">
        <f>'172  Lucknow North'!R18</f>
        <v>125656</v>
      </c>
      <c r="H171">
        <f>'172  Lucknow North'!S18</f>
        <v>100529</v>
      </c>
      <c r="I171">
        <f>'172  Lucknow North'!T18</f>
        <v>711</v>
      </c>
      <c r="J171">
        <f>'172  Lucknow North'!U18</f>
        <v>226896</v>
      </c>
      <c r="K171">
        <f>'172  Lucknow North'!V18</f>
        <v>226447</v>
      </c>
      <c r="L171">
        <f>'172  Lucknow North'!W18</f>
        <v>56.260414187098306</v>
      </c>
      <c r="M171" t="str">
        <f>'172  Lucknow North'!X18</f>
        <v xml:space="preserve">BJP       </v>
      </c>
      <c r="N171" t="str">
        <f>'172  Lucknow North'!Y18</f>
        <v xml:space="preserve">SP        </v>
      </c>
      <c r="O171">
        <f>'172  Lucknow North'!Z18</f>
        <v>109315</v>
      </c>
      <c r="P171">
        <f>'172  Lucknow North'!AA18</f>
        <v>82039</v>
      </c>
      <c r="Q171">
        <f>'172  Lucknow North'!AB18</f>
        <v>27276</v>
      </c>
    </row>
    <row r="172" spans="1:17" x14ac:dyDescent="0.3">
      <c r="A172" s="1" t="s">
        <v>1221</v>
      </c>
      <c r="B172" t="str">
        <f>'174  Lucknow Central'!M18</f>
        <v>Lucknow Central</v>
      </c>
      <c r="C172">
        <f>'174  Lucknow Central'!N18</f>
        <v>197126</v>
      </c>
      <c r="D172">
        <f>'174  Lucknow Central'!O18</f>
        <v>169824</v>
      </c>
      <c r="E172">
        <f>'174  Lucknow Central'!P18</f>
        <v>2</v>
      </c>
      <c r="F172">
        <f>'174  Lucknow Central'!Q18</f>
        <v>366952</v>
      </c>
      <c r="G172">
        <f>'174  Lucknow Central'!R18</f>
        <v>108844</v>
      </c>
      <c r="H172">
        <f>'174  Lucknow Central'!S18</f>
        <v>85784</v>
      </c>
      <c r="I172">
        <f>'174  Lucknow Central'!T18</f>
        <v>408</v>
      </c>
      <c r="J172">
        <f>'174  Lucknow Central'!U18</f>
        <v>195036</v>
      </c>
      <c r="K172">
        <f>'174  Lucknow Central'!V18</f>
        <v>195025</v>
      </c>
      <c r="L172">
        <f>'174  Lucknow Central'!W18</f>
        <v>53.150275785388821</v>
      </c>
      <c r="M172" t="str">
        <f>'174  Lucknow Central'!X18</f>
        <v xml:space="preserve">BJP       </v>
      </c>
      <c r="N172" t="str">
        <f>'174  Lucknow Central'!Y18</f>
        <v xml:space="preserve">SP        </v>
      </c>
      <c r="O172">
        <f>'174  Lucknow Central'!Z18</f>
        <v>78400</v>
      </c>
      <c r="P172">
        <f>'174  Lucknow Central'!AA18</f>
        <v>73306</v>
      </c>
      <c r="Q172">
        <f>'174  Lucknow Central'!AB18</f>
        <v>5094</v>
      </c>
    </row>
    <row r="173" spans="1:17" x14ac:dyDescent="0.3">
      <c r="A173" s="1" t="s">
        <v>1221</v>
      </c>
      <c r="B173" t="str">
        <f>'175  175-LUCKNOW CANTT.'!M18</f>
        <v>175-LUCKNOW CANTT.</v>
      </c>
      <c r="C173">
        <f>'175  175-LUCKNOW CANTT.'!N18</f>
        <v>200705</v>
      </c>
      <c r="D173">
        <f>'175  175-LUCKNOW CANTT.'!O18</f>
        <v>167586</v>
      </c>
      <c r="E173">
        <f>'175  175-LUCKNOW CANTT.'!P18</f>
        <v>20</v>
      </c>
      <c r="F173">
        <f>'175  175-LUCKNOW CANTT.'!Q18</f>
        <v>368311</v>
      </c>
      <c r="G173">
        <f>'175  175-LUCKNOW CANTT.'!R18</f>
        <v>103558</v>
      </c>
      <c r="H173">
        <f>'175  175-LUCKNOW CANTT.'!S18</f>
        <v>83224</v>
      </c>
      <c r="I173">
        <f>'175  175-LUCKNOW CANTT.'!T18</f>
        <v>799</v>
      </c>
      <c r="J173">
        <f>'175  175-LUCKNOW CANTT.'!U18</f>
        <v>187581</v>
      </c>
      <c r="K173">
        <f>'175  175-LUCKNOW CANTT.'!V18</f>
        <v>187433</v>
      </c>
      <c r="L173">
        <f>'175  175-LUCKNOW CANTT.'!W18</f>
        <v>50.93005639255955</v>
      </c>
      <c r="M173" t="str">
        <f>'175  175-LUCKNOW CANTT.'!X18</f>
        <v xml:space="preserve">BJP       </v>
      </c>
      <c r="N173" t="str">
        <f>'175  175-LUCKNOW CANTT.'!Y18</f>
        <v xml:space="preserve">SP        </v>
      </c>
      <c r="O173">
        <f>'175  175-LUCKNOW CANTT.'!Z18</f>
        <v>95402</v>
      </c>
      <c r="P173">
        <f>'175  175-LUCKNOW CANTT.'!AA18</f>
        <v>61606</v>
      </c>
      <c r="Q173">
        <f>'175  175-LUCKNOW CANTT.'!AB18</f>
        <v>33796</v>
      </c>
    </row>
    <row r="174" spans="1:17" x14ac:dyDescent="0.3">
      <c r="A174" s="1" t="s">
        <v>1221</v>
      </c>
      <c r="B174" t="str">
        <f>'176  Mohanlalganj '!M18</f>
        <v xml:space="preserve">Mohanlalganj </v>
      </c>
      <c r="C174">
        <f>'176  Mohanlalganj '!N18</f>
        <v>181544</v>
      </c>
      <c r="D174">
        <f>'176  Mohanlalganj '!O18</f>
        <v>159617</v>
      </c>
      <c r="E174">
        <f>'176  Mohanlalganj '!P18</f>
        <v>16</v>
      </c>
      <c r="F174">
        <f>'176  Mohanlalganj '!Q18</f>
        <v>341177</v>
      </c>
      <c r="G174">
        <f>'176  Mohanlalganj '!R18</f>
        <v>124717</v>
      </c>
      <c r="H174">
        <f>'176  Mohanlalganj '!S18</f>
        <v>97618</v>
      </c>
      <c r="I174">
        <f>'176  Mohanlalganj '!T18</f>
        <v>255</v>
      </c>
      <c r="J174">
        <f>'176  Mohanlalganj '!U18</f>
        <v>222590</v>
      </c>
      <c r="K174">
        <f>'176  Mohanlalganj '!V18</f>
        <v>222570</v>
      </c>
      <c r="L174">
        <f>'176  Mohanlalganj '!W18</f>
        <v>65.241795314455544</v>
      </c>
      <c r="M174" t="str">
        <f>'176  Mohanlalganj '!X18</f>
        <v xml:space="preserve">SP        </v>
      </c>
      <c r="N174" t="str">
        <f>'176  Mohanlalganj '!Y18</f>
        <v xml:space="preserve">BSP       </v>
      </c>
      <c r="O174">
        <f>'176  Mohanlalganj '!Z18</f>
        <v>71574</v>
      </c>
      <c r="P174">
        <f>'176  Mohanlalganj '!AA18</f>
        <v>71044</v>
      </c>
      <c r="Q174">
        <f>'176  Mohanlalganj '!AB18</f>
        <v>530</v>
      </c>
    </row>
    <row r="175" spans="1:17" x14ac:dyDescent="0.3">
      <c r="A175" s="1" t="s">
        <v>1221</v>
      </c>
      <c r="B175" t="str">
        <f>'177  Bachhrawan '!M18</f>
        <v xml:space="preserve">Bachhrawan </v>
      </c>
      <c r="C175">
        <f>'177  Bachhrawan '!N18</f>
        <v>166516</v>
      </c>
      <c r="D175">
        <f>'177  Bachhrawan '!O18</f>
        <v>146176</v>
      </c>
      <c r="E175">
        <f>'177  Bachhrawan '!P18</f>
        <v>5</v>
      </c>
      <c r="F175">
        <f>'177  Bachhrawan '!Q18</f>
        <v>312697</v>
      </c>
      <c r="G175">
        <f>'177  Bachhrawan '!R18</f>
        <v>102591</v>
      </c>
      <c r="H175">
        <f>'177  Bachhrawan '!S18</f>
        <v>94853</v>
      </c>
      <c r="I175">
        <f>'177  Bachhrawan '!T18</f>
        <v>739</v>
      </c>
      <c r="J175">
        <f>'177  Bachhrawan '!U18</f>
        <v>198183</v>
      </c>
      <c r="K175">
        <f>'177  Bachhrawan '!V18</f>
        <v>198147</v>
      </c>
      <c r="L175">
        <f>'177  Bachhrawan '!W18</f>
        <v>63.378606126697733</v>
      </c>
      <c r="M175" t="str">
        <f>'177  Bachhrawan '!X18</f>
        <v xml:space="preserve">BJP       </v>
      </c>
      <c r="N175" t="str">
        <f>'177  Bachhrawan '!Y18</f>
        <v xml:space="preserve">INC       </v>
      </c>
      <c r="O175">
        <f>'177  Bachhrawan '!Z18</f>
        <v>65324</v>
      </c>
      <c r="P175">
        <f>'177  Bachhrawan '!AA18</f>
        <v>43015</v>
      </c>
      <c r="Q175">
        <f>'177  Bachhrawan '!AB18</f>
        <v>22309</v>
      </c>
    </row>
    <row r="176" spans="1:17" x14ac:dyDescent="0.3">
      <c r="A176" s="1" t="s">
        <v>1221</v>
      </c>
      <c r="B176" t="str">
        <f>'178  Tiloi'!M18</f>
        <v>Tiloi</v>
      </c>
      <c r="C176">
        <f>'178  Tiloi'!N18</f>
        <v>181250</v>
      </c>
      <c r="D176">
        <f>'178  Tiloi'!O18</f>
        <v>158127</v>
      </c>
      <c r="E176">
        <f>'178  Tiloi'!P18</f>
        <v>24</v>
      </c>
      <c r="F176">
        <f>'178  Tiloi'!Q18</f>
        <v>339401</v>
      </c>
      <c r="G176">
        <f>'178  Tiloi'!R18</f>
        <v>97482</v>
      </c>
      <c r="H176">
        <f>'178  Tiloi'!S18</f>
        <v>97747</v>
      </c>
      <c r="I176">
        <f>'178  Tiloi'!T18</f>
        <v>562</v>
      </c>
      <c r="J176">
        <f>'178  Tiloi'!U18</f>
        <v>195791</v>
      </c>
      <c r="K176">
        <f>'178  Tiloi'!V18</f>
        <v>195746</v>
      </c>
      <c r="L176">
        <f>'178  Tiloi'!W18</f>
        <v>57.68721954266487</v>
      </c>
      <c r="M176" t="str">
        <f>'178  Tiloi'!X18</f>
        <v xml:space="preserve">BJP       </v>
      </c>
      <c r="N176" t="str">
        <f>'178  Tiloi'!Y18</f>
        <v xml:space="preserve">BSP       </v>
      </c>
      <c r="O176">
        <f>'178  Tiloi'!Z18</f>
        <v>96119</v>
      </c>
      <c r="P176">
        <f>'178  Tiloi'!AA18</f>
        <v>52072</v>
      </c>
      <c r="Q176">
        <f>'178  Tiloi'!AB18</f>
        <v>44047</v>
      </c>
    </row>
    <row r="177" spans="1:17" x14ac:dyDescent="0.3">
      <c r="A177" s="1" t="s">
        <v>1221</v>
      </c>
      <c r="B177" t="str">
        <f>'179  Harchandpur'!M18</f>
        <v>Harchandpur</v>
      </c>
      <c r="C177">
        <f>'179  Harchandpur'!N18</f>
        <v>161318</v>
      </c>
      <c r="D177">
        <f>'179  Harchandpur'!O18</f>
        <v>142486</v>
      </c>
      <c r="E177">
        <f>'179  Harchandpur'!P18</f>
        <v>11</v>
      </c>
      <c r="F177">
        <f>'179  Harchandpur'!Q18</f>
        <v>303815</v>
      </c>
      <c r="G177">
        <f>'179  Harchandpur'!R18</f>
        <v>87863</v>
      </c>
      <c r="H177">
        <f>'179  Harchandpur'!S18</f>
        <v>96938</v>
      </c>
      <c r="I177">
        <f>'179  Harchandpur'!T18</f>
        <v>702</v>
      </c>
      <c r="J177">
        <f>'179  Harchandpur'!U18</f>
        <v>185503</v>
      </c>
      <c r="K177">
        <f>'179  Harchandpur'!V18</f>
        <v>185489</v>
      </c>
      <c r="L177">
        <f>'179  Harchandpur'!W18</f>
        <v>61.057880618139329</v>
      </c>
      <c r="M177" t="str">
        <f>'179  Harchandpur'!X18</f>
        <v xml:space="preserve">INC       </v>
      </c>
      <c r="N177" t="str">
        <f>'179  Harchandpur'!Y18</f>
        <v xml:space="preserve">BJP       </v>
      </c>
      <c r="O177">
        <f>'179  Harchandpur'!Z18</f>
        <v>65104</v>
      </c>
      <c r="P177">
        <f>'179  Harchandpur'!AA18</f>
        <v>61452</v>
      </c>
      <c r="Q177">
        <f>'179  Harchandpur'!AB18</f>
        <v>3652</v>
      </c>
    </row>
    <row r="178" spans="1:17" x14ac:dyDescent="0.3">
      <c r="A178" s="1" t="s">
        <v>1221</v>
      </c>
      <c r="B178" t="str">
        <f>'180  Rae Bareli'!M18</f>
        <v>Rae Bareli</v>
      </c>
      <c r="C178">
        <f>'180  Rae Bareli'!N18</f>
        <v>184030</v>
      </c>
      <c r="D178">
        <f>'180  Rae Bareli'!O18</f>
        <v>167283</v>
      </c>
      <c r="E178">
        <f>'180  Rae Bareli'!P18</f>
        <v>11</v>
      </c>
      <c r="F178">
        <f>'180  Rae Bareli'!Q18</f>
        <v>351324</v>
      </c>
      <c r="G178">
        <f>'180  Rae Bareli'!R18</f>
        <v>106927</v>
      </c>
      <c r="H178">
        <f>'180  Rae Bareli'!S18</f>
        <v>99067</v>
      </c>
      <c r="I178">
        <f>'180  Rae Bareli'!T18</f>
        <v>1449</v>
      </c>
      <c r="J178">
        <f>'180  Rae Bareli'!U18</f>
        <v>207443</v>
      </c>
      <c r="K178">
        <f>'180  Rae Bareli'!V18</f>
        <v>207329</v>
      </c>
      <c r="L178">
        <f>'180  Rae Bareli'!W18</f>
        <v>59.046065739886835</v>
      </c>
      <c r="M178" t="str">
        <f>'180  Rae Bareli'!X18</f>
        <v xml:space="preserve">INC       </v>
      </c>
      <c r="N178" t="str">
        <f>'180  Rae Bareli'!Y18</f>
        <v xml:space="preserve">BSP       </v>
      </c>
      <c r="O178">
        <f>'180  Rae Bareli'!Z18</f>
        <v>128319</v>
      </c>
      <c r="P178">
        <f>'180  Rae Bareli'!AA18</f>
        <v>39156</v>
      </c>
      <c r="Q178">
        <f>'180  Rae Bareli'!AB18</f>
        <v>89163</v>
      </c>
    </row>
    <row r="179" spans="1:17" x14ac:dyDescent="0.3">
      <c r="A179" s="1" t="s">
        <v>1221</v>
      </c>
      <c r="B179" t="str">
        <f>'181  Salon '!M18</f>
        <v xml:space="preserve">Salon </v>
      </c>
      <c r="C179">
        <f>'181  Salon '!N18</f>
        <v>181636</v>
      </c>
      <c r="D179">
        <f>'181  Salon '!O18</f>
        <v>158326</v>
      </c>
      <c r="E179">
        <f>'181  Salon '!P18</f>
        <v>1</v>
      </c>
      <c r="F179">
        <f>'181  Salon '!Q18</f>
        <v>339963</v>
      </c>
      <c r="G179">
        <f>'181  Salon '!R18</f>
        <v>93197</v>
      </c>
      <c r="H179">
        <f>'181  Salon '!S18</f>
        <v>99266</v>
      </c>
      <c r="I179">
        <f>'181  Salon '!T18</f>
        <v>595</v>
      </c>
      <c r="J179">
        <f>'181  Salon '!U18</f>
        <v>193058</v>
      </c>
      <c r="K179">
        <f>'181  Salon '!V18</f>
        <v>192964</v>
      </c>
      <c r="L179">
        <f>'181  Salon '!W18</f>
        <v>56.787944570438555</v>
      </c>
      <c r="M179" t="str">
        <f>'181  Salon '!X18</f>
        <v xml:space="preserve">BJP       </v>
      </c>
      <c r="N179" t="str">
        <f>'181  Salon '!Y18</f>
        <v xml:space="preserve">INC       </v>
      </c>
      <c r="O179">
        <f>'181  Salon '!Z18</f>
        <v>78028</v>
      </c>
      <c r="P179">
        <f>'181  Salon '!AA18</f>
        <v>61973</v>
      </c>
      <c r="Q179">
        <f>'181  Salon '!AB18</f>
        <v>16055</v>
      </c>
    </row>
    <row r="180" spans="1:17" x14ac:dyDescent="0.3">
      <c r="A180" s="1" t="s">
        <v>1221</v>
      </c>
      <c r="B180" t="str">
        <f>'182  Sareni'!M18</f>
        <v>Sareni</v>
      </c>
      <c r="C180">
        <f>'182  Sareni'!N18</f>
        <v>187300</v>
      </c>
      <c r="D180">
        <f>'182  Sareni'!O18</f>
        <v>164418</v>
      </c>
      <c r="E180">
        <f>'182  Sareni'!P18</f>
        <v>12</v>
      </c>
      <c r="F180">
        <f>'182  Sareni'!Q18</f>
        <v>351730</v>
      </c>
      <c r="G180">
        <f>'182  Sareni'!R18</f>
        <v>99231</v>
      </c>
      <c r="H180">
        <f>'182  Sareni'!S18</f>
        <v>104743</v>
      </c>
      <c r="I180">
        <f>'182  Sareni'!T18</f>
        <v>915</v>
      </c>
      <c r="J180">
        <f>'182  Sareni'!U18</f>
        <v>204889</v>
      </c>
      <c r="K180">
        <f>'182  Sareni'!V18</f>
        <v>204852</v>
      </c>
      <c r="L180">
        <f>'182  Sareni'!W18</f>
        <v>58.251784038893476</v>
      </c>
      <c r="M180" t="str">
        <f>'182  Sareni'!X18</f>
        <v xml:space="preserve">BJP       </v>
      </c>
      <c r="N180" t="str">
        <f>'182  Sareni'!Y18</f>
        <v xml:space="preserve">BSP       </v>
      </c>
      <c r="O180">
        <f>'182  Sareni'!Z18</f>
        <v>65873</v>
      </c>
      <c r="P180">
        <f>'182  Sareni'!AA18</f>
        <v>52866</v>
      </c>
      <c r="Q180">
        <f>'182  Sareni'!AB18</f>
        <v>13007</v>
      </c>
    </row>
    <row r="181" spans="1:17" x14ac:dyDescent="0.3">
      <c r="A181" s="1" t="s">
        <v>1221</v>
      </c>
      <c r="B181" t="str">
        <f>'183  Unchahar'!M18</f>
        <v>Unchahar</v>
      </c>
      <c r="C181">
        <f>'183  Unchahar'!N18</f>
        <v>172288</v>
      </c>
      <c r="D181">
        <f>'183  Unchahar'!O18</f>
        <v>153080</v>
      </c>
      <c r="E181">
        <f>'183  Unchahar'!P18</f>
        <v>3</v>
      </c>
      <c r="F181">
        <f>'183  Unchahar'!Q18</f>
        <v>325371</v>
      </c>
      <c r="G181">
        <f>'183  Unchahar'!R18</f>
        <v>100484</v>
      </c>
      <c r="H181">
        <f>'183  Unchahar'!S18</f>
        <v>105783</v>
      </c>
      <c r="I181">
        <f>'183  Unchahar'!T18</f>
        <v>844</v>
      </c>
      <c r="J181">
        <f>'183  Unchahar'!U18</f>
        <v>207111</v>
      </c>
      <c r="K181">
        <f>'183  Unchahar'!V18</f>
        <v>207088</v>
      </c>
      <c r="L181">
        <f>'183  Unchahar'!W18</f>
        <v>63.653798279502475</v>
      </c>
      <c r="M181" t="str">
        <f>'183  Unchahar'!X18</f>
        <v xml:space="preserve">SP        </v>
      </c>
      <c r="N181" t="str">
        <f>'183  Unchahar'!Y18</f>
        <v xml:space="preserve">BJP       </v>
      </c>
      <c r="O181">
        <f>'183  Unchahar'!Z18</f>
        <v>59103</v>
      </c>
      <c r="P181">
        <f>'183  Unchahar'!AA18</f>
        <v>57169</v>
      </c>
      <c r="Q181">
        <f>'183  Unchahar'!AB18</f>
        <v>1934</v>
      </c>
    </row>
    <row r="182" spans="1:17" x14ac:dyDescent="0.3">
      <c r="A182" s="1" t="s">
        <v>1221</v>
      </c>
      <c r="B182" t="str">
        <f>'184  Jagdishpur '!M18</f>
        <v xml:space="preserve">Jagdishpur </v>
      </c>
      <c r="C182">
        <f>'184  Jagdishpur '!N18</f>
        <v>194539</v>
      </c>
      <c r="D182">
        <f>'184  Jagdishpur '!O18</f>
        <v>167128</v>
      </c>
      <c r="E182">
        <f>'184  Jagdishpur '!P18</f>
        <v>30</v>
      </c>
      <c r="F182">
        <f>'184  Jagdishpur '!Q18</f>
        <v>361697</v>
      </c>
      <c r="G182">
        <f>'184  Jagdishpur '!R18</f>
        <v>96409</v>
      </c>
      <c r="H182">
        <f>'184  Jagdishpur '!S18</f>
        <v>96213</v>
      </c>
      <c r="I182">
        <f>'184  Jagdishpur '!T18</f>
        <v>396</v>
      </c>
      <c r="J182">
        <f>'184  Jagdishpur '!U18</f>
        <v>193020</v>
      </c>
      <c r="K182">
        <f>'184  Jagdishpur '!V18</f>
        <v>192972</v>
      </c>
      <c r="L182">
        <f>'184  Jagdishpur '!W18</f>
        <v>53.365109470081308</v>
      </c>
      <c r="M182" t="str">
        <f>'184  Jagdishpur '!X18</f>
        <v xml:space="preserve">BJP       </v>
      </c>
      <c r="N182" t="str">
        <f>'184  Jagdishpur '!Y18</f>
        <v xml:space="preserve">INC       </v>
      </c>
      <c r="O182">
        <f>'184  Jagdishpur '!Z18</f>
        <v>84219</v>
      </c>
      <c r="P182">
        <f>'184  Jagdishpur '!AA18</f>
        <v>67619</v>
      </c>
      <c r="Q182">
        <f>'184  Jagdishpur '!AB18</f>
        <v>16600</v>
      </c>
    </row>
    <row r="183" spans="1:17" x14ac:dyDescent="0.3">
      <c r="A183" s="1" t="s">
        <v>1221</v>
      </c>
      <c r="B183" t="str">
        <f>'185  Gauriganj'!M18</f>
        <v>Gauriganj</v>
      </c>
      <c r="C183">
        <f>'185  Gauriganj'!N18</f>
        <v>177028</v>
      </c>
      <c r="D183">
        <f>'185  Gauriganj'!O18</f>
        <v>158686</v>
      </c>
      <c r="E183">
        <f>'185  Gauriganj'!P18</f>
        <v>31</v>
      </c>
      <c r="F183">
        <f>'185  Gauriganj'!Q18</f>
        <v>335745</v>
      </c>
      <c r="G183">
        <f>'185  Gauriganj'!R18</f>
        <v>98539</v>
      </c>
      <c r="H183">
        <f>'185  Gauriganj'!S18</f>
        <v>101970</v>
      </c>
      <c r="I183">
        <f>'185  Gauriganj'!T18</f>
        <v>680</v>
      </c>
      <c r="J183">
        <f>'185  Gauriganj'!U18</f>
        <v>201189</v>
      </c>
      <c r="K183">
        <f>'185  Gauriganj'!V18</f>
        <v>201048</v>
      </c>
      <c r="L183">
        <f>'185  Gauriganj'!W18</f>
        <v>59.923155966581774</v>
      </c>
      <c r="M183" t="str">
        <f>'185  Gauriganj'!X18</f>
        <v xml:space="preserve">SP        </v>
      </c>
      <c r="N183" t="str">
        <f>'185  Gauriganj'!Y18</f>
        <v xml:space="preserve">INC       </v>
      </c>
      <c r="O183">
        <f>'185  Gauriganj'!Z18</f>
        <v>77915</v>
      </c>
      <c r="P183">
        <f>'185  Gauriganj'!AA18</f>
        <v>51496</v>
      </c>
      <c r="Q183">
        <f>'185  Gauriganj'!AB18</f>
        <v>26419</v>
      </c>
    </row>
    <row r="184" spans="1:17" x14ac:dyDescent="0.3">
      <c r="A184" s="1" t="s">
        <v>1221</v>
      </c>
      <c r="B184" t="str">
        <f>'186  Amethi'!M18</f>
        <v>Amethi</v>
      </c>
      <c r="C184">
        <f>'186  Amethi'!N18</f>
        <v>177358</v>
      </c>
      <c r="D184">
        <f>'186  Amethi'!O18</f>
        <v>157184</v>
      </c>
      <c r="E184">
        <f>'186  Amethi'!P18</f>
        <v>45</v>
      </c>
      <c r="F184">
        <f>'186  Amethi'!Q18</f>
        <v>334587</v>
      </c>
      <c r="G184">
        <f>'186  Amethi'!R18</f>
        <v>91529</v>
      </c>
      <c r="H184">
        <f>'186  Amethi'!S18</f>
        <v>95420</v>
      </c>
      <c r="I184">
        <f>'186  Amethi'!T18</f>
        <v>873</v>
      </c>
      <c r="J184">
        <f>'186  Amethi'!U18</f>
        <v>187822</v>
      </c>
      <c r="K184">
        <f>'186  Amethi'!V18</f>
        <v>187717</v>
      </c>
      <c r="L184">
        <f>'186  Amethi'!W18</f>
        <v>56.135474480478919</v>
      </c>
      <c r="M184" t="str">
        <f>'186  Amethi'!X18</f>
        <v xml:space="preserve">BJP       </v>
      </c>
      <c r="N184" t="str">
        <f>'186  Amethi'!Y18</f>
        <v xml:space="preserve">SP        </v>
      </c>
      <c r="O184">
        <f>'186  Amethi'!Z18</f>
        <v>64226</v>
      </c>
      <c r="P184">
        <f>'186  Amethi'!AA18</f>
        <v>59161</v>
      </c>
      <c r="Q184">
        <f>'186  Amethi'!AB18</f>
        <v>5065</v>
      </c>
    </row>
    <row r="185" spans="1:17" x14ac:dyDescent="0.3">
      <c r="A185" s="1" t="s">
        <v>1221</v>
      </c>
      <c r="B185" t="str">
        <f>'188  Sultanpur'!M18</f>
        <v>Sultanpur</v>
      </c>
      <c r="C185">
        <f>'188  Sultanpur'!N18</f>
        <v>188234</v>
      </c>
      <c r="D185">
        <f>'188  Sultanpur'!O18</f>
        <v>172657</v>
      </c>
      <c r="E185">
        <f>'188  Sultanpur'!P18</f>
        <v>7</v>
      </c>
      <c r="F185">
        <f>'188  Sultanpur'!Q18</f>
        <v>360898</v>
      </c>
      <c r="G185">
        <f>'188  Sultanpur'!R18</f>
        <v>102941</v>
      </c>
      <c r="H185">
        <f>'188  Sultanpur'!S18</f>
        <v>101244</v>
      </c>
      <c r="I185">
        <f>'188  Sultanpur'!T18</f>
        <v>897</v>
      </c>
      <c r="J185">
        <f>'188  Sultanpur'!U18</f>
        <v>205082</v>
      </c>
      <c r="K185">
        <f>'188  Sultanpur'!V18</f>
        <v>204858</v>
      </c>
      <c r="L185">
        <f>'188  Sultanpur'!W18</f>
        <v>56.82547423371701</v>
      </c>
      <c r="M185" t="str">
        <f>'188  Sultanpur'!X18</f>
        <v xml:space="preserve">BJP       </v>
      </c>
      <c r="N185" t="str">
        <f>'188  Sultanpur'!Y18</f>
        <v xml:space="preserve">BSP       </v>
      </c>
      <c r="O185">
        <f>'188  Sultanpur'!Z18</f>
        <v>86786</v>
      </c>
      <c r="P185">
        <f>'188  Sultanpur'!AA18</f>
        <v>54393</v>
      </c>
      <c r="Q185">
        <f>'188  Sultanpur'!AB18</f>
        <v>32393</v>
      </c>
    </row>
    <row r="186" spans="1:17" x14ac:dyDescent="0.3">
      <c r="A186" s="1" t="s">
        <v>1221</v>
      </c>
      <c r="B186" t="str">
        <f>'189  Sadar'!M18</f>
        <v>Sadar</v>
      </c>
      <c r="C186">
        <f>'189  Sadar'!N18</f>
        <v>170190</v>
      </c>
      <c r="D186">
        <f>'189  Sadar'!O18</f>
        <v>154037</v>
      </c>
      <c r="E186">
        <f>'189  Sadar'!P18</f>
        <v>10</v>
      </c>
      <c r="F186">
        <f>'189  Sadar'!Q18</f>
        <v>324237</v>
      </c>
      <c r="G186">
        <f>'189  Sadar'!R18</f>
        <v>90258</v>
      </c>
      <c r="H186">
        <f>'189  Sadar'!S18</f>
        <v>98299</v>
      </c>
      <c r="I186">
        <f>'189  Sadar'!T18</f>
        <v>726</v>
      </c>
      <c r="J186">
        <f>'189  Sadar'!U18</f>
        <v>189283</v>
      </c>
      <c r="K186">
        <f>'189  Sadar'!V18</f>
        <v>189249</v>
      </c>
      <c r="L186">
        <f>'189  Sadar'!W18</f>
        <v>58.377976603533831</v>
      </c>
      <c r="M186" t="str">
        <f>'189  Sadar'!X18</f>
        <v xml:space="preserve">BJP       </v>
      </c>
      <c r="N186" t="str">
        <f>'189  Sadar'!Y18</f>
        <v xml:space="preserve">BSP       </v>
      </c>
      <c r="O186">
        <f>'189  Sadar'!Z18</f>
        <v>68950</v>
      </c>
      <c r="P186">
        <f>'189  Sadar'!AA18</f>
        <v>50177</v>
      </c>
      <c r="Q186">
        <f>'189  Sadar'!AB18</f>
        <v>18773</v>
      </c>
    </row>
    <row r="187" spans="1:17" x14ac:dyDescent="0.3">
      <c r="A187" s="1" t="s">
        <v>1221</v>
      </c>
      <c r="B187" t="str">
        <f>'190  Lambhua'!M18</f>
        <v>Lambhua</v>
      </c>
      <c r="C187">
        <f>'190  Lambhua'!N18</f>
        <v>183340</v>
      </c>
      <c r="D187">
        <f>'190  Lambhua'!O18</f>
        <v>167591</v>
      </c>
      <c r="E187">
        <f>'190  Lambhua'!P18</f>
        <v>13</v>
      </c>
      <c r="F187">
        <f>'190  Lambhua'!Q18</f>
        <v>350944</v>
      </c>
      <c r="G187">
        <f>'190  Lambhua'!R18</f>
        <v>95222</v>
      </c>
      <c r="H187">
        <f>'190  Lambhua'!S18</f>
        <v>105690</v>
      </c>
      <c r="I187">
        <f>'190  Lambhua'!T18</f>
        <v>909</v>
      </c>
      <c r="J187">
        <f>'190  Lambhua'!U18</f>
        <v>201821</v>
      </c>
      <c r="K187">
        <f>'190  Lambhua'!V18</f>
        <v>201692</v>
      </c>
      <c r="L187">
        <f>'190  Lambhua'!W18</f>
        <v>57.508035470046501</v>
      </c>
      <c r="M187" t="str">
        <f>'190  Lambhua'!X18</f>
        <v xml:space="preserve">BJP       </v>
      </c>
      <c r="N187" t="str">
        <f>'190  Lambhua'!Y18</f>
        <v xml:space="preserve">BSP       </v>
      </c>
      <c r="O187">
        <f>'190  Lambhua'!Z18</f>
        <v>78627</v>
      </c>
      <c r="P187">
        <f>'190  Lambhua'!AA18</f>
        <v>65724</v>
      </c>
      <c r="Q187">
        <f>'190  Lambhua'!AB18</f>
        <v>12903</v>
      </c>
    </row>
    <row r="188" spans="1:17" x14ac:dyDescent="0.3">
      <c r="A188" s="1" t="s">
        <v>1221</v>
      </c>
      <c r="B188" t="str">
        <f>'191  Kadipur '!M18</f>
        <v xml:space="preserve">Kadipur </v>
      </c>
      <c r="C188">
        <f>'191  Kadipur '!N18</f>
        <v>188569</v>
      </c>
      <c r="D188">
        <f>'191  Kadipur '!O18</f>
        <v>169687</v>
      </c>
      <c r="E188">
        <f>'191  Kadipur '!P18</f>
        <v>8</v>
      </c>
      <c r="F188">
        <f>'191  Kadipur '!Q18</f>
        <v>358264</v>
      </c>
      <c r="G188">
        <f>'191  Kadipur '!R18</f>
        <v>99047</v>
      </c>
      <c r="H188">
        <f>'191  Kadipur '!S18</f>
        <v>110937</v>
      </c>
      <c r="I188">
        <f>'191  Kadipur '!T18</f>
        <v>661</v>
      </c>
      <c r="J188">
        <f>'191  Kadipur '!U18</f>
        <v>210645</v>
      </c>
      <c r="K188">
        <f>'191  Kadipur '!V18</f>
        <v>210538</v>
      </c>
      <c r="L188">
        <f>'191  Kadipur '!W18</f>
        <v>58.796027510439231</v>
      </c>
      <c r="M188" t="str">
        <f>'191  Kadipur '!X18</f>
        <v xml:space="preserve">BJP       </v>
      </c>
      <c r="N188" t="str">
        <f>'191  Kadipur '!Y18</f>
        <v xml:space="preserve">BSP       </v>
      </c>
      <c r="O188">
        <f>'191  Kadipur '!Z18</f>
        <v>87353</v>
      </c>
      <c r="P188">
        <f>'191  Kadipur '!AA18</f>
        <v>60749</v>
      </c>
      <c r="Q188">
        <f>'191  Kadipur '!AB18</f>
        <v>26604</v>
      </c>
    </row>
    <row r="189" spans="1:17" x14ac:dyDescent="0.3">
      <c r="A189" s="1" t="s">
        <v>1221</v>
      </c>
      <c r="B189" t="str">
        <f>'192  Kaimganj '!M18</f>
        <v xml:space="preserve">Kaimganj </v>
      </c>
      <c r="C189">
        <f>'192  Kaimganj '!N18</f>
        <v>206670</v>
      </c>
      <c r="D189">
        <f>'192  Kaimganj '!O18</f>
        <v>174874</v>
      </c>
      <c r="E189">
        <f>'192  Kaimganj '!P18</f>
        <v>23</v>
      </c>
      <c r="F189">
        <f>'192  Kaimganj '!Q18</f>
        <v>381567</v>
      </c>
      <c r="G189">
        <f>'192  Kaimganj '!R18</f>
        <v>127262</v>
      </c>
      <c r="H189">
        <f>'192  Kaimganj '!S18</f>
        <v>105955</v>
      </c>
      <c r="I189">
        <f>'192  Kaimganj '!T18</f>
        <v>481</v>
      </c>
      <c r="J189">
        <f>'192  Kaimganj '!U18</f>
        <v>233700</v>
      </c>
      <c r="K189">
        <f>'192  Kaimganj '!V18</f>
        <v>233683</v>
      </c>
      <c r="L189">
        <f>'192  Kaimganj '!W18</f>
        <v>61.247434919686448</v>
      </c>
      <c r="M189" t="str">
        <f>'192  Kaimganj '!X18</f>
        <v xml:space="preserve">BJP       </v>
      </c>
      <c r="N189" t="str">
        <f>'192  Kaimganj '!Y18</f>
        <v xml:space="preserve">SP        </v>
      </c>
      <c r="O189">
        <f>'192  Kaimganj '!Z18</f>
        <v>116304</v>
      </c>
      <c r="P189">
        <f>'192  Kaimganj '!AA18</f>
        <v>79779</v>
      </c>
      <c r="Q189">
        <f>'192  Kaimganj '!AB18</f>
        <v>36525</v>
      </c>
    </row>
    <row r="190" spans="1:17" x14ac:dyDescent="0.3">
      <c r="A190" s="1" t="s">
        <v>1221</v>
      </c>
      <c r="B190" t="str">
        <f>'193  Amritpur'!M18</f>
        <v>Amritpur</v>
      </c>
      <c r="C190">
        <f>'193  Amritpur'!N18</f>
        <v>162910</v>
      </c>
      <c r="D190">
        <f>'193  Amritpur'!O18</f>
        <v>135745</v>
      </c>
      <c r="E190">
        <f>'193  Amritpur'!P18</f>
        <v>13</v>
      </c>
      <c r="F190">
        <f>'193  Amritpur'!Q18</f>
        <v>298668</v>
      </c>
      <c r="G190">
        <f>'193  Amritpur'!R18</f>
        <v>96696</v>
      </c>
      <c r="H190">
        <f>'193  Amritpur'!S18</f>
        <v>77484</v>
      </c>
      <c r="I190">
        <f>'193  Amritpur'!T18</f>
        <v>484</v>
      </c>
      <c r="J190">
        <f>'193  Amritpur'!U18</f>
        <v>174664</v>
      </c>
      <c r="K190">
        <f>'193  Amritpur'!V18</f>
        <v>174640</v>
      </c>
      <c r="L190">
        <f>'193  Amritpur'!W18</f>
        <v>58.480988924156584</v>
      </c>
      <c r="M190" t="str">
        <f>'193  Amritpur'!X18</f>
        <v xml:space="preserve">BJP       </v>
      </c>
      <c r="N190" t="str">
        <f>'193  Amritpur'!Y18</f>
        <v xml:space="preserve">SP        </v>
      </c>
      <c r="O190">
        <f>'193  Amritpur'!Z18</f>
        <v>93502</v>
      </c>
      <c r="P190">
        <f>'193  Amritpur'!AA18</f>
        <v>52995</v>
      </c>
      <c r="Q190">
        <f>'193  Amritpur'!AB18</f>
        <v>40507</v>
      </c>
    </row>
    <row r="191" spans="1:17" x14ac:dyDescent="0.3">
      <c r="A191" s="1" t="s">
        <v>1221</v>
      </c>
      <c r="B191" t="str">
        <f>'194  Farrukhabad'!M18</f>
        <v>Farrukhabad</v>
      </c>
      <c r="C191">
        <f>'194  Farrukhabad'!N18</f>
        <v>192913</v>
      </c>
      <c r="D191">
        <f>'194  Farrukhabad'!O18</f>
        <v>162410</v>
      </c>
      <c r="E191">
        <f>'194  Farrukhabad'!P18</f>
        <v>22</v>
      </c>
      <c r="F191">
        <f>'194  Farrukhabad'!Q18</f>
        <v>355345</v>
      </c>
      <c r="G191">
        <f>'194  Farrukhabad'!R18</f>
        <v>111925</v>
      </c>
      <c r="H191">
        <f>'194  Farrukhabad'!S18</f>
        <v>95221</v>
      </c>
      <c r="I191">
        <f>'194  Farrukhabad'!T18</f>
        <v>892</v>
      </c>
      <c r="J191">
        <f>'194  Farrukhabad'!U18</f>
        <v>208039</v>
      </c>
      <c r="K191">
        <f>'194  Farrukhabad'!V18</f>
        <v>207982</v>
      </c>
      <c r="L191">
        <f>'194  Farrukhabad'!W18</f>
        <v>58.54563874544457</v>
      </c>
      <c r="M191" t="str">
        <f>'194  Farrukhabad'!X18</f>
        <v xml:space="preserve">BJP       </v>
      </c>
      <c r="N191" t="str">
        <f>'194  Farrukhabad'!Y18</f>
        <v xml:space="preserve">BSP       </v>
      </c>
      <c r="O191">
        <f>'194  Farrukhabad'!Z18</f>
        <v>93626</v>
      </c>
      <c r="P191">
        <f>'194  Farrukhabad'!AA18</f>
        <v>48199</v>
      </c>
      <c r="Q191">
        <f>'194  Farrukhabad'!AB18</f>
        <v>45427</v>
      </c>
    </row>
    <row r="192" spans="1:17" x14ac:dyDescent="0.3">
      <c r="A192" s="1" t="s">
        <v>1221</v>
      </c>
      <c r="B192" t="str">
        <f>'195  Bhojpur'!M18</f>
        <v>Bhojpur</v>
      </c>
      <c r="C192">
        <f>'195  Bhojpur'!N18</f>
        <v>167509</v>
      </c>
      <c r="D192">
        <f>'195  Bhojpur'!O18</f>
        <v>139630</v>
      </c>
      <c r="E192">
        <f>'195  Bhojpur'!P18</f>
        <v>14</v>
      </c>
      <c r="F192">
        <f>'195  Bhojpur'!Q18</f>
        <v>307153</v>
      </c>
      <c r="G192">
        <f>'195  Bhojpur'!R18</f>
        <v>101112</v>
      </c>
      <c r="H192">
        <f>'195  Bhojpur'!S18</f>
        <v>86068</v>
      </c>
      <c r="I192">
        <f>'195  Bhojpur'!T18</f>
        <v>543</v>
      </c>
      <c r="J192">
        <f>'195  Bhojpur'!U18</f>
        <v>187726</v>
      </c>
      <c r="K192">
        <f>'195  Bhojpur'!V18</f>
        <v>187708</v>
      </c>
      <c r="L192">
        <f>'195  Bhojpur'!W18</f>
        <v>61.118074705439959</v>
      </c>
      <c r="M192" t="str">
        <f>'195  Bhojpur'!X18</f>
        <v xml:space="preserve">BJP       </v>
      </c>
      <c r="N192" t="str">
        <f>'195  Bhojpur'!Y18</f>
        <v xml:space="preserve">SP        </v>
      </c>
      <c r="O192">
        <f>'195  Bhojpur'!Z18</f>
        <v>93673</v>
      </c>
      <c r="P192">
        <f>'195  Bhojpur'!AA18</f>
        <v>58796</v>
      </c>
      <c r="Q192">
        <f>'195  Bhojpur'!AB18</f>
        <v>34877</v>
      </c>
    </row>
    <row r="193" spans="1:17" x14ac:dyDescent="0.3">
      <c r="A193" s="1" t="s">
        <v>1221</v>
      </c>
      <c r="B193" t="str">
        <f>'196  Chhibramau'!M18</f>
        <v>Chhibramau</v>
      </c>
      <c r="C193">
        <f>'196  Chhibramau'!N18</f>
        <v>232899</v>
      </c>
      <c r="D193">
        <f>'196  Chhibramau'!O18</f>
        <v>189230</v>
      </c>
      <c r="E193">
        <f>'196  Chhibramau'!P18</f>
        <v>18</v>
      </c>
      <c r="F193">
        <f>'196  Chhibramau'!Q18</f>
        <v>422147</v>
      </c>
      <c r="G193">
        <f>'196  Chhibramau'!R18</f>
        <v>145440</v>
      </c>
      <c r="H193">
        <f>'196  Chhibramau'!S18</f>
        <v>123031</v>
      </c>
      <c r="I193">
        <f>'196  Chhibramau'!T18</f>
        <v>923</v>
      </c>
      <c r="J193">
        <f>'196  Chhibramau'!U18</f>
        <v>269398</v>
      </c>
      <c r="K193">
        <f>'196  Chhibramau'!V18</f>
        <v>268754</v>
      </c>
      <c r="L193">
        <f>'196  Chhibramau'!W18</f>
        <v>63.816158826190872</v>
      </c>
      <c r="M193" t="str">
        <f>'196  Chhibramau'!X18</f>
        <v xml:space="preserve">BJP       </v>
      </c>
      <c r="N193" t="str">
        <f>'196  Chhibramau'!Y18</f>
        <v xml:space="preserve">BSP       </v>
      </c>
      <c r="O193">
        <f>'196  Chhibramau'!Z18</f>
        <v>112209</v>
      </c>
      <c r="P193">
        <f>'196  Chhibramau'!AA18</f>
        <v>74985</v>
      </c>
      <c r="Q193">
        <f>'196  Chhibramau'!AB18</f>
        <v>37224</v>
      </c>
    </row>
    <row r="194" spans="1:17" x14ac:dyDescent="0.3">
      <c r="A194" s="1" t="s">
        <v>1221</v>
      </c>
      <c r="B194" t="str">
        <f>'197  Tirwa'!M18</f>
        <v>Tirwa</v>
      </c>
      <c r="C194">
        <f>'197  Tirwa'!N18</f>
        <v>193879</v>
      </c>
      <c r="D194">
        <f>'197  Tirwa'!O18</f>
        <v>153247</v>
      </c>
      <c r="E194">
        <f>'197  Tirwa'!P18</f>
        <v>9</v>
      </c>
      <c r="F194">
        <f>'197  Tirwa'!Q18</f>
        <v>347135</v>
      </c>
      <c r="G194">
        <f>'197  Tirwa'!R18</f>
        <v>117191</v>
      </c>
      <c r="H194">
        <f>'197  Tirwa'!S18</f>
        <v>96838</v>
      </c>
      <c r="I194">
        <f>'197  Tirwa'!T18</f>
        <v>1056</v>
      </c>
      <c r="J194">
        <f>'197  Tirwa'!U18</f>
        <v>215087</v>
      </c>
      <c r="K194">
        <f>'197  Tirwa'!V18</f>
        <v>215019</v>
      </c>
      <c r="L194">
        <f>'197  Tirwa'!W18</f>
        <v>61.960620507871575</v>
      </c>
      <c r="M194" t="str">
        <f>'197  Tirwa'!X18</f>
        <v xml:space="preserve">BJP       </v>
      </c>
      <c r="N194" t="str">
        <f>'197  Tirwa'!Y18</f>
        <v xml:space="preserve">SP        </v>
      </c>
      <c r="O194">
        <f>'197  Tirwa'!Z18</f>
        <v>100426</v>
      </c>
      <c r="P194">
        <f>'197  Tirwa'!AA18</f>
        <v>76217</v>
      </c>
      <c r="Q194">
        <f>'197  Tirwa'!AB18</f>
        <v>24209</v>
      </c>
    </row>
    <row r="195" spans="1:17" x14ac:dyDescent="0.3">
      <c r="A195" s="1" t="s">
        <v>1221</v>
      </c>
      <c r="B195" t="str">
        <f>'198  Kannauj '!M18</f>
        <v xml:space="preserve">Kannauj </v>
      </c>
      <c r="C195">
        <f>'198  Kannauj '!N18</f>
        <v>211340</v>
      </c>
      <c r="D195">
        <f>'198  Kannauj '!O18</f>
        <v>174201</v>
      </c>
      <c r="E195">
        <f>'198  Kannauj '!P18</f>
        <v>4</v>
      </c>
      <c r="F195">
        <f>'198  Kannauj '!Q18</f>
        <v>385545</v>
      </c>
      <c r="G195">
        <f>'198  Kannauj '!R18</f>
        <v>134034</v>
      </c>
      <c r="H195">
        <f>'198  Kannauj '!S18</f>
        <v>113315</v>
      </c>
      <c r="I195">
        <f>'198  Kannauj '!T18</f>
        <v>724</v>
      </c>
      <c r="J195">
        <f>'198  Kannauj '!U18</f>
        <v>248073</v>
      </c>
      <c r="K195">
        <f>'198  Kannauj '!V18</f>
        <v>248056</v>
      </c>
      <c r="L195">
        <f>'198  Kannauj '!W18</f>
        <v>64.343461852702021</v>
      </c>
      <c r="M195" t="str">
        <f>'198  Kannauj '!X18</f>
        <v xml:space="preserve">SP        </v>
      </c>
      <c r="N195" t="str">
        <f>'198  Kannauj '!Y18</f>
        <v xml:space="preserve">BJP       </v>
      </c>
      <c r="O195">
        <f>'198  Kannauj '!Z18</f>
        <v>99635</v>
      </c>
      <c r="P195">
        <f>'198  Kannauj '!AA18</f>
        <v>97181</v>
      </c>
      <c r="Q195">
        <f>'198  Kannauj '!AB18</f>
        <v>2454</v>
      </c>
    </row>
    <row r="196" spans="1:17" x14ac:dyDescent="0.3">
      <c r="A196" s="1" t="s">
        <v>1221</v>
      </c>
      <c r="B196" t="str">
        <f>'199  Jaswantnagar'!M18</f>
        <v>Jaswantnagar</v>
      </c>
      <c r="C196">
        <f>'199  Jaswantnagar'!N18</f>
        <v>201779</v>
      </c>
      <c r="D196">
        <f>'199  Jaswantnagar'!O18</f>
        <v>164640</v>
      </c>
      <c r="E196">
        <f>'199  Jaswantnagar'!P18</f>
        <v>15</v>
      </c>
      <c r="F196">
        <f>'199  Jaswantnagar'!Q18</f>
        <v>366434</v>
      </c>
      <c r="G196">
        <f>'199  Jaswantnagar'!R18</f>
        <v>128018</v>
      </c>
      <c r="H196">
        <f>'199  Jaswantnagar'!S18</f>
        <v>104210</v>
      </c>
      <c r="I196">
        <f>'199  Jaswantnagar'!T18</f>
        <v>941</v>
      </c>
      <c r="J196">
        <f>'199  Jaswantnagar'!U18</f>
        <v>233169</v>
      </c>
      <c r="K196">
        <f>'199  Jaswantnagar'!V18</f>
        <v>233057</v>
      </c>
      <c r="L196">
        <f>'199  Jaswantnagar'!W18</f>
        <v>63.631922801923402</v>
      </c>
      <c r="M196" t="str">
        <f>'199  Jaswantnagar'!X18</f>
        <v xml:space="preserve">SP        </v>
      </c>
      <c r="N196" t="str">
        <f>'199  Jaswantnagar'!Y18</f>
        <v xml:space="preserve">BJP       </v>
      </c>
      <c r="O196">
        <f>'199  Jaswantnagar'!Z18</f>
        <v>126834</v>
      </c>
      <c r="P196">
        <f>'199  Jaswantnagar'!AA18</f>
        <v>74218</v>
      </c>
      <c r="Q196">
        <f>'199  Jaswantnagar'!AB18</f>
        <v>52616</v>
      </c>
    </row>
    <row r="197" spans="1:17" x14ac:dyDescent="0.3">
      <c r="A197" s="1" t="s">
        <v>1221</v>
      </c>
      <c r="B197" t="str">
        <f>'201  Bharthana '!M18</f>
        <v xml:space="preserve">Bharthana </v>
      </c>
      <c r="C197">
        <f>'201  Bharthana '!N18</f>
        <v>215341</v>
      </c>
      <c r="D197">
        <f>'201  Bharthana '!O18</f>
        <v>174728</v>
      </c>
      <c r="E197">
        <f>'201  Bharthana '!P18</f>
        <v>20</v>
      </c>
      <c r="F197">
        <f>'201  Bharthana '!Q18</f>
        <v>390089</v>
      </c>
      <c r="G197">
        <f>'201  Bharthana '!R18</f>
        <v>123162</v>
      </c>
      <c r="H197">
        <f>'201  Bharthana '!S18</f>
        <v>106367</v>
      </c>
      <c r="I197">
        <f>'201  Bharthana '!T18</f>
        <v>659</v>
      </c>
      <c r="J197">
        <f>'201  Bharthana '!U18</f>
        <v>230188</v>
      </c>
      <c r="K197">
        <f>'201  Bharthana '!V18</f>
        <v>230140</v>
      </c>
      <c r="L197">
        <f>'201  Bharthana '!W18</f>
        <v>59.009097923807133</v>
      </c>
      <c r="M197" t="str">
        <f>'201  Bharthana '!X18</f>
        <v xml:space="preserve">BJP       </v>
      </c>
      <c r="N197" t="str">
        <f>'201  Bharthana '!Y18</f>
        <v xml:space="preserve">SP        </v>
      </c>
      <c r="O197">
        <f>'201  Bharthana '!Z18</f>
        <v>82005</v>
      </c>
      <c r="P197">
        <f>'201  Bharthana '!AA18</f>
        <v>80037</v>
      </c>
      <c r="Q197">
        <f>'201  Bharthana '!AB18</f>
        <v>1968</v>
      </c>
    </row>
    <row r="198" spans="1:17" x14ac:dyDescent="0.3">
      <c r="A198" s="1" t="s">
        <v>1221</v>
      </c>
      <c r="B198" t="str">
        <f>'202  Bidhuna'!M18</f>
        <v>Bidhuna</v>
      </c>
      <c r="C198">
        <f>'202  Bidhuna'!N18</f>
        <v>194747</v>
      </c>
      <c r="D198">
        <f>'202  Bidhuna'!O18</f>
        <v>160600</v>
      </c>
      <c r="E198">
        <f>'202  Bidhuna'!P18</f>
        <v>21</v>
      </c>
      <c r="F198">
        <f>'202  Bidhuna'!Q18</f>
        <v>355368</v>
      </c>
      <c r="G198">
        <f>'202  Bidhuna'!R18</f>
        <v>116608</v>
      </c>
      <c r="H198">
        <f>'202  Bidhuna'!S18</f>
        <v>101184</v>
      </c>
      <c r="I198">
        <f>'202  Bidhuna'!T18</f>
        <v>637</v>
      </c>
      <c r="J198">
        <f>'202  Bidhuna'!U18</f>
        <v>218429</v>
      </c>
      <c r="K198">
        <f>'202  Bidhuna'!V18</f>
        <v>218376</v>
      </c>
      <c r="L198">
        <f>'202  Bidhuna'!W18</f>
        <v>61.465579343103485</v>
      </c>
      <c r="M198" t="str">
        <f>'202  Bidhuna'!X18</f>
        <v xml:space="preserve">BJP       </v>
      </c>
      <c r="N198" t="str">
        <f>'202  Bidhuna'!Y18</f>
        <v xml:space="preserve">SP        </v>
      </c>
      <c r="O198">
        <f>'202  Bidhuna'!Z18</f>
        <v>81905</v>
      </c>
      <c r="P198">
        <f>'202  Bidhuna'!AA18</f>
        <v>77995</v>
      </c>
      <c r="Q198">
        <f>'202  Bidhuna'!AB18</f>
        <v>3910</v>
      </c>
    </row>
    <row r="199" spans="1:17" x14ac:dyDescent="0.3">
      <c r="A199" s="1" t="s">
        <v>1221</v>
      </c>
      <c r="B199" t="str">
        <f>'203  Dibiyapur'!M18</f>
        <v>Dibiyapur</v>
      </c>
      <c r="C199">
        <f>'203  Dibiyapur'!N18</f>
        <v>169877</v>
      </c>
      <c r="D199">
        <f>'203  Dibiyapur'!O18</f>
        <v>139620</v>
      </c>
      <c r="E199">
        <f>'203  Dibiyapur'!P18</f>
        <v>5</v>
      </c>
      <c r="F199">
        <f>'203  Dibiyapur'!Q18</f>
        <v>309502</v>
      </c>
      <c r="G199">
        <f>'203  Dibiyapur'!R18</f>
        <v>101035</v>
      </c>
      <c r="H199">
        <f>'203  Dibiyapur'!S18</f>
        <v>90009</v>
      </c>
      <c r="I199">
        <f>'203  Dibiyapur'!T18</f>
        <v>582</v>
      </c>
      <c r="J199">
        <f>'203  Dibiyapur'!U18</f>
        <v>191626</v>
      </c>
      <c r="K199">
        <f>'203  Dibiyapur'!V18</f>
        <v>191614</v>
      </c>
      <c r="L199">
        <f>'203  Dibiyapur'!W18</f>
        <v>61.914301038442396</v>
      </c>
      <c r="M199" t="str">
        <f>'203  Dibiyapur'!X18</f>
        <v xml:space="preserve">BJP       </v>
      </c>
      <c r="N199" t="str">
        <f>'203  Dibiyapur'!Y18</f>
        <v xml:space="preserve">SP        </v>
      </c>
      <c r="O199">
        <f>'203  Dibiyapur'!Z18</f>
        <v>71480</v>
      </c>
      <c r="P199">
        <f>'203  Dibiyapur'!AA18</f>
        <v>59386</v>
      </c>
      <c r="Q199">
        <f>'203  Dibiyapur'!AB18</f>
        <v>12094</v>
      </c>
    </row>
    <row r="200" spans="1:17" x14ac:dyDescent="0.3">
      <c r="A200" s="1" t="s">
        <v>1221</v>
      </c>
      <c r="B200" t="str">
        <f>'204  Auraiya '!M18</f>
        <v xml:space="preserve">Auraiya </v>
      </c>
      <c r="C200">
        <f>'204  Auraiya '!N18</f>
        <v>174836</v>
      </c>
      <c r="D200">
        <f>'204  Auraiya '!O18</f>
        <v>144494</v>
      </c>
      <c r="E200">
        <f>'204  Auraiya '!P18</f>
        <v>16</v>
      </c>
      <c r="F200">
        <f>'204  Auraiya '!Q18</f>
        <v>319346</v>
      </c>
      <c r="G200">
        <f>'204  Auraiya '!R18</f>
        <v>98010</v>
      </c>
      <c r="H200">
        <f>'204  Auraiya '!S18</f>
        <v>86236</v>
      </c>
      <c r="I200">
        <f>'204  Auraiya '!T18</f>
        <v>580</v>
      </c>
      <c r="J200">
        <f>'204  Auraiya '!U18</f>
        <v>184829</v>
      </c>
      <c r="K200">
        <f>'204  Auraiya '!V18</f>
        <v>184820</v>
      </c>
      <c r="L200">
        <f>'204  Auraiya '!W18</f>
        <v>57.877349332698699</v>
      </c>
      <c r="M200" t="str">
        <f>'204  Auraiya '!X18</f>
        <v xml:space="preserve">BJP       </v>
      </c>
      <c r="N200" t="str">
        <f>'204  Auraiya '!Y18</f>
        <v xml:space="preserve">BSP       </v>
      </c>
      <c r="O200">
        <f>'204  Auraiya '!Z18</f>
        <v>83580</v>
      </c>
      <c r="P200">
        <f>'204  Auraiya '!AA18</f>
        <v>51718</v>
      </c>
      <c r="Q200">
        <f>'204  Auraiya '!AB18</f>
        <v>31862</v>
      </c>
    </row>
    <row r="201" spans="1:17" x14ac:dyDescent="0.3">
      <c r="A201" s="1" t="s">
        <v>1221</v>
      </c>
      <c r="B201" t="str">
        <f>'205  Rasulabad '!M18</f>
        <v xml:space="preserve">Rasulabad </v>
      </c>
      <c r="C201">
        <f>'205  Rasulabad '!N18</f>
        <v>168132</v>
      </c>
      <c r="D201">
        <f>'205  Rasulabad '!O18</f>
        <v>143186</v>
      </c>
      <c r="E201">
        <f>'205  Rasulabad '!P18</f>
        <v>16</v>
      </c>
      <c r="F201">
        <f>'205  Rasulabad '!Q18</f>
        <v>311334</v>
      </c>
      <c r="G201">
        <f>'205  Rasulabad '!R18</f>
        <v>101254</v>
      </c>
      <c r="H201">
        <f>'205  Rasulabad '!S18</f>
        <v>87411</v>
      </c>
      <c r="I201">
        <f>'205  Rasulabad '!T18</f>
        <v>773</v>
      </c>
      <c r="J201">
        <f>'205  Rasulabad '!U18</f>
        <v>189438</v>
      </c>
      <c r="K201">
        <f>'205  Rasulabad '!V18</f>
        <v>189385</v>
      </c>
      <c r="L201">
        <f>'205  Rasulabad '!W18</f>
        <v>60.847193046695836</v>
      </c>
      <c r="M201" t="str">
        <f>'205  Rasulabad '!X18</f>
        <v xml:space="preserve">BJP       </v>
      </c>
      <c r="N201" t="str">
        <f>'205  Rasulabad '!Y18</f>
        <v xml:space="preserve">SP        </v>
      </c>
      <c r="O201">
        <f>'205  Rasulabad '!Z18</f>
        <v>88390</v>
      </c>
      <c r="P201">
        <f>'205  Rasulabad '!AA18</f>
        <v>54996</v>
      </c>
      <c r="Q201">
        <f>'205  Rasulabad '!AB18</f>
        <v>33394</v>
      </c>
    </row>
    <row r="202" spans="1:17" x14ac:dyDescent="0.3">
      <c r="A202" s="1" t="s">
        <v>1221</v>
      </c>
      <c r="B202" t="str">
        <f>'206  Akbarpur - Raniya'!M18</f>
        <v>Akbarpur - Raniya</v>
      </c>
      <c r="C202">
        <f>'206  Akbarpur - Raniya'!N18</f>
        <v>165250</v>
      </c>
      <c r="D202">
        <f>'206  Akbarpur - Raniya'!O18</f>
        <v>142852</v>
      </c>
      <c r="E202">
        <f>'206  Akbarpur - Raniya'!P18</f>
        <v>33</v>
      </c>
      <c r="F202">
        <f>'206  Akbarpur - Raniya'!Q18</f>
        <v>308135</v>
      </c>
      <c r="G202">
        <f>'206  Akbarpur - Raniya'!R18</f>
        <v>110384</v>
      </c>
      <c r="H202">
        <f>'206  Akbarpur - Raniya'!S18</f>
        <v>92221</v>
      </c>
      <c r="I202">
        <f>'206  Akbarpur - Raniya'!T18</f>
        <v>666</v>
      </c>
      <c r="J202">
        <f>'206  Akbarpur - Raniya'!U18</f>
        <v>203275</v>
      </c>
      <c r="K202">
        <f>'206  Akbarpur - Raniya'!V18</f>
        <v>203207</v>
      </c>
      <c r="L202">
        <f>'206  Akbarpur - Raniya'!W18</f>
        <v>65.969461437356998</v>
      </c>
      <c r="M202" t="str">
        <f>'206  Akbarpur - Raniya'!X18</f>
        <v xml:space="preserve">BJP       </v>
      </c>
      <c r="N202" t="str">
        <f>'206  Akbarpur - Raniya'!Y18</f>
        <v xml:space="preserve">SP        </v>
      </c>
      <c r="O202">
        <f>'206  Akbarpur - Raniya'!Z18</f>
        <v>87430</v>
      </c>
      <c r="P202">
        <f>'206  Akbarpur - Raniya'!AA18</f>
        <v>58701</v>
      </c>
      <c r="Q202">
        <f>'206  Akbarpur - Raniya'!AB18</f>
        <v>28729</v>
      </c>
    </row>
    <row r="203" spans="1:17" x14ac:dyDescent="0.3">
      <c r="A203" s="1" t="s">
        <v>1221</v>
      </c>
      <c r="B203" t="str">
        <f>'207  Sikandra'!M18</f>
        <v>Sikandra</v>
      </c>
      <c r="C203">
        <f>'207  Sikandra'!N18</f>
        <v>173167</v>
      </c>
      <c r="D203">
        <f>'207  Sikandra'!O18</f>
        <v>148064</v>
      </c>
      <c r="E203">
        <f>'207  Sikandra'!P18</f>
        <v>10</v>
      </c>
      <c r="F203">
        <f>'207  Sikandra'!Q18</f>
        <v>321241</v>
      </c>
      <c r="G203">
        <f>'207  Sikandra'!R18</f>
        <v>100530</v>
      </c>
      <c r="H203">
        <f>'207  Sikandra'!S18</f>
        <v>92215</v>
      </c>
      <c r="I203">
        <f>'207  Sikandra'!T18</f>
        <v>1071</v>
      </c>
      <c r="J203">
        <f>'207  Sikandra'!U18</f>
        <v>193818</v>
      </c>
      <c r="K203">
        <f>'207  Sikandra'!V18</f>
        <v>193753</v>
      </c>
      <c r="L203">
        <f>'207  Sikandra'!W18</f>
        <v>60.334141656886885</v>
      </c>
      <c r="M203" t="str">
        <f>'207  Sikandra'!X18</f>
        <v xml:space="preserve">BJP       </v>
      </c>
      <c r="N203" t="str">
        <f>'207  Sikandra'!Y18</f>
        <v xml:space="preserve">BSP       </v>
      </c>
      <c r="O203">
        <f>'207  Sikandra'!Z18</f>
        <v>87879</v>
      </c>
      <c r="P203">
        <f>'207  Sikandra'!AA18</f>
        <v>49776</v>
      </c>
      <c r="Q203">
        <f>'207  Sikandra'!AB18</f>
        <v>38103</v>
      </c>
    </row>
    <row r="204" spans="1:17" x14ac:dyDescent="0.3">
      <c r="A204" s="1" t="s">
        <v>1221</v>
      </c>
      <c r="B204" t="str">
        <f>'208  Bhognipur'!M18</f>
        <v>Bhognipur</v>
      </c>
      <c r="C204">
        <f>'208  Bhognipur'!N18</f>
        <v>178793</v>
      </c>
      <c r="D204">
        <f>'208  Bhognipur'!O18</f>
        <v>154240</v>
      </c>
      <c r="E204">
        <f>'208  Bhognipur'!P18</f>
        <v>23</v>
      </c>
      <c r="F204">
        <f>'208  Bhognipur'!Q18</f>
        <v>333056</v>
      </c>
      <c r="G204">
        <f>'208  Bhognipur'!R18</f>
        <v>112986</v>
      </c>
      <c r="H204">
        <f>'208  Bhognipur'!S18</f>
        <v>98531</v>
      </c>
      <c r="I204">
        <f>'208  Bhognipur'!T18</f>
        <v>1214</v>
      </c>
      <c r="J204">
        <f>'208  Bhognipur'!U18</f>
        <v>212732</v>
      </c>
      <c r="K204">
        <f>'208  Bhognipur'!V18</f>
        <v>212667</v>
      </c>
      <c r="L204">
        <f>'208  Bhognipur'!W18</f>
        <v>63.87274212144505</v>
      </c>
      <c r="M204" t="str">
        <f>'208  Bhognipur'!X18</f>
        <v xml:space="preserve">BJP       </v>
      </c>
      <c r="N204" t="str">
        <f>'208  Bhognipur'!Y18</f>
        <v xml:space="preserve">BSP       </v>
      </c>
      <c r="O204">
        <f>'208  Bhognipur'!Z18</f>
        <v>71466</v>
      </c>
      <c r="P204">
        <f>'208  Bhognipur'!AA18</f>
        <v>52461</v>
      </c>
      <c r="Q204">
        <f>'208  Bhognipur'!AB18</f>
        <v>19005</v>
      </c>
    </row>
    <row r="205" spans="1:17" x14ac:dyDescent="0.3">
      <c r="A205" s="1" t="s">
        <v>1221</v>
      </c>
      <c r="B205" t="str">
        <f>'209  Bilhaur'!M18</f>
        <v>Bilhaur</v>
      </c>
      <c r="C205">
        <f>'209  Bilhaur'!N18</f>
        <v>206416</v>
      </c>
      <c r="D205">
        <f>'209  Bilhaur'!O18</f>
        <v>171158</v>
      </c>
      <c r="E205">
        <f>'209  Bilhaur'!P18</f>
        <v>1</v>
      </c>
      <c r="F205">
        <f>'209  Bilhaur'!Q18</f>
        <v>377575</v>
      </c>
      <c r="G205">
        <f>'209  Bilhaur'!R18</f>
        <v>133385</v>
      </c>
      <c r="H205">
        <f>'209  Bilhaur'!S18</f>
        <v>106590</v>
      </c>
      <c r="I205">
        <f>'209  Bilhaur'!T18</f>
        <v>757</v>
      </c>
      <c r="J205">
        <f>'209  Bilhaur'!U18</f>
        <v>240732</v>
      </c>
      <c r="K205">
        <f>'209  Bilhaur'!V18</f>
        <v>240684</v>
      </c>
      <c r="L205">
        <f>'209  Bilhaur'!W18</f>
        <v>63.75739919221347</v>
      </c>
      <c r="M205" t="str">
        <f>'209  Bilhaur'!X18</f>
        <v xml:space="preserve">BJP       </v>
      </c>
      <c r="N205" t="str">
        <f>'209  Bilhaur'!Y18</f>
        <v xml:space="preserve">BSP       </v>
      </c>
      <c r="O205">
        <f>'209  Bilhaur'!Z18</f>
        <v>102326</v>
      </c>
      <c r="P205">
        <f>'209  Bilhaur'!AA18</f>
        <v>71160</v>
      </c>
      <c r="Q205">
        <f>'209  Bilhaur'!AB18</f>
        <v>31166</v>
      </c>
    </row>
    <row r="206" spans="1:17" x14ac:dyDescent="0.3">
      <c r="A206" s="1" t="s">
        <v>1221</v>
      </c>
      <c r="B206" t="str">
        <f>'210  Bithoor'!M18</f>
        <v>Bithoor</v>
      </c>
      <c r="C206">
        <f>'210  Bithoor'!N18</f>
        <v>195343</v>
      </c>
      <c r="D206">
        <f>'210  Bithoor'!O18</f>
        <v>158731</v>
      </c>
      <c r="E206">
        <f>'210  Bithoor'!P18</f>
        <v>28</v>
      </c>
      <c r="F206">
        <f>'210  Bithoor'!Q18</f>
        <v>354102</v>
      </c>
      <c r="G206">
        <f>'210  Bithoor'!R18</f>
        <v>129581</v>
      </c>
      <c r="H206">
        <f>'210  Bithoor'!S18</f>
        <v>100248</v>
      </c>
      <c r="I206">
        <f>'210  Bithoor'!T18</f>
        <v>738</v>
      </c>
      <c r="J206">
        <f>'210  Bithoor'!U18</f>
        <v>230569</v>
      </c>
      <c r="K206">
        <f>'210  Bithoor'!V18</f>
        <v>230544</v>
      </c>
      <c r="L206">
        <f>'210  Bithoor'!W18</f>
        <v>65.113724294129938</v>
      </c>
      <c r="M206" t="str">
        <f>'210  Bithoor'!X18</f>
        <v xml:space="preserve">BJP       </v>
      </c>
      <c r="N206" t="str">
        <f>'210  Bithoor'!Y18</f>
        <v xml:space="preserve">SP        </v>
      </c>
      <c r="O206">
        <f>'210  Bithoor'!Z18</f>
        <v>113289</v>
      </c>
      <c r="P206">
        <f>'210  Bithoor'!AA18</f>
        <v>54302</v>
      </c>
      <c r="Q206">
        <f>'210  Bithoor'!AB18</f>
        <v>58987</v>
      </c>
    </row>
    <row r="207" spans="1:17" x14ac:dyDescent="0.3">
      <c r="A207" s="1" t="s">
        <v>1221</v>
      </c>
      <c r="B207" t="str">
        <f>'211  Kalyanpur'!M18</f>
        <v>Kalyanpur</v>
      </c>
      <c r="C207">
        <f>'211  Kalyanpur'!N18</f>
        <v>180815</v>
      </c>
      <c r="D207">
        <f>'211  Kalyanpur'!O18</f>
        <v>153412</v>
      </c>
      <c r="E207">
        <f>'211  Kalyanpur'!P18</f>
        <v>13</v>
      </c>
      <c r="F207">
        <f>'211  Kalyanpur'!Q18</f>
        <v>334240</v>
      </c>
      <c r="G207">
        <f>'211  Kalyanpur'!R18</f>
        <v>95356</v>
      </c>
      <c r="H207">
        <f>'211  Kalyanpur'!S18</f>
        <v>79213</v>
      </c>
      <c r="I207">
        <f>'211  Kalyanpur'!T18</f>
        <v>3360</v>
      </c>
      <c r="J207">
        <f>'211  Kalyanpur'!U18</f>
        <v>177929</v>
      </c>
      <c r="K207">
        <f>'211  Kalyanpur'!V18</f>
        <v>177912</v>
      </c>
      <c r="L207">
        <f>'211  Kalyanpur'!W18</f>
        <v>53.233903781713742</v>
      </c>
      <c r="M207" t="str">
        <f>'211  Kalyanpur'!X18</f>
        <v xml:space="preserve">BJP       </v>
      </c>
      <c r="N207" t="str">
        <f>'211  Kalyanpur'!Y18</f>
        <v xml:space="preserve">SP        </v>
      </c>
      <c r="O207">
        <f>'211  Kalyanpur'!Z18</f>
        <v>86620</v>
      </c>
      <c r="P207">
        <f>'211  Kalyanpur'!AA18</f>
        <v>63278</v>
      </c>
      <c r="Q207">
        <f>'211  Kalyanpur'!AB18</f>
        <v>23342</v>
      </c>
    </row>
    <row r="208" spans="1:17" x14ac:dyDescent="0.3">
      <c r="A208" s="1" t="s">
        <v>1221</v>
      </c>
      <c r="B208" t="str">
        <f>'212  Govindnagar'!M18</f>
        <v>Govindnagar</v>
      </c>
      <c r="C208">
        <f>'212  Govindnagar'!N18</f>
        <v>191822</v>
      </c>
      <c r="D208">
        <f>'212  Govindnagar'!O18</f>
        <v>157332</v>
      </c>
      <c r="E208">
        <f>'212  Govindnagar'!P18</f>
        <v>26</v>
      </c>
      <c r="F208">
        <f>'212  Govindnagar'!Q18</f>
        <v>349180</v>
      </c>
      <c r="G208">
        <f>'212  Govindnagar'!R18</f>
        <v>102486</v>
      </c>
      <c r="H208">
        <f>'212  Govindnagar'!S18</f>
        <v>80693</v>
      </c>
      <c r="I208">
        <f>'212  Govindnagar'!T18</f>
        <v>2180</v>
      </c>
      <c r="J208">
        <f>'212  Govindnagar'!U18</f>
        <v>185359</v>
      </c>
      <c r="K208">
        <f>'212  Govindnagar'!V18</f>
        <v>185258</v>
      </c>
      <c r="L208">
        <f>'212  Govindnagar'!W18</f>
        <v>53.08408270805888</v>
      </c>
      <c r="M208" t="str">
        <f>'212  Govindnagar'!X18</f>
        <v xml:space="preserve">BJP       </v>
      </c>
      <c r="N208" t="str">
        <f>'212  Govindnagar'!Y18</f>
        <v xml:space="preserve">INC       </v>
      </c>
      <c r="O208">
        <f>'212  Govindnagar'!Z18</f>
        <v>112029</v>
      </c>
      <c r="P208">
        <f>'212  Govindnagar'!AA18</f>
        <v>40520</v>
      </c>
      <c r="Q208">
        <f>'212  Govindnagar'!AB18</f>
        <v>71509</v>
      </c>
    </row>
    <row r="209" spans="1:17" x14ac:dyDescent="0.3">
      <c r="A209" s="1" t="s">
        <v>1221</v>
      </c>
      <c r="B209" t="str">
        <f>'213  Sishamau'!M18</f>
        <v>Sishamau</v>
      </c>
      <c r="C209">
        <f>'213  Sishamau'!N18</f>
        <v>149543</v>
      </c>
      <c r="D209">
        <f>'213  Sishamau'!O18</f>
        <v>122746</v>
      </c>
      <c r="E209">
        <f>'213  Sishamau'!P18</f>
        <v>5</v>
      </c>
      <c r="F209">
        <f>'213  Sishamau'!Q18</f>
        <v>272294</v>
      </c>
      <c r="G209">
        <f>'213  Sishamau'!R18</f>
        <v>85935</v>
      </c>
      <c r="H209">
        <f>'213  Sishamau'!S18</f>
        <v>67022</v>
      </c>
      <c r="I209">
        <f>'213  Sishamau'!T18</f>
        <v>1308</v>
      </c>
      <c r="J209">
        <f>'213  Sishamau'!U18</f>
        <v>154265</v>
      </c>
      <c r="K209">
        <f>'213  Sishamau'!V18</f>
        <v>154222</v>
      </c>
      <c r="L209">
        <f>'213  Sishamau'!W18</f>
        <v>56.653837396343654</v>
      </c>
      <c r="M209" t="str">
        <f>'213  Sishamau'!X18</f>
        <v xml:space="preserve">SP        </v>
      </c>
      <c r="N209" t="str">
        <f>'213  Sishamau'!Y18</f>
        <v xml:space="preserve">BJP       </v>
      </c>
      <c r="O209">
        <f>'213  Sishamau'!Z18</f>
        <v>73030</v>
      </c>
      <c r="P209">
        <f>'213  Sishamau'!AA18</f>
        <v>67204</v>
      </c>
      <c r="Q209">
        <f>'213  Sishamau'!AB18</f>
        <v>5826</v>
      </c>
    </row>
    <row r="210" spans="1:17" x14ac:dyDescent="0.3">
      <c r="A210" s="1" t="s">
        <v>1221</v>
      </c>
      <c r="B210" t="str">
        <f>'214  Arya Nagar'!M18</f>
        <v>Arya Nagar</v>
      </c>
      <c r="C210">
        <f>'214  Arya Nagar'!N18</f>
        <v>154277</v>
      </c>
      <c r="D210">
        <f>'214  Arya Nagar'!O18</f>
        <v>124783</v>
      </c>
      <c r="E210">
        <f>'214  Arya Nagar'!P18</f>
        <v>38</v>
      </c>
      <c r="F210">
        <f>'214  Arya Nagar'!Q18</f>
        <v>279098</v>
      </c>
      <c r="G210">
        <f>'214  Arya Nagar'!R18</f>
        <v>84682</v>
      </c>
      <c r="H210">
        <f>'214  Arya Nagar'!S18</f>
        <v>61855</v>
      </c>
      <c r="I210">
        <f>'214  Arya Nagar'!T18</f>
        <v>1007</v>
      </c>
      <c r="J210">
        <f>'214  Arya Nagar'!U18</f>
        <v>147544</v>
      </c>
      <c r="K210">
        <f>'214  Arya Nagar'!V18</f>
        <v>147465</v>
      </c>
      <c r="L210">
        <f>'214  Arya Nagar'!W18</f>
        <v>52.864585199463988</v>
      </c>
      <c r="M210" t="str">
        <f>'214  Arya Nagar'!X18</f>
        <v xml:space="preserve">SP        </v>
      </c>
      <c r="N210" t="str">
        <f>'214  Arya Nagar'!Y18</f>
        <v xml:space="preserve">BJP       </v>
      </c>
      <c r="O210">
        <f>'214  Arya Nagar'!Z18</f>
        <v>70993</v>
      </c>
      <c r="P210">
        <f>'214  Arya Nagar'!AA18</f>
        <v>65270</v>
      </c>
      <c r="Q210">
        <f>'214  Arya Nagar'!AB18</f>
        <v>5723</v>
      </c>
    </row>
    <row r="211" spans="1:17" x14ac:dyDescent="0.3">
      <c r="A211" s="1" t="s">
        <v>1221</v>
      </c>
      <c r="B211" t="str">
        <f>'215  KIDWAI NAGAR'!M18</f>
        <v>KIDWAI NAGAR</v>
      </c>
      <c r="C211">
        <f>'215  KIDWAI NAGAR'!N18</f>
        <v>192387</v>
      </c>
      <c r="D211">
        <f>'215  KIDWAI NAGAR'!O18</f>
        <v>162264</v>
      </c>
      <c r="E211">
        <f>'215  KIDWAI NAGAR'!P18</f>
        <v>42</v>
      </c>
      <c r="F211">
        <f>'215  KIDWAI NAGAR'!Q18</f>
        <v>354693</v>
      </c>
      <c r="G211">
        <f>'215  KIDWAI NAGAR'!R18</f>
        <v>111034</v>
      </c>
      <c r="H211">
        <f>'215  KIDWAI NAGAR'!S18</f>
        <v>91767</v>
      </c>
      <c r="I211">
        <f>'215  KIDWAI NAGAR'!T18</f>
        <v>2333</v>
      </c>
      <c r="J211">
        <f>'215  KIDWAI NAGAR'!U18</f>
        <v>205134</v>
      </c>
      <c r="K211">
        <f>'215  KIDWAI NAGAR'!V18</f>
        <v>205134</v>
      </c>
      <c r="L211">
        <f>'215  KIDWAI NAGAR'!W18</f>
        <v>57.834239750995934</v>
      </c>
      <c r="M211" t="str">
        <f>'215  KIDWAI NAGAR'!X18</f>
        <v xml:space="preserve">BJP       </v>
      </c>
      <c r="N211" t="str">
        <f>'215  KIDWAI NAGAR'!Y18</f>
        <v xml:space="preserve">INC       </v>
      </c>
      <c r="O211">
        <f>'215  KIDWAI NAGAR'!Z18</f>
        <v>111407</v>
      </c>
      <c r="P211">
        <f>'215  KIDWAI NAGAR'!AA18</f>
        <v>77424</v>
      </c>
      <c r="Q211">
        <f>'215  KIDWAI NAGAR'!AB18</f>
        <v>33983</v>
      </c>
    </row>
    <row r="212" spans="1:17" x14ac:dyDescent="0.3">
      <c r="A212" s="1" t="s">
        <v>1221</v>
      </c>
      <c r="B212" t="str">
        <f>'216  Kanpur Cantt.'!M18</f>
        <v>Kanpur Cantt.</v>
      </c>
      <c r="C212">
        <f>'216  Kanpur Cantt.'!N18</f>
        <v>186840</v>
      </c>
      <c r="D212">
        <f>'216  Kanpur Cantt.'!O18</f>
        <v>148722</v>
      </c>
      <c r="E212">
        <f>'216  Kanpur Cantt.'!P18</f>
        <v>25</v>
      </c>
      <c r="F212">
        <f>'216  Kanpur Cantt.'!Q18</f>
        <v>335587</v>
      </c>
      <c r="G212">
        <f>'216  Kanpur Cantt.'!R18</f>
        <v>98661</v>
      </c>
      <c r="H212">
        <f>'216  Kanpur Cantt.'!S18</f>
        <v>76426</v>
      </c>
      <c r="I212">
        <f>'216  Kanpur Cantt.'!T18</f>
        <v>1372</v>
      </c>
      <c r="J212">
        <f>'216  Kanpur Cantt.'!U18</f>
        <v>176462</v>
      </c>
      <c r="K212">
        <f>'216  Kanpur Cantt.'!V18</f>
        <v>176462</v>
      </c>
      <c r="L212">
        <f>'216  Kanpur Cantt.'!W18</f>
        <v>52.583085757195605</v>
      </c>
      <c r="M212" t="str">
        <f>'216  Kanpur Cantt.'!X18</f>
        <v xml:space="preserve">INC       </v>
      </c>
      <c r="N212" t="str">
        <f>'216  Kanpur Cantt.'!Y18</f>
        <v xml:space="preserve">BJP       </v>
      </c>
      <c r="O212">
        <f>'216  Kanpur Cantt.'!Z18</f>
        <v>81169</v>
      </c>
      <c r="P212">
        <f>'216  Kanpur Cantt.'!AA18</f>
        <v>71805</v>
      </c>
      <c r="Q212">
        <f>'216  Kanpur Cantt.'!AB18</f>
        <v>9364</v>
      </c>
    </row>
    <row r="213" spans="1:17" x14ac:dyDescent="0.3">
      <c r="A213" s="1" t="s">
        <v>1221</v>
      </c>
      <c r="B213" t="str">
        <f>'217  Maharajpur'!M18</f>
        <v>Maharajpur</v>
      </c>
      <c r="C213">
        <f>'217  Maharajpur'!N18</f>
        <v>228016</v>
      </c>
      <c r="D213">
        <f>'217  Maharajpur'!O18</f>
        <v>181009</v>
      </c>
      <c r="E213">
        <f>'217  Maharajpur'!P18</f>
        <v>24</v>
      </c>
      <c r="F213">
        <f>'217  Maharajpur'!Q18</f>
        <v>409049</v>
      </c>
      <c r="G213">
        <f>'217  Maharajpur'!R18</f>
        <v>132889</v>
      </c>
      <c r="H213">
        <f>'217  Maharajpur'!S18</f>
        <v>101788</v>
      </c>
      <c r="I213">
        <f>'217  Maharajpur'!T18</f>
        <v>2128</v>
      </c>
      <c r="J213">
        <f>'217  Maharajpur'!U18</f>
        <v>236806</v>
      </c>
      <c r="K213">
        <f>'217  Maharajpur'!V18</f>
        <v>236731</v>
      </c>
      <c r="L213">
        <f>'217  Maharajpur'!W18</f>
        <v>57.891841808683061</v>
      </c>
      <c r="M213" t="str">
        <f>'217  Maharajpur'!X18</f>
        <v xml:space="preserve">BJP       </v>
      </c>
      <c r="N213" t="str">
        <f>'217  Maharajpur'!Y18</f>
        <v xml:space="preserve">BSP       </v>
      </c>
      <c r="O213">
        <f>'217  Maharajpur'!Z18</f>
        <v>132394</v>
      </c>
      <c r="P213">
        <f>'217  Maharajpur'!AA18</f>
        <v>40568</v>
      </c>
      <c r="Q213">
        <f>'217  Maharajpur'!AB18</f>
        <v>91826</v>
      </c>
    </row>
    <row r="214" spans="1:17" x14ac:dyDescent="0.3">
      <c r="A214" s="1" t="s">
        <v>1221</v>
      </c>
      <c r="B214" t="str">
        <f>'218  Ghatampur '!M18</f>
        <v xml:space="preserve">Ghatampur </v>
      </c>
      <c r="C214">
        <f>'218  Ghatampur '!N18</f>
        <v>168984</v>
      </c>
      <c r="D214">
        <f>'218  Ghatampur '!O18</f>
        <v>139938</v>
      </c>
      <c r="E214">
        <f>'218  Ghatampur '!P18</f>
        <v>5</v>
      </c>
      <c r="F214">
        <f>'218  Ghatampur '!Q18</f>
        <v>308927</v>
      </c>
      <c r="G214">
        <f>'218  Ghatampur '!R18</f>
        <v>103519</v>
      </c>
      <c r="H214">
        <f>'218  Ghatampur '!S18</f>
        <v>86864</v>
      </c>
      <c r="I214">
        <f>'218  Ghatampur '!T18</f>
        <v>842</v>
      </c>
      <c r="J214">
        <f>'218  Ghatampur '!U18</f>
        <v>191226</v>
      </c>
      <c r="K214">
        <f>'218  Ghatampur '!V18</f>
        <v>191219</v>
      </c>
      <c r="L214">
        <f>'218  Ghatampur '!W18</f>
        <v>61.900060532099822</v>
      </c>
      <c r="M214" t="str">
        <f>'218  Ghatampur '!X18</f>
        <v xml:space="preserve">BJP       </v>
      </c>
      <c r="N214" t="str">
        <f>'218  Ghatampur '!Y18</f>
        <v xml:space="preserve">BSP       </v>
      </c>
      <c r="O214">
        <f>'218  Ghatampur '!Z18</f>
        <v>92776</v>
      </c>
      <c r="P214">
        <f>'218  Ghatampur '!AA18</f>
        <v>47598</v>
      </c>
      <c r="Q214">
        <f>'218  Ghatampur '!AB18</f>
        <v>45178</v>
      </c>
    </row>
    <row r="215" spans="1:17" x14ac:dyDescent="0.3">
      <c r="A215" s="1" t="s">
        <v>1221</v>
      </c>
      <c r="B215" t="str">
        <f>'219  Madhaugarh'!M18</f>
        <v>Madhaugarh</v>
      </c>
      <c r="C215">
        <f>'219  Madhaugarh'!N18</f>
        <v>237925</v>
      </c>
      <c r="D215">
        <f>'219  Madhaugarh'!O18</f>
        <v>193355</v>
      </c>
      <c r="E215">
        <f>'219  Madhaugarh'!P18</f>
        <v>17</v>
      </c>
      <c r="F215">
        <f>'219  Madhaugarh'!Q18</f>
        <v>431297</v>
      </c>
      <c r="G215">
        <f>'219  Madhaugarh'!R18</f>
        <v>136158</v>
      </c>
      <c r="H215">
        <f>'219  Madhaugarh'!S18</f>
        <v>115707</v>
      </c>
      <c r="I215">
        <f>'219  Madhaugarh'!T18</f>
        <v>801</v>
      </c>
      <c r="J215">
        <f>'219  Madhaugarh'!U18</f>
        <v>252667</v>
      </c>
      <c r="K215">
        <f>'219  Madhaugarh'!V18</f>
        <v>252621</v>
      </c>
      <c r="L215">
        <f>'219  Madhaugarh'!W18</f>
        <v>58.583064570354068</v>
      </c>
      <c r="M215" t="str">
        <f>'219  Madhaugarh'!X18</f>
        <v xml:space="preserve">BJP       </v>
      </c>
      <c r="N215" t="str">
        <f>'219  Madhaugarh'!Y18</f>
        <v xml:space="preserve">BSP       </v>
      </c>
      <c r="O215">
        <f>'219  Madhaugarh'!Z18</f>
        <v>108737</v>
      </c>
      <c r="P215">
        <f>'219  Madhaugarh'!AA18</f>
        <v>62752</v>
      </c>
      <c r="Q215">
        <f>'219  Madhaugarh'!AB18</f>
        <v>45985</v>
      </c>
    </row>
    <row r="216" spans="1:17" x14ac:dyDescent="0.3">
      <c r="A216" s="1" t="s">
        <v>1221</v>
      </c>
      <c r="B216" t="str">
        <f>'220  Kalpi'!M18</f>
        <v>Kalpi</v>
      </c>
      <c r="C216">
        <f>'220  Kalpi'!N18</f>
        <v>209571</v>
      </c>
      <c r="D216">
        <f>'220  Kalpi'!O18</f>
        <v>167973</v>
      </c>
      <c r="E216">
        <f>'220  Kalpi'!P18</f>
        <v>10</v>
      </c>
      <c r="F216">
        <f>'220  Kalpi'!Q18</f>
        <v>377554</v>
      </c>
      <c r="G216">
        <f>'220  Kalpi'!R18</f>
        <v>124701</v>
      </c>
      <c r="H216">
        <f>'220  Kalpi'!S18</f>
        <v>104027</v>
      </c>
      <c r="I216">
        <f>'220  Kalpi'!T18</f>
        <v>706</v>
      </c>
      <c r="J216">
        <f>'220  Kalpi'!U18</f>
        <v>229436</v>
      </c>
      <c r="K216">
        <f>'220  Kalpi'!V18</f>
        <v>229331</v>
      </c>
      <c r="L216">
        <f>'220  Kalpi'!W18</f>
        <v>60.769055552318342</v>
      </c>
      <c r="M216" t="str">
        <f>'220  Kalpi'!X18</f>
        <v xml:space="preserve">BJP       </v>
      </c>
      <c r="N216" t="str">
        <f>'220  Kalpi'!Y18</f>
        <v xml:space="preserve">BSP       </v>
      </c>
      <c r="O216">
        <f>'220  Kalpi'!Z18</f>
        <v>105988</v>
      </c>
      <c r="P216">
        <f>'220  Kalpi'!AA18</f>
        <v>54504</v>
      </c>
      <c r="Q216">
        <f>'220  Kalpi'!AB18</f>
        <v>51484</v>
      </c>
    </row>
    <row r="217" spans="1:17" x14ac:dyDescent="0.3">
      <c r="A217" s="1" t="s">
        <v>1221</v>
      </c>
      <c r="B217" t="str">
        <f>'221  Orai '!M18</f>
        <v xml:space="preserve">Orai </v>
      </c>
      <c r="C217">
        <f>'221  Orai '!N18</f>
        <v>231260</v>
      </c>
      <c r="D217">
        <f>'221  Orai '!O18</f>
        <v>192656</v>
      </c>
      <c r="E217">
        <f>'221  Orai '!P18</f>
        <v>16</v>
      </c>
      <c r="F217">
        <f>'221  Orai '!Q18</f>
        <v>423932</v>
      </c>
      <c r="G217">
        <f>'221  Orai '!R18</f>
        <v>143502</v>
      </c>
      <c r="H217">
        <f>'221  Orai '!S18</f>
        <v>120355</v>
      </c>
      <c r="I217">
        <f>'221  Orai '!T18</f>
        <v>1368</v>
      </c>
      <c r="J217">
        <f>'221  Orai '!U18</f>
        <v>265231</v>
      </c>
      <c r="K217">
        <f>'221  Orai '!V18</f>
        <v>265142</v>
      </c>
      <c r="L217">
        <f>'221  Orai '!W18</f>
        <v>62.564515063736636</v>
      </c>
      <c r="M217" t="str">
        <f>'221  Orai '!X18</f>
        <v xml:space="preserve">BJP       </v>
      </c>
      <c r="N217" t="str">
        <f>'221  Orai '!Y18</f>
        <v xml:space="preserve">SP        </v>
      </c>
      <c r="O217">
        <f>'221  Orai '!Z18</f>
        <v>140485</v>
      </c>
      <c r="P217">
        <f>'221  Orai '!AA18</f>
        <v>61606</v>
      </c>
      <c r="Q217">
        <f>'221  Orai '!AB18</f>
        <v>78879</v>
      </c>
    </row>
    <row r="218" spans="1:17" x14ac:dyDescent="0.3">
      <c r="A218" s="1" t="s">
        <v>1221</v>
      </c>
      <c r="B218" t="str">
        <f>'222  Babina'!M18</f>
        <v>Babina</v>
      </c>
      <c r="C218">
        <f>'222  Babina'!N18</f>
        <v>175133</v>
      </c>
      <c r="D218">
        <f>'222  Babina'!O18</f>
        <v>148295</v>
      </c>
      <c r="E218">
        <f>'222  Babina'!P18</f>
        <v>12</v>
      </c>
      <c r="F218">
        <f>'222  Babina'!Q18</f>
        <v>323440</v>
      </c>
      <c r="G218">
        <f>'222  Babina'!R18</f>
        <v>123296</v>
      </c>
      <c r="H218">
        <f>'222  Babina'!S18</f>
        <v>106431</v>
      </c>
      <c r="I218">
        <f>'222  Babina'!T18</f>
        <v>567</v>
      </c>
      <c r="J218">
        <f>'222  Babina'!U18</f>
        <v>230294</v>
      </c>
      <c r="K218">
        <f>'222  Babina'!V18</f>
        <v>230162</v>
      </c>
      <c r="L218">
        <f>'222  Babina'!W18</f>
        <v>71.20145931239179</v>
      </c>
      <c r="M218" t="str">
        <f>'222  Babina'!X18</f>
        <v xml:space="preserve">BJP       </v>
      </c>
      <c r="N218" t="str">
        <f>'222  Babina'!Y18</f>
        <v xml:space="preserve">SP        </v>
      </c>
      <c r="O218">
        <f>'222  Babina'!Z18</f>
        <v>96713</v>
      </c>
      <c r="P218">
        <f>'222  Babina'!AA18</f>
        <v>79876</v>
      </c>
      <c r="Q218">
        <f>'222  Babina'!AB18</f>
        <v>16837</v>
      </c>
    </row>
    <row r="219" spans="1:17" x14ac:dyDescent="0.3">
      <c r="A219" s="1" t="s">
        <v>1221</v>
      </c>
      <c r="B219" t="str">
        <f>'223  Jhansi Nagar'!M18</f>
        <v>Jhansi Nagar</v>
      </c>
      <c r="C219">
        <f>'223  Jhansi Nagar'!N18</f>
        <v>214723</v>
      </c>
      <c r="D219">
        <f>'223  Jhansi Nagar'!O18</f>
        <v>183265</v>
      </c>
      <c r="E219">
        <f>'223  Jhansi Nagar'!P18</f>
        <v>20</v>
      </c>
      <c r="F219">
        <f>'223  Jhansi Nagar'!Q18</f>
        <v>398008</v>
      </c>
      <c r="G219">
        <f>'223  Jhansi Nagar'!R18</f>
        <v>132632</v>
      </c>
      <c r="H219">
        <f>'223  Jhansi Nagar'!S18</f>
        <v>108916</v>
      </c>
      <c r="I219">
        <f>'223  Jhansi Nagar'!T18</f>
        <v>717</v>
      </c>
      <c r="J219">
        <f>'223  Jhansi Nagar'!U18</f>
        <v>242265</v>
      </c>
      <c r="K219">
        <f>'223  Jhansi Nagar'!V18</f>
        <v>242146</v>
      </c>
      <c r="L219">
        <f>'223  Jhansi Nagar'!W18</f>
        <v>60.8693795099596</v>
      </c>
      <c r="M219" t="str">
        <f>'223  Jhansi Nagar'!X18</f>
        <v xml:space="preserve">BJP       </v>
      </c>
      <c r="N219" t="str">
        <f>'223  Jhansi Nagar'!Y18</f>
        <v xml:space="preserve">BSP       </v>
      </c>
      <c r="O219">
        <f>'223  Jhansi Nagar'!Z18</f>
        <v>117873</v>
      </c>
      <c r="P219">
        <f>'223  Jhansi Nagar'!AA18</f>
        <v>62095</v>
      </c>
      <c r="Q219">
        <f>'223  Jhansi Nagar'!AB18</f>
        <v>55778</v>
      </c>
    </row>
    <row r="220" spans="1:17" x14ac:dyDescent="0.3">
      <c r="A220" s="1" t="s">
        <v>1221</v>
      </c>
      <c r="B220" t="str">
        <f>'224  Mauranipur '!M18</f>
        <v xml:space="preserve">Mauranipur </v>
      </c>
      <c r="C220">
        <f>'224  Mauranipur '!N18</f>
        <v>214113</v>
      </c>
      <c r="D220">
        <f>'224  Mauranipur '!O18</f>
        <v>187944</v>
      </c>
      <c r="E220">
        <f>'224  Mauranipur '!P18</f>
        <v>14</v>
      </c>
      <c r="F220">
        <f>'224  Mauranipur '!Q18</f>
        <v>402071</v>
      </c>
      <c r="G220">
        <f>'224  Mauranipur '!R18</f>
        <v>144515</v>
      </c>
      <c r="H220">
        <f>'224  Mauranipur '!S18</f>
        <v>123823</v>
      </c>
      <c r="I220">
        <f>'224  Mauranipur '!T18</f>
        <v>490</v>
      </c>
      <c r="J220">
        <f>'224  Mauranipur '!U18</f>
        <v>268830</v>
      </c>
      <c r="K220">
        <f>'224  Mauranipur '!V18</f>
        <v>268783</v>
      </c>
      <c r="L220">
        <f>'224  Mauranipur '!W18</f>
        <v>66.861325487289562</v>
      </c>
      <c r="M220" t="str">
        <f>'224  Mauranipur '!X18</f>
        <v xml:space="preserve">BJP       </v>
      </c>
      <c r="N220" t="str">
        <f>'224  Mauranipur '!Y18</f>
        <v xml:space="preserve">SP        </v>
      </c>
      <c r="O220">
        <f>'224  Mauranipur '!Z18</f>
        <v>98905</v>
      </c>
      <c r="P220">
        <f>'224  Mauranipur '!AA18</f>
        <v>81934</v>
      </c>
      <c r="Q220">
        <f>'224  Mauranipur '!AB18</f>
        <v>16971</v>
      </c>
    </row>
    <row r="221" spans="1:17" x14ac:dyDescent="0.3">
      <c r="A221" s="1" t="s">
        <v>1221</v>
      </c>
      <c r="B221" t="str">
        <f>'225  Garautha'!M18</f>
        <v>Garautha</v>
      </c>
      <c r="C221">
        <f>'225  Garautha'!N18</f>
        <v>182484</v>
      </c>
      <c r="D221">
        <f>'225  Garautha'!O18</f>
        <v>156216</v>
      </c>
      <c r="E221">
        <f>'225  Garautha'!P18</f>
        <v>12</v>
      </c>
      <c r="F221">
        <f>'225  Garautha'!Q18</f>
        <v>338712</v>
      </c>
      <c r="G221">
        <f>'225  Garautha'!R18</f>
        <v>123381</v>
      </c>
      <c r="H221">
        <f>'225  Garautha'!S18</f>
        <v>105119</v>
      </c>
      <c r="I221">
        <f>'225  Garautha'!T18</f>
        <v>308</v>
      </c>
      <c r="J221">
        <f>'225  Garautha'!U18</f>
        <v>228808</v>
      </c>
      <c r="K221">
        <f>'225  Garautha'!V18</f>
        <v>228787</v>
      </c>
      <c r="L221">
        <f>'225  Garautha'!W18</f>
        <v>67.552374878953216</v>
      </c>
      <c r="M221" t="str">
        <f>'225  Garautha'!X18</f>
        <v xml:space="preserve">BJP       </v>
      </c>
      <c r="N221" t="str">
        <f>'225  Garautha'!Y18</f>
        <v xml:space="preserve">SP        </v>
      </c>
      <c r="O221">
        <f>'225  Garautha'!Z18</f>
        <v>93378</v>
      </c>
      <c r="P221">
        <f>'225  Garautha'!AA18</f>
        <v>77547</v>
      </c>
      <c r="Q221">
        <f>'225  Garautha'!AB18</f>
        <v>15831</v>
      </c>
    </row>
    <row r="222" spans="1:17" x14ac:dyDescent="0.3">
      <c r="A222" s="1" t="s">
        <v>1221</v>
      </c>
      <c r="B222" t="str">
        <f>'226  Lalitpur'!M18</f>
        <v>Lalitpur</v>
      </c>
      <c r="C222">
        <f>'226  Lalitpur'!N18</f>
        <v>238672</v>
      </c>
      <c r="D222">
        <f>'226  Lalitpur'!O18</f>
        <v>214643</v>
      </c>
      <c r="E222">
        <f>'226  Lalitpur'!P18</f>
        <v>2</v>
      </c>
      <c r="F222">
        <f>'226  Lalitpur'!Q18</f>
        <v>453317</v>
      </c>
      <c r="G222">
        <f>'226  Lalitpur'!R18</f>
        <v>168384</v>
      </c>
      <c r="H222">
        <f>'226  Lalitpur'!S18</f>
        <v>149111</v>
      </c>
      <c r="I222">
        <f>'226  Lalitpur'!T18</f>
        <v>361</v>
      </c>
      <c r="J222">
        <f>'226  Lalitpur'!U18</f>
        <v>317856</v>
      </c>
      <c r="K222">
        <f>'226  Lalitpur'!V18</f>
        <v>317850</v>
      </c>
      <c r="L222">
        <f>'226  Lalitpur'!W18</f>
        <v>70.117820421471066</v>
      </c>
      <c r="M222" t="str">
        <f>'226  Lalitpur'!X18</f>
        <v xml:space="preserve">BJP       </v>
      </c>
      <c r="N222" t="str">
        <f>'226  Lalitpur'!Y18</f>
        <v xml:space="preserve">SP        </v>
      </c>
      <c r="O222">
        <f>'226  Lalitpur'!Z18</f>
        <v>156942</v>
      </c>
      <c r="P222">
        <f>'226  Lalitpur'!AA18</f>
        <v>88687</v>
      </c>
      <c r="Q222">
        <f>'226  Lalitpur'!AB18</f>
        <v>68255</v>
      </c>
    </row>
    <row r="223" spans="1:17" x14ac:dyDescent="0.3">
      <c r="A223" s="1" t="s">
        <v>1221</v>
      </c>
      <c r="B223" t="str">
        <f>'227  Mehroni '!M18</f>
        <v xml:space="preserve">Mehroni </v>
      </c>
      <c r="C223">
        <f>'227  Mehroni '!N18</f>
        <v>215878</v>
      </c>
      <c r="D223">
        <f>'227  Mehroni '!O18</f>
        <v>199111</v>
      </c>
      <c r="E223">
        <f>'227  Mehroni '!P18</f>
        <v>8</v>
      </c>
      <c r="F223">
        <f>'227  Mehroni '!Q18</f>
        <v>414997</v>
      </c>
      <c r="G223">
        <f>'227  Mehroni '!R18</f>
        <v>163879</v>
      </c>
      <c r="H223">
        <f>'227  Mehroni '!S18</f>
        <v>143681</v>
      </c>
      <c r="I223">
        <f>'227  Mehroni '!T18</f>
        <v>194</v>
      </c>
      <c r="J223">
        <f>'227  Mehroni '!U18</f>
        <v>307754</v>
      </c>
      <c r="K223">
        <f>'227  Mehroni '!V18</f>
        <v>307753</v>
      </c>
      <c r="L223">
        <f>'227  Mehroni '!W18</f>
        <v>74.158126444287547</v>
      </c>
      <c r="M223" t="str">
        <f>'227  Mehroni '!X18</f>
        <v xml:space="preserve">BJP       </v>
      </c>
      <c r="N223" t="str">
        <f>'227  Mehroni '!Y18</f>
        <v xml:space="preserve">BSP       </v>
      </c>
      <c r="O223">
        <f>'227  Mehroni '!Z18</f>
        <v>159291</v>
      </c>
      <c r="P223">
        <f>'227  Mehroni '!AA18</f>
        <v>59727</v>
      </c>
      <c r="Q223">
        <f>'227  Mehroni '!AB18</f>
        <v>99564</v>
      </c>
    </row>
    <row r="224" spans="1:17" x14ac:dyDescent="0.3">
      <c r="A224" s="1" t="s">
        <v>1221</v>
      </c>
      <c r="B224" t="str">
        <f>'228  Hamirpur'!M18</f>
        <v>Hamirpur</v>
      </c>
      <c r="C224">
        <f>'228  Hamirpur'!N18</f>
        <v>216713</v>
      </c>
      <c r="D224">
        <f>'228  Hamirpur'!O18</f>
        <v>180302</v>
      </c>
      <c r="E224">
        <f>'228  Hamirpur'!P18</f>
        <v>9</v>
      </c>
      <c r="F224">
        <f>'228  Hamirpur'!Q18</f>
        <v>397024</v>
      </c>
      <c r="G224">
        <f>'228  Hamirpur'!R18</f>
        <v>134234</v>
      </c>
      <c r="H224">
        <f>'228  Hamirpur'!S18</f>
        <v>117543</v>
      </c>
      <c r="I224">
        <f>'228  Hamirpur'!T18</f>
        <v>864</v>
      </c>
      <c r="J224">
        <f>'228  Hamirpur'!U18</f>
        <v>252643</v>
      </c>
      <c r="K224">
        <f>'228  Hamirpur'!V18</f>
        <v>252606</v>
      </c>
      <c r="L224">
        <f>'228  Hamirpur'!W18</f>
        <v>63.634188361408881</v>
      </c>
      <c r="M224" t="str">
        <f>'228  Hamirpur'!X18</f>
        <v xml:space="preserve">BJP       </v>
      </c>
      <c r="N224" t="str">
        <f>'228  Hamirpur'!Y18</f>
        <v xml:space="preserve">SP        </v>
      </c>
      <c r="O224">
        <f>'228  Hamirpur'!Z18</f>
        <v>110888</v>
      </c>
      <c r="P224">
        <f>'228  Hamirpur'!AA18</f>
        <v>62233</v>
      </c>
      <c r="Q224">
        <f>'228  Hamirpur'!AB18</f>
        <v>48655</v>
      </c>
    </row>
    <row r="225" spans="1:17" x14ac:dyDescent="0.3">
      <c r="A225" s="1" t="s">
        <v>1221</v>
      </c>
      <c r="B225" t="str">
        <f>'229  Rath '!M18</f>
        <v xml:space="preserve">Rath </v>
      </c>
      <c r="C225">
        <f>'229  Rath '!N18</f>
        <v>208440</v>
      </c>
      <c r="D225">
        <f>'229  Rath '!O18</f>
        <v>174775</v>
      </c>
      <c r="E225">
        <f>'229  Rath '!P18</f>
        <v>2</v>
      </c>
      <c r="F225">
        <f>'229  Rath '!Q18</f>
        <v>383217</v>
      </c>
      <c r="G225">
        <f>'229  Rath '!R18</f>
        <v>130606</v>
      </c>
      <c r="H225">
        <f>'229  Rath '!S18</f>
        <v>110509</v>
      </c>
      <c r="I225">
        <f>'229  Rath '!T18</f>
        <v>923</v>
      </c>
      <c r="J225">
        <f>'229  Rath '!U18</f>
        <v>242039</v>
      </c>
      <c r="K225">
        <f>'229  Rath '!V18</f>
        <v>242011</v>
      </c>
      <c r="L225">
        <f>'229  Rath '!W18</f>
        <v>63.159776314725079</v>
      </c>
      <c r="M225" t="str">
        <f>'229  Rath '!X18</f>
        <v xml:space="preserve">BJP       </v>
      </c>
      <c r="N225" t="str">
        <f>'229  Rath '!Y18</f>
        <v xml:space="preserve">INC       </v>
      </c>
      <c r="O225">
        <f>'229  Rath '!Z18</f>
        <v>147526</v>
      </c>
      <c r="P225">
        <f>'229  Rath '!AA18</f>
        <v>42883</v>
      </c>
      <c r="Q225">
        <f>'229  Rath '!AB18</f>
        <v>104643</v>
      </c>
    </row>
    <row r="226" spans="1:17" x14ac:dyDescent="0.3">
      <c r="A226" s="1" t="s">
        <v>1221</v>
      </c>
      <c r="B226" t="str">
        <f>'230  Mahoba'!M18</f>
        <v>Mahoba</v>
      </c>
      <c r="C226">
        <f>'230  Mahoba'!N18</f>
        <v>164000</v>
      </c>
      <c r="D226">
        <f>'230  Mahoba'!O18</f>
        <v>134831</v>
      </c>
      <c r="E226">
        <f>'230  Mahoba'!P18</f>
        <v>4</v>
      </c>
      <c r="F226">
        <f>'230  Mahoba'!Q18</f>
        <v>298835</v>
      </c>
      <c r="G226">
        <f>'230  Mahoba'!R18</f>
        <v>107115</v>
      </c>
      <c r="H226">
        <f>'230  Mahoba'!S18</f>
        <v>89489</v>
      </c>
      <c r="I226">
        <f>'230  Mahoba'!T18</f>
        <v>692</v>
      </c>
      <c r="J226">
        <f>'230  Mahoba'!U18</f>
        <v>197298</v>
      </c>
      <c r="K226">
        <f>'230  Mahoba'!V18</f>
        <v>197273</v>
      </c>
      <c r="L226">
        <f>'230  Mahoba'!W18</f>
        <v>66.022386935934534</v>
      </c>
      <c r="M226" t="str">
        <f>'230  Mahoba'!X18</f>
        <v xml:space="preserve">BJP       </v>
      </c>
      <c r="N226" t="str">
        <f>'230  Mahoba'!Y18</f>
        <v xml:space="preserve">SP        </v>
      </c>
      <c r="O226">
        <f>'230  Mahoba'!Z18</f>
        <v>88291</v>
      </c>
      <c r="P226">
        <f>'230  Mahoba'!AA18</f>
        <v>56904</v>
      </c>
      <c r="Q226">
        <f>'230  Mahoba'!AB18</f>
        <v>31387</v>
      </c>
    </row>
    <row r="227" spans="1:17" x14ac:dyDescent="0.3">
      <c r="A227" s="1" t="s">
        <v>1221</v>
      </c>
      <c r="B227" t="str">
        <f>'231  Charkhari'!M18</f>
        <v>Charkhari</v>
      </c>
      <c r="C227">
        <f>'231  Charkhari'!N18</f>
        <v>174039</v>
      </c>
      <c r="D227">
        <f>'231  Charkhari'!O18</f>
        <v>148375</v>
      </c>
      <c r="E227">
        <f>'231  Charkhari'!P18</f>
        <v>8</v>
      </c>
      <c r="F227">
        <f>'231  Charkhari'!Q18</f>
        <v>322422</v>
      </c>
      <c r="G227">
        <f>'231  Charkhari'!R18</f>
        <v>115045</v>
      </c>
      <c r="H227">
        <f>'231  Charkhari'!S18</f>
        <v>98217</v>
      </c>
      <c r="I227">
        <f>'231  Charkhari'!T18</f>
        <v>459</v>
      </c>
      <c r="J227">
        <f>'231  Charkhari'!U18</f>
        <v>213724</v>
      </c>
      <c r="K227">
        <f>'231  Charkhari'!V18</f>
        <v>213705</v>
      </c>
      <c r="L227">
        <f>'231  Charkhari'!W18</f>
        <v>66.287039966255406</v>
      </c>
      <c r="M227" t="str">
        <f>'231  Charkhari'!X18</f>
        <v xml:space="preserve">BJP       </v>
      </c>
      <c r="N227" t="str">
        <f>'231  Charkhari'!Y18</f>
        <v xml:space="preserve">SP        </v>
      </c>
      <c r="O227">
        <f>'231  Charkhari'!Z18</f>
        <v>98360</v>
      </c>
      <c r="P227">
        <f>'231  Charkhari'!AA18</f>
        <v>54346</v>
      </c>
      <c r="Q227">
        <f>'231  Charkhari'!AB18</f>
        <v>44014</v>
      </c>
    </row>
    <row r="228" spans="1:17" x14ac:dyDescent="0.3">
      <c r="A228" s="1" t="s">
        <v>1221</v>
      </c>
      <c r="B228" t="str">
        <f>'232  Tindwari'!M18</f>
        <v>Tindwari</v>
      </c>
      <c r="C228">
        <f>'232  Tindwari'!N18</f>
        <v>171593</v>
      </c>
      <c r="D228">
        <f>'232  Tindwari'!O18</f>
        <v>138032</v>
      </c>
      <c r="E228">
        <f>'232  Tindwari'!P18</f>
        <v>9</v>
      </c>
      <c r="F228">
        <f>'232  Tindwari'!Q18</f>
        <v>309634</v>
      </c>
      <c r="G228">
        <f>'232  Tindwari'!R18</f>
        <v>95138</v>
      </c>
      <c r="H228">
        <f>'232  Tindwari'!S18</f>
        <v>88984</v>
      </c>
      <c r="I228">
        <f>'232  Tindwari'!T18</f>
        <v>788</v>
      </c>
      <c r="J228">
        <f>'232  Tindwari'!U18</f>
        <v>184911</v>
      </c>
      <c r="K228">
        <f>'232  Tindwari'!V18</f>
        <v>184823</v>
      </c>
      <c r="L228">
        <f>'232  Tindwari'!W18</f>
        <v>59.719216881866977</v>
      </c>
      <c r="M228" t="str">
        <f>'232  Tindwari'!X18</f>
        <v xml:space="preserve">BJP       </v>
      </c>
      <c r="N228" t="str">
        <f>'232  Tindwari'!Y18</f>
        <v xml:space="preserve">BSP       </v>
      </c>
      <c r="O228">
        <f>'232  Tindwari'!Z18</f>
        <v>82197</v>
      </c>
      <c r="P228">
        <f>'232  Tindwari'!AA18</f>
        <v>44790</v>
      </c>
      <c r="Q228">
        <f>'232  Tindwari'!AB18</f>
        <v>37407</v>
      </c>
    </row>
    <row r="229" spans="1:17" x14ac:dyDescent="0.3">
      <c r="A229" s="1" t="s">
        <v>1221</v>
      </c>
      <c r="B229" t="str">
        <f>'233  Baberu'!M18</f>
        <v>Baberu</v>
      </c>
      <c r="C229">
        <f>'233  Baberu'!N18</f>
        <v>181114</v>
      </c>
      <c r="D229">
        <f>'233  Baberu'!O18</f>
        <v>146750</v>
      </c>
      <c r="E229">
        <f>'233  Baberu'!P18</f>
        <v>21</v>
      </c>
      <c r="F229">
        <f>'233  Baberu'!Q18</f>
        <v>327885</v>
      </c>
      <c r="G229">
        <f>'233  Baberu'!R18</f>
        <v>98471</v>
      </c>
      <c r="H229">
        <f>'233  Baberu'!S18</f>
        <v>94624</v>
      </c>
      <c r="I229">
        <f>'233  Baberu'!T18</f>
        <v>827</v>
      </c>
      <c r="J229">
        <f>'233  Baberu'!U18</f>
        <v>193922</v>
      </c>
      <c r="K229">
        <f>'233  Baberu'!V18</f>
        <v>193900</v>
      </c>
      <c r="L229">
        <f>'233  Baberu'!W18</f>
        <v>59.143297192613261</v>
      </c>
      <c r="M229" t="str">
        <f>'233  Baberu'!X18</f>
        <v xml:space="preserve">BJP       </v>
      </c>
      <c r="N229" t="str">
        <f>'233  Baberu'!Y18</f>
        <v xml:space="preserve">BSP       </v>
      </c>
      <c r="O229">
        <f>'233  Baberu'!Z18</f>
        <v>76187</v>
      </c>
      <c r="P229">
        <f>'233  Baberu'!AA18</f>
        <v>53886</v>
      </c>
      <c r="Q229">
        <f>'233  Baberu'!AB18</f>
        <v>22301</v>
      </c>
    </row>
    <row r="230" spans="1:17" x14ac:dyDescent="0.3">
      <c r="A230" s="1" t="s">
        <v>1221</v>
      </c>
      <c r="B230" t="str">
        <f>'234  Naraini '!M18</f>
        <v xml:space="preserve">Naraini </v>
      </c>
      <c r="C230">
        <f>'234  Naraini '!N18</f>
        <v>184176</v>
      </c>
      <c r="D230">
        <f>'234  Naraini '!O18</f>
        <v>151602</v>
      </c>
      <c r="E230">
        <f>'234  Naraini '!P18</f>
        <v>10</v>
      </c>
      <c r="F230">
        <f>'234  Naraini '!Q18</f>
        <v>335788</v>
      </c>
      <c r="G230">
        <f>'234  Naraini '!R18</f>
        <v>106399</v>
      </c>
      <c r="H230">
        <f>'234  Naraini '!S18</f>
        <v>96807</v>
      </c>
      <c r="I230">
        <f>'234  Naraini '!T18</f>
        <v>859</v>
      </c>
      <c r="J230">
        <f>'234  Naraini '!U18</f>
        <v>204065</v>
      </c>
      <c r="K230">
        <f>'234  Naraini '!V18</f>
        <v>204001</v>
      </c>
      <c r="L230">
        <f>'234  Naraini '!W18</f>
        <v>60.771975174812674</v>
      </c>
      <c r="M230" t="str">
        <f>'234  Naraini '!X18</f>
        <v xml:space="preserve">BJP       </v>
      </c>
      <c r="N230" t="str">
        <f>'234  Naraini '!Y18</f>
        <v xml:space="preserve">INC       </v>
      </c>
      <c r="O230">
        <f>'234  Naraini '!Z18</f>
        <v>92412</v>
      </c>
      <c r="P230">
        <f>'234  Naraini '!AA18</f>
        <v>47405</v>
      </c>
      <c r="Q230">
        <f>'234  Naraini '!AB18</f>
        <v>45007</v>
      </c>
    </row>
    <row r="231" spans="1:17" x14ac:dyDescent="0.3">
      <c r="A231" s="1" t="s">
        <v>1221</v>
      </c>
      <c r="B231" t="str">
        <f>'235  Banda'!M18</f>
        <v>Banda</v>
      </c>
      <c r="C231">
        <f>'235  Banda'!N18</f>
        <v>167542</v>
      </c>
      <c r="D231">
        <f>'235  Banda'!O18</f>
        <v>136644</v>
      </c>
      <c r="E231">
        <f>'235  Banda'!P18</f>
        <v>18</v>
      </c>
      <c r="F231">
        <f>'235  Banda'!Q18</f>
        <v>304204</v>
      </c>
      <c r="G231">
        <f>'235  Banda'!R18</f>
        <v>96402</v>
      </c>
      <c r="H231">
        <f>'235  Banda'!S18</f>
        <v>84641</v>
      </c>
      <c r="I231">
        <f>'235  Banda'!T18</f>
        <v>1366</v>
      </c>
      <c r="J231">
        <f>'235  Banda'!U18</f>
        <v>182409</v>
      </c>
      <c r="K231">
        <f>'235  Banda'!V18</f>
        <v>182334</v>
      </c>
      <c r="L231">
        <f>'235  Banda'!W18</f>
        <v>59.962722383663589</v>
      </c>
      <c r="M231" t="str">
        <f>'235  Banda'!X18</f>
        <v xml:space="preserve">BJP       </v>
      </c>
      <c r="N231" t="str">
        <f>'235  Banda'!Y18</f>
        <v xml:space="preserve">BSP       </v>
      </c>
      <c r="O231">
        <f>'235  Banda'!Z18</f>
        <v>83169</v>
      </c>
      <c r="P231">
        <f>'235  Banda'!AA18</f>
        <v>50341</v>
      </c>
      <c r="Q231">
        <f>'235  Banda'!AB18</f>
        <v>32828</v>
      </c>
    </row>
    <row r="232" spans="1:17" x14ac:dyDescent="0.3">
      <c r="A232" s="1" t="s">
        <v>1221</v>
      </c>
      <c r="B232" t="str">
        <f>'236  Chitrakoot'!M18</f>
        <v>Chitrakoot</v>
      </c>
      <c r="C232">
        <f>'236  Chitrakoot'!N18</f>
        <v>193341</v>
      </c>
      <c r="D232">
        <f>'236  Chitrakoot'!O18</f>
        <v>163282</v>
      </c>
      <c r="E232">
        <f>'236  Chitrakoot'!P18</f>
        <v>8</v>
      </c>
      <c r="F232">
        <f>'236  Chitrakoot'!Q18</f>
        <v>356631</v>
      </c>
      <c r="G232">
        <f>'236  Chitrakoot'!R18</f>
        <v>113618</v>
      </c>
      <c r="H232">
        <f>'236  Chitrakoot'!S18</f>
        <v>106198</v>
      </c>
      <c r="I232">
        <f>'236  Chitrakoot'!T18</f>
        <v>1414</v>
      </c>
      <c r="J232">
        <f>'236  Chitrakoot'!U18</f>
        <v>221230</v>
      </c>
      <c r="K232">
        <f>'236  Chitrakoot'!V18</f>
        <v>221199</v>
      </c>
      <c r="L232">
        <f>'236  Chitrakoot'!W18</f>
        <v>62.033306134351754</v>
      </c>
      <c r="M232" t="str">
        <f>'236  Chitrakoot'!X18</f>
        <v xml:space="preserve">BJP       </v>
      </c>
      <c r="N232" t="str">
        <f>'236  Chitrakoot'!Y18</f>
        <v xml:space="preserve">SP        </v>
      </c>
      <c r="O232">
        <f>'236  Chitrakoot'!Z18</f>
        <v>90366</v>
      </c>
      <c r="P232">
        <f>'236  Chitrakoot'!AA18</f>
        <v>63430</v>
      </c>
      <c r="Q232">
        <f>'236  Chitrakoot'!AB18</f>
        <v>26936</v>
      </c>
    </row>
    <row r="233" spans="1:17" x14ac:dyDescent="0.3">
      <c r="A233" s="1" t="s">
        <v>1221</v>
      </c>
      <c r="B233" t="str">
        <f>'237  Manikpur'!M18</f>
        <v>Manikpur</v>
      </c>
      <c r="C233">
        <f>'237  Manikpur'!N18</f>
        <v>178285</v>
      </c>
      <c r="D233">
        <f>'237  Manikpur'!O18</f>
        <v>147401</v>
      </c>
      <c r="E233">
        <f>'237  Manikpur'!P18</f>
        <v>8</v>
      </c>
      <c r="F233">
        <f>'237  Manikpur'!Q18</f>
        <v>325694</v>
      </c>
      <c r="G233">
        <f>'237  Manikpur'!R18</f>
        <v>99767</v>
      </c>
      <c r="H233">
        <f>'237  Manikpur'!S18</f>
        <v>93963</v>
      </c>
      <c r="I233">
        <f>'237  Manikpur'!T18</f>
        <v>901</v>
      </c>
      <c r="J233">
        <f>'237  Manikpur'!U18</f>
        <v>194632</v>
      </c>
      <c r="K233">
        <f>'237  Manikpur'!V18</f>
        <v>194557</v>
      </c>
      <c r="L233">
        <f>'237  Manikpur'!W18</f>
        <v>59.759160438939617</v>
      </c>
      <c r="M233" t="str">
        <f>'237  Manikpur'!X18</f>
        <v xml:space="preserve">BJP       </v>
      </c>
      <c r="N233" t="str">
        <f>'237  Manikpur'!Y18</f>
        <v xml:space="preserve">INC       </v>
      </c>
      <c r="O233">
        <f>'237  Manikpur'!Z18</f>
        <v>84988</v>
      </c>
      <c r="P233">
        <f>'237  Manikpur'!AA18</f>
        <v>40524</v>
      </c>
      <c r="Q233">
        <f>'237  Manikpur'!AB18</f>
        <v>44464</v>
      </c>
    </row>
    <row r="234" spans="1:17" x14ac:dyDescent="0.3">
      <c r="A234" s="1" t="s">
        <v>1221</v>
      </c>
      <c r="B234" t="str">
        <f>'238  Jahanabad'!M18</f>
        <v>Jahanabad</v>
      </c>
      <c r="C234">
        <f>'238  Jahanabad'!N18</f>
        <v>164190</v>
      </c>
      <c r="D234">
        <f>'238  Jahanabad'!O18</f>
        <v>132089</v>
      </c>
      <c r="E234">
        <f>'238  Jahanabad'!P18</f>
        <v>3</v>
      </c>
      <c r="F234">
        <f>'238  Jahanabad'!Q18</f>
        <v>296282</v>
      </c>
      <c r="G234">
        <f>'238  Jahanabad'!R18</f>
        <v>96147</v>
      </c>
      <c r="H234">
        <f>'238  Jahanabad'!S18</f>
        <v>85077</v>
      </c>
      <c r="I234">
        <f>'238  Jahanabad'!T18</f>
        <v>276</v>
      </c>
      <c r="J234">
        <f>'238  Jahanabad'!U18</f>
        <v>181500</v>
      </c>
      <c r="K234">
        <f>'238  Jahanabad'!V18</f>
        <v>181500</v>
      </c>
      <c r="L234">
        <f>'238  Jahanabad'!W18</f>
        <v>61.259205756677758</v>
      </c>
      <c r="M234" t="str">
        <f>'238  Jahanabad'!X18</f>
        <v xml:space="preserve">ADAL      </v>
      </c>
      <c r="N234" t="str">
        <f>'238  Jahanabad'!Y18</f>
        <v xml:space="preserve">SP        </v>
      </c>
      <c r="O234">
        <f>'238  Jahanabad'!Z18</f>
        <v>81438</v>
      </c>
      <c r="P234">
        <f>'238  Jahanabad'!AA18</f>
        <v>33832</v>
      </c>
      <c r="Q234">
        <f>'238  Jahanabad'!AB18</f>
        <v>47606</v>
      </c>
    </row>
    <row r="235" spans="1:17" x14ac:dyDescent="0.3">
      <c r="A235" s="1" t="s">
        <v>1221</v>
      </c>
      <c r="B235" t="str">
        <f>'239  Bindki'!M18</f>
        <v>Bindki</v>
      </c>
      <c r="C235">
        <f>'239  Bindki'!N18</f>
        <v>162758</v>
      </c>
      <c r="D235">
        <f>'239  Bindki'!O18</f>
        <v>134349</v>
      </c>
      <c r="E235">
        <f>'239  Bindki'!P18</f>
        <v>8</v>
      </c>
      <c r="F235">
        <f>'239  Bindki'!Q18</f>
        <v>297115</v>
      </c>
      <c r="G235">
        <f>'239  Bindki'!R18</f>
        <v>95762</v>
      </c>
      <c r="H235">
        <f>'239  Bindki'!S18</f>
        <v>87877</v>
      </c>
      <c r="I235">
        <f>'239  Bindki'!T18</f>
        <v>336</v>
      </c>
      <c r="J235">
        <f>'239  Bindki'!U18</f>
        <v>183975</v>
      </c>
      <c r="K235">
        <f>'239  Bindki'!V18</f>
        <v>183971</v>
      </c>
      <c r="L235">
        <f>'239  Bindki'!W18</f>
        <v>61.920468505460846</v>
      </c>
      <c r="M235" t="str">
        <f>'239  Bindki'!X18</f>
        <v xml:space="preserve">BJP       </v>
      </c>
      <c r="N235" t="str">
        <f>'239  Bindki'!Y18</f>
        <v xml:space="preserve">SP        </v>
      </c>
      <c r="O235">
        <f>'239  Bindki'!Z18</f>
        <v>97996</v>
      </c>
      <c r="P235">
        <f>'239  Bindki'!AA18</f>
        <v>41618</v>
      </c>
      <c r="Q235">
        <f>'239  Bindki'!AB18</f>
        <v>56378</v>
      </c>
    </row>
    <row r="236" spans="1:17" x14ac:dyDescent="0.3">
      <c r="A236" s="1" t="s">
        <v>1221</v>
      </c>
      <c r="B236" t="str">
        <f>'240  Fatehpur   '!M18</f>
        <v xml:space="preserve">Fatehpur   </v>
      </c>
      <c r="C236">
        <f>'240  Fatehpur   '!N18</f>
        <v>176967</v>
      </c>
      <c r="D236">
        <f>'240  Fatehpur   '!O18</f>
        <v>155528</v>
      </c>
      <c r="E236">
        <f>'240  Fatehpur   '!P18</f>
        <v>19</v>
      </c>
      <c r="F236">
        <f>'240  Fatehpur   '!Q18</f>
        <v>332514</v>
      </c>
      <c r="G236">
        <f>'240  Fatehpur   '!R18</f>
        <v>100644</v>
      </c>
      <c r="H236">
        <f>'240  Fatehpur   '!S18</f>
        <v>93900</v>
      </c>
      <c r="I236">
        <f>'240  Fatehpur   '!T18</f>
        <v>845</v>
      </c>
      <c r="J236">
        <f>'240  Fatehpur   '!U18</f>
        <v>195389</v>
      </c>
      <c r="K236">
        <f>'240  Fatehpur   '!V18</f>
        <v>195168</v>
      </c>
      <c r="L236">
        <f>'240  Fatehpur   '!W18</f>
        <v>58.761134869509256</v>
      </c>
      <c r="M236" t="str">
        <f>'240  Fatehpur   '!X18</f>
        <v xml:space="preserve">BJP       </v>
      </c>
      <c r="N236" t="str">
        <f>'240  Fatehpur   '!Y18</f>
        <v xml:space="preserve">SP        </v>
      </c>
      <c r="O236">
        <f>'240  Fatehpur   '!Z18</f>
        <v>89481</v>
      </c>
      <c r="P236">
        <f>'240  Fatehpur   '!AA18</f>
        <v>57983</v>
      </c>
      <c r="Q236">
        <f>'240  Fatehpur   '!AB18</f>
        <v>31498</v>
      </c>
    </row>
    <row r="237" spans="1:17" x14ac:dyDescent="0.3">
      <c r="A237" s="1" t="s">
        <v>1221</v>
      </c>
      <c r="B237" t="str">
        <f>'241  Ayah Shah'!M18</f>
        <v>Ayah Shah</v>
      </c>
      <c r="C237">
        <f>'241  Ayah Shah'!N18</f>
        <v>142982</v>
      </c>
      <c r="D237">
        <f>'241  Ayah Shah'!O18</f>
        <v>117528</v>
      </c>
      <c r="E237">
        <f>'241  Ayah Shah'!P18</f>
        <v>8</v>
      </c>
      <c r="F237">
        <f>'241  Ayah Shah'!Q18</f>
        <v>260518</v>
      </c>
      <c r="G237">
        <f>'241  Ayah Shah'!R18</f>
        <v>76777</v>
      </c>
      <c r="H237">
        <f>'241  Ayah Shah'!S18</f>
        <v>73854</v>
      </c>
      <c r="I237">
        <f>'241  Ayah Shah'!T18</f>
        <v>317</v>
      </c>
      <c r="J237">
        <f>'241  Ayah Shah'!U18</f>
        <v>150949</v>
      </c>
      <c r="K237">
        <f>'241  Ayah Shah'!V18</f>
        <v>150934</v>
      </c>
      <c r="L237">
        <f>'241  Ayah Shah'!W18</f>
        <v>57.941869659678026</v>
      </c>
      <c r="M237" t="str">
        <f>'241  Ayah Shah'!X18</f>
        <v xml:space="preserve">BJP       </v>
      </c>
      <c r="N237" t="str">
        <f>'241  Ayah Shah'!Y18</f>
        <v xml:space="preserve">SP        </v>
      </c>
      <c r="O237">
        <f>'241  Ayah Shah'!Z18</f>
        <v>81203</v>
      </c>
      <c r="P237">
        <f>'241  Ayah Shah'!AA18</f>
        <v>29238</v>
      </c>
      <c r="Q237">
        <f>'241  Ayah Shah'!AB18</f>
        <v>51965</v>
      </c>
    </row>
    <row r="238" spans="1:17" x14ac:dyDescent="0.3">
      <c r="A238" s="1" t="s">
        <v>1221</v>
      </c>
      <c r="B238" t="str">
        <f>'242  Husainganj'!M18</f>
        <v>Husainganj</v>
      </c>
      <c r="C238">
        <f>'242  Husainganj'!N18</f>
        <v>156214</v>
      </c>
      <c r="D238">
        <f>'242  Husainganj'!O18</f>
        <v>130605</v>
      </c>
      <c r="E238">
        <f>'242  Husainganj'!P18</f>
        <v>2</v>
      </c>
      <c r="F238">
        <f>'242  Husainganj'!Q18</f>
        <v>286821</v>
      </c>
      <c r="G238">
        <f>'242  Husainganj'!R18</f>
        <v>87940</v>
      </c>
      <c r="H238">
        <f>'242  Husainganj'!S18</f>
        <v>87464</v>
      </c>
      <c r="I238">
        <f>'242  Husainganj'!T18</f>
        <v>303</v>
      </c>
      <c r="J238">
        <f>'242  Husainganj'!U18</f>
        <v>175707</v>
      </c>
      <c r="K238">
        <f>'242  Husainganj'!V18</f>
        <v>175664</v>
      </c>
      <c r="L238">
        <f>'242  Husainganj'!W18</f>
        <v>61.260158774985094</v>
      </c>
      <c r="M238" t="str">
        <f>'242  Husainganj'!X18</f>
        <v xml:space="preserve">BJP       </v>
      </c>
      <c r="N238" t="str">
        <f>'242  Husainganj'!Y18</f>
        <v xml:space="preserve">INC       </v>
      </c>
      <c r="O238">
        <f>'242  Husainganj'!Z18</f>
        <v>73595</v>
      </c>
      <c r="P238">
        <f>'242  Husainganj'!AA18</f>
        <v>55002</v>
      </c>
      <c r="Q238">
        <f>'242  Husainganj'!AB18</f>
        <v>18593</v>
      </c>
    </row>
    <row r="239" spans="1:17" x14ac:dyDescent="0.3">
      <c r="A239" s="1" t="s">
        <v>1221</v>
      </c>
      <c r="B239" t="str">
        <f>'243  Khaga'!M18</f>
        <v>Khaga</v>
      </c>
      <c r="C239">
        <f>'243  Khaga'!N18</f>
        <v>175571</v>
      </c>
      <c r="D239">
        <f>'243  Khaga'!O18</f>
        <v>148019</v>
      </c>
      <c r="E239">
        <f>'243  Khaga'!P18</f>
        <v>4</v>
      </c>
      <c r="F239">
        <f>'243  Khaga'!Q18</f>
        <v>323594</v>
      </c>
      <c r="G239">
        <f>'243  Khaga'!R18</f>
        <v>93867</v>
      </c>
      <c r="H239">
        <f>'243  Khaga'!S18</f>
        <v>90470</v>
      </c>
      <c r="I239">
        <f>'243  Khaga'!T18</f>
        <v>268</v>
      </c>
      <c r="J239">
        <f>'243  Khaga'!U18</f>
        <v>184607</v>
      </c>
      <c r="K239">
        <f>'243  Khaga'!V18</f>
        <v>184571</v>
      </c>
      <c r="L239">
        <f>'243  Khaga'!W18</f>
        <v>57.048956408338846</v>
      </c>
      <c r="M239" t="str">
        <f>'243  Khaga'!X18</f>
        <v xml:space="preserve">BJP       </v>
      </c>
      <c r="N239" t="str">
        <f>'243  Khaga'!Y18</f>
        <v xml:space="preserve">INC       </v>
      </c>
      <c r="O239">
        <f>'243  Khaga'!Z18</f>
        <v>94954</v>
      </c>
      <c r="P239">
        <f>'243  Khaga'!AA18</f>
        <v>38520</v>
      </c>
      <c r="Q239">
        <f>'243  Khaga'!AB18</f>
        <v>56434</v>
      </c>
    </row>
    <row r="240" spans="1:17" x14ac:dyDescent="0.3">
      <c r="A240" s="1" t="s">
        <v>1221</v>
      </c>
      <c r="B240" t="str">
        <f>'244  Rampur Khas'!M18</f>
        <v>Rampur Khas</v>
      </c>
      <c r="C240">
        <f>'244  Rampur Khas'!N18</f>
        <v>169514</v>
      </c>
      <c r="D240">
        <f>'244  Rampur Khas'!O18</f>
        <v>146259</v>
      </c>
      <c r="E240">
        <f>'244  Rampur Khas'!P18</f>
        <v>21</v>
      </c>
      <c r="F240">
        <f>'244  Rampur Khas'!Q18</f>
        <v>315794</v>
      </c>
      <c r="G240">
        <f>'244  Rampur Khas'!R18</f>
        <v>80783</v>
      </c>
      <c r="H240">
        <f>'244  Rampur Khas'!S18</f>
        <v>89074</v>
      </c>
      <c r="I240">
        <f>'244  Rampur Khas'!T18</f>
        <v>876</v>
      </c>
      <c r="J240">
        <f>'244  Rampur Khas'!U18</f>
        <v>170734</v>
      </c>
      <c r="K240">
        <f>'244  Rampur Khas'!V18</f>
        <v>170655</v>
      </c>
      <c r="L240">
        <f>'244  Rampur Khas'!W18</f>
        <v>54.064991735118461</v>
      </c>
      <c r="M240" t="str">
        <f>'244  Rampur Khas'!X18</f>
        <v xml:space="preserve">INC       </v>
      </c>
      <c r="N240" t="str">
        <f>'244  Rampur Khas'!Y18</f>
        <v xml:space="preserve">BJP       </v>
      </c>
      <c r="O240">
        <f>'244  Rampur Khas'!Z18</f>
        <v>81463</v>
      </c>
      <c r="P240">
        <f>'244  Rampur Khas'!AA18</f>
        <v>64397</v>
      </c>
      <c r="Q240">
        <f>'244  Rampur Khas'!AB18</f>
        <v>17066</v>
      </c>
    </row>
    <row r="241" spans="1:17" x14ac:dyDescent="0.3">
      <c r="A241" s="1" t="s">
        <v>1221</v>
      </c>
      <c r="B241" t="str">
        <f>'245  Babaganj'!M18</f>
        <v>Babaganj</v>
      </c>
      <c r="C241">
        <f>'245  Babaganj'!N18</f>
        <v>164361</v>
      </c>
      <c r="D241">
        <f>'245  Babaganj'!O18</f>
        <v>140645</v>
      </c>
      <c r="E241">
        <f>'245  Babaganj'!P18</f>
        <v>80</v>
      </c>
      <c r="F241">
        <f>'245  Babaganj'!Q18</f>
        <v>305086</v>
      </c>
      <c r="G241">
        <f>'245  Babaganj'!R18</f>
        <v>82840</v>
      </c>
      <c r="H241">
        <f>'245  Babaganj'!S18</f>
        <v>84433</v>
      </c>
      <c r="I241">
        <f>'245  Babaganj'!T18</f>
        <v>718</v>
      </c>
      <c r="J241">
        <f>'245  Babaganj'!U18</f>
        <v>167991</v>
      </c>
      <c r="K241">
        <f>'245  Babaganj'!V18</f>
        <v>167975</v>
      </c>
      <c r="L241">
        <f>'245  Babaganj'!W18</f>
        <v>55.063490294539896</v>
      </c>
      <c r="M241" t="str">
        <f>'245  Babaganj'!X18</f>
        <v xml:space="preserve">IND       </v>
      </c>
      <c r="N241" t="str">
        <f>'245  Babaganj'!Y18</f>
        <v xml:space="preserve">BJP       </v>
      </c>
      <c r="O241">
        <f>'245  Babaganj'!Z18</f>
        <v>87778</v>
      </c>
      <c r="P241">
        <f>'245  Babaganj'!AA18</f>
        <v>50618</v>
      </c>
      <c r="Q241">
        <f>'245  Babaganj'!AB18</f>
        <v>37160</v>
      </c>
    </row>
    <row r="242" spans="1:17" x14ac:dyDescent="0.3">
      <c r="A242" s="1" t="s">
        <v>1221</v>
      </c>
      <c r="B242" t="str">
        <f>'246  Kunda'!M18</f>
        <v>Kunda</v>
      </c>
      <c r="C242">
        <f>'246  Kunda'!N18</f>
        <v>185810</v>
      </c>
      <c r="D242">
        <f>'246  Kunda'!O18</f>
        <v>156915</v>
      </c>
      <c r="E242">
        <f>'246  Kunda'!P18</f>
        <v>152</v>
      </c>
      <c r="F242">
        <f>'246  Kunda'!Q18</f>
        <v>342877</v>
      </c>
      <c r="G242">
        <f>'246  Kunda'!R18</f>
        <v>104812</v>
      </c>
      <c r="H242">
        <f>'246  Kunda'!S18</f>
        <v>95676</v>
      </c>
      <c r="I242">
        <f>'246  Kunda'!T18</f>
        <v>591</v>
      </c>
      <c r="J242">
        <f>'246  Kunda'!U18</f>
        <v>201080</v>
      </c>
      <c r="K242">
        <f>'246  Kunda'!V18</f>
        <v>201038</v>
      </c>
      <c r="L242">
        <f>'246  Kunda'!W18</f>
        <v>58.644936814076189</v>
      </c>
      <c r="M242" t="str">
        <f>'246  Kunda'!X18</f>
        <v xml:space="preserve">IND       </v>
      </c>
      <c r="N242" t="str">
        <f>'246  Kunda'!Y18</f>
        <v xml:space="preserve">BJP       </v>
      </c>
      <c r="O242">
        <f>'246  Kunda'!Z18</f>
        <v>136597</v>
      </c>
      <c r="P242">
        <f>'246  Kunda'!AA18</f>
        <v>32950</v>
      </c>
      <c r="Q242">
        <f>'246  Kunda'!AB18</f>
        <v>103647</v>
      </c>
    </row>
    <row r="243" spans="1:17" x14ac:dyDescent="0.3">
      <c r="A243" s="1" t="s">
        <v>1221</v>
      </c>
      <c r="B243" t="str">
        <f>'247  Vishwanathganj'!M18</f>
        <v>Vishwanathganj</v>
      </c>
      <c r="C243">
        <f>'247  Vishwanathganj'!N18</f>
        <v>205245</v>
      </c>
      <c r="D243">
        <f>'247  Vishwanathganj'!O18</f>
        <v>175261</v>
      </c>
      <c r="E243">
        <f>'247  Vishwanathganj'!P18</f>
        <v>1</v>
      </c>
      <c r="F243">
        <f>'247  Vishwanathganj'!Q18</f>
        <v>380507</v>
      </c>
      <c r="G243">
        <f>'247  Vishwanathganj'!R18</f>
        <v>93357</v>
      </c>
      <c r="H243">
        <f>'247  Vishwanathganj'!S18</f>
        <v>102124</v>
      </c>
      <c r="I243">
        <f>'247  Vishwanathganj'!T18</f>
        <v>1221</v>
      </c>
      <c r="J243">
        <f>'247  Vishwanathganj'!U18</f>
        <v>196702</v>
      </c>
      <c r="K243">
        <f>'247  Vishwanathganj'!V18</f>
        <v>196623</v>
      </c>
      <c r="L243">
        <f>'247  Vishwanathganj'!W18</f>
        <v>51.69471258084608</v>
      </c>
      <c r="M243" t="str">
        <f>'247  Vishwanathganj'!X18</f>
        <v xml:space="preserve">ADAL      </v>
      </c>
      <c r="N243" t="str">
        <f>'247  Vishwanathganj'!Y18</f>
        <v xml:space="preserve">INC       </v>
      </c>
      <c r="O243">
        <f>'247  Vishwanathganj'!Z18</f>
        <v>81899</v>
      </c>
      <c r="P243">
        <f>'247  Vishwanathganj'!AA18</f>
        <v>58541</v>
      </c>
      <c r="Q243">
        <f>'247  Vishwanathganj'!AB18</f>
        <v>23358</v>
      </c>
    </row>
    <row r="244" spans="1:17" x14ac:dyDescent="0.3">
      <c r="A244" s="1" t="s">
        <v>1221</v>
      </c>
      <c r="B244" t="str">
        <f>'248  Pratapgarh'!M18</f>
        <v>Pratapgarh</v>
      </c>
      <c r="C244">
        <f>'248  Pratapgarh'!N18</f>
        <v>178903</v>
      </c>
      <c r="D244">
        <f>'248  Pratapgarh'!O18</f>
        <v>151928</v>
      </c>
      <c r="E244">
        <f>'248  Pratapgarh'!P18</f>
        <v>0</v>
      </c>
      <c r="F244">
        <f>'248  Pratapgarh'!Q18</f>
        <v>330831</v>
      </c>
      <c r="G244">
        <f>'248  Pratapgarh'!R18</f>
        <v>93387</v>
      </c>
      <c r="H244">
        <f>'248  Pratapgarh'!S18</f>
        <v>90543</v>
      </c>
      <c r="I244">
        <f>'248  Pratapgarh'!T18</f>
        <v>1361</v>
      </c>
      <c r="J244">
        <f>'248  Pratapgarh'!U18</f>
        <v>185291</v>
      </c>
      <c r="K244">
        <f>'248  Pratapgarh'!V18</f>
        <v>185179</v>
      </c>
      <c r="L244">
        <f>'248  Pratapgarh'!W18</f>
        <v>56.007750180605811</v>
      </c>
      <c r="M244" t="str">
        <f>'248  Pratapgarh'!X18</f>
        <v xml:space="preserve">ADAL      </v>
      </c>
      <c r="N244" t="str">
        <f>'248  Pratapgarh'!Y18</f>
        <v xml:space="preserve">SP        </v>
      </c>
      <c r="O244">
        <f>'248  Pratapgarh'!Z18</f>
        <v>80828</v>
      </c>
      <c r="P244">
        <f>'248  Pratapgarh'!AA18</f>
        <v>46274</v>
      </c>
      <c r="Q244">
        <f>'248  Pratapgarh'!AB18</f>
        <v>34554</v>
      </c>
    </row>
    <row r="245" spans="1:17" x14ac:dyDescent="0.3">
      <c r="A245" s="1" t="s">
        <v>1221</v>
      </c>
      <c r="B245" t="str">
        <f>'249  Patti'!M18</f>
        <v>Patti</v>
      </c>
      <c r="C245">
        <f>'249  Patti'!N18</f>
        <v>182395</v>
      </c>
      <c r="D245">
        <f>'249  Patti'!O18</f>
        <v>156798</v>
      </c>
      <c r="E245">
        <f>'249  Patti'!P18</f>
        <v>1</v>
      </c>
      <c r="F245">
        <f>'249  Patti'!Q18</f>
        <v>339194</v>
      </c>
      <c r="G245">
        <f>'249  Patti'!R18</f>
        <v>100935</v>
      </c>
      <c r="H245">
        <f>'249  Patti'!S18</f>
        <v>106360</v>
      </c>
      <c r="I245">
        <f>'249  Patti'!T18</f>
        <v>1528</v>
      </c>
      <c r="J245">
        <f>'249  Patti'!U18</f>
        <v>208823</v>
      </c>
      <c r="K245">
        <f>'249  Patti'!V18</f>
        <v>207923</v>
      </c>
      <c r="L245">
        <f>'249  Patti'!W18</f>
        <v>61.564473428185643</v>
      </c>
      <c r="M245" t="str">
        <f>'249  Patti'!X18</f>
        <v xml:space="preserve">BJP       </v>
      </c>
      <c r="N245" t="str">
        <f>'249  Patti'!Y18</f>
        <v xml:space="preserve">SP        </v>
      </c>
      <c r="O245">
        <f>'249  Patti'!Z18</f>
        <v>75011</v>
      </c>
      <c r="P245">
        <f>'249  Patti'!AA18</f>
        <v>73538</v>
      </c>
      <c r="Q245">
        <f>'249  Patti'!AB18</f>
        <v>1473</v>
      </c>
    </row>
    <row r="246" spans="1:17" x14ac:dyDescent="0.3">
      <c r="A246" s="1" t="s">
        <v>1221</v>
      </c>
      <c r="B246" t="str">
        <f>'250  Raniganj'!M18</f>
        <v>Raniganj</v>
      </c>
      <c r="C246">
        <f>'250  Raniganj'!N18</f>
        <v>169021</v>
      </c>
      <c r="D246">
        <f>'250  Raniganj'!O18</f>
        <v>146799</v>
      </c>
      <c r="E246">
        <f>'250  Raniganj'!P18</f>
        <v>1</v>
      </c>
      <c r="F246">
        <f>'250  Raniganj'!Q18</f>
        <v>315821</v>
      </c>
      <c r="G246">
        <f>'250  Raniganj'!R18</f>
        <v>84076</v>
      </c>
      <c r="H246">
        <f>'250  Raniganj'!S18</f>
        <v>92228</v>
      </c>
      <c r="I246">
        <f>'250  Raniganj'!T18</f>
        <v>996</v>
      </c>
      <c r="J246">
        <f>'250  Raniganj'!U18</f>
        <v>177301</v>
      </c>
      <c r="K246">
        <f>'250  Raniganj'!V18</f>
        <v>177190</v>
      </c>
      <c r="L246">
        <f>'250  Raniganj'!W18</f>
        <v>56.139712052080135</v>
      </c>
      <c r="M246" t="str">
        <f>'250  Raniganj'!X18</f>
        <v xml:space="preserve">BJP       </v>
      </c>
      <c r="N246" t="str">
        <f>'250  Raniganj'!Y18</f>
        <v xml:space="preserve">BSP       </v>
      </c>
      <c r="O246">
        <f>'250  Raniganj'!Z18</f>
        <v>67031</v>
      </c>
      <c r="P246">
        <f>'250  Raniganj'!AA18</f>
        <v>58022</v>
      </c>
      <c r="Q246">
        <f>'250  Raniganj'!AB18</f>
        <v>9009</v>
      </c>
    </row>
    <row r="247" spans="1:17" x14ac:dyDescent="0.3">
      <c r="A247" s="1" t="s">
        <v>1221</v>
      </c>
      <c r="B247" t="str">
        <f>'251  Sirathu'!M18</f>
        <v>Sirathu</v>
      </c>
      <c r="C247">
        <f>'251  Sirathu'!N18</f>
        <v>190157</v>
      </c>
      <c r="D247">
        <f>'251  Sirathu'!O18</f>
        <v>160540</v>
      </c>
      <c r="E247">
        <f>'251  Sirathu'!P18</f>
        <v>11</v>
      </c>
      <c r="F247">
        <f>'251  Sirathu'!Q18</f>
        <v>350708</v>
      </c>
      <c r="G247">
        <f>'251  Sirathu'!R18</f>
        <v>98748</v>
      </c>
      <c r="H247">
        <f>'251  Sirathu'!S18</f>
        <v>97000</v>
      </c>
      <c r="I247">
        <f>'251  Sirathu'!T18</f>
        <v>454</v>
      </c>
      <c r="J247">
        <f>'251  Sirathu'!U18</f>
        <v>196202</v>
      </c>
      <c r="K247">
        <f>'251  Sirathu'!V18</f>
        <v>196186</v>
      </c>
      <c r="L247">
        <f>'251  Sirathu'!W18</f>
        <v>55.944546460303158</v>
      </c>
      <c r="M247" t="str">
        <f>'251  Sirathu'!X18</f>
        <v xml:space="preserve">BJP       </v>
      </c>
      <c r="N247" t="str">
        <f>'251  Sirathu'!Y18</f>
        <v xml:space="preserve">SP        </v>
      </c>
      <c r="O247">
        <f>'251  Sirathu'!Z18</f>
        <v>78621</v>
      </c>
      <c r="P247">
        <f>'251  Sirathu'!AA18</f>
        <v>52418</v>
      </c>
      <c r="Q247">
        <f>'251  Sirathu'!AB18</f>
        <v>26203</v>
      </c>
    </row>
    <row r="248" spans="1:17" x14ac:dyDescent="0.3">
      <c r="A248" s="1" t="s">
        <v>1221</v>
      </c>
      <c r="B248" t="str">
        <f>'252  Manjhanpur '!M18</f>
        <v xml:space="preserve">Manjhanpur </v>
      </c>
      <c r="C248">
        <f>'252  Manjhanpur '!N18</f>
        <v>207397</v>
      </c>
      <c r="D248">
        <f>'252  Manjhanpur '!O18</f>
        <v>171023</v>
      </c>
      <c r="E248">
        <f>'252  Manjhanpur '!P18</f>
        <v>0</v>
      </c>
      <c r="F248">
        <f>'252  Manjhanpur '!Q18</f>
        <v>378420</v>
      </c>
      <c r="G248">
        <f>'252  Manjhanpur '!R18</f>
        <v>112745</v>
      </c>
      <c r="H248">
        <f>'252  Manjhanpur '!S18</f>
        <v>110244</v>
      </c>
      <c r="I248">
        <f>'252  Manjhanpur '!T18</f>
        <v>673</v>
      </c>
      <c r="J248">
        <f>'252  Manjhanpur '!U18</f>
        <v>223662</v>
      </c>
      <c r="K248">
        <f>'252  Manjhanpur '!V18</f>
        <v>223633</v>
      </c>
      <c r="L248">
        <f>'252  Manjhanpur '!W18</f>
        <v>59.104169969874739</v>
      </c>
      <c r="M248" t="str">
        <f>'252  Manjhanpur '!X18</f>
        <v xml:space="preserve">BJP       </v>
      </c>
      <c r="N248" t="str">
        <f>'252  Manjhanpur '!Y18</f>
        <v xml:space="preserve">BSP       </v>
      </c>
      <c r="O248">
        <f>'252  Manjhanpur '!Z18</f>
        <v>92818</v>
      </c>
      <c r="P248">
        <f>'252  Manjhanpur '!AA18</f>
        <v>88658</v>
      </c>
      <c r="Q248">
        <f>'252  Manjhanpur '!AB18</f>
        <v>4160</v>
      </c>
    </row>
    <row r="249" spans="1:17" x14ac:dyDescent="0.3">
      <c r="A249" s="1" t="s">
        <v>1221</v>
      </c>
      <c r="B249" t="str">
        <f>'253  Chail'!M18</f>
        <v>Chail</v>
      </c>
      <c r="C249">
        <f>'253  Chail'!N18</f>
        <v>196047</v>
      </c>
      <c r="D249">
        <f>'253  Chail'!O18</f>
        <v>169289</v>
      </c>
      <c r="E249">
        <f>'253  Chail'!P18</f>
        <v>11</v>
      </c>
      <c r="F249">
        <f>'253  Chail'!Q18</f>
        <v>365347</v>
      </c>
      <c r="G249">
        <f>'253  Chail'!R18</f>
        <v>104562</v>
      </c>
      <c r="H249">
        <f>'253  Chail'!S18</f>
        <v>98480</v>
      </c>
      <c r="I249">
        <f>'253  Chail'!T18</f>
        <v>333</v>
      </c>
      <c r="J249">
        <f>'253  Chail'!U18</f>
        <v>203375</v>
      </c>
      <c r="K249">
        <f>'253  Chail'!V18</f>
        <v>203355</v>
      </c>
      <c r="L249">
        <f>'253  Chail'!W18</f>
        <v>55.666257010458551</v>
      </c>
      <c r="M249" t="str">
        <f>'253  Chail'!X18</f>
        <v xml:space="preserve">BJP       </v>
      </c>
      <c r="N249" t="str">
        <f>'253  Chail'!Y18</f>
        <v xml:space="preserve">INC       </v>
      </c>
      <c r="O249">
        <f>'253  Chail'!Z18</f>
        <v>85713</v>
      </c>
      <c r="P249">
        <f>'253  Chail'!AA18</f>
        <v>45597</v>
      </c>
      <c r="Q249">
        <f>'253  Chail'!AB18</f>
        <v>40116</v>
      </c>
    </row>
    <row r="250" spans="1:17" x14ac:dyDescent="0.3">
      <c r="A250" s="1" t="s">
        <v>1221</v>
      </c>
      <c r="B250" t="str">
        <f>'254  Phaphamau'!M18</f>
        <v>Phaphamau</v>
      </c>
      <c r="C250">
        <f>'254  Phaphamau'!N18</f>
        <v>195095</v>
      </c>
      <c r="D250">
        <f>'254  Phaphamau'!O18</f>
        <v>161185</v>
      </c>
      <c r="E250">
        <f>'254  Phaphamau'!P18</f>
        <v>16</v>
      </c>
      <c r="F250">
        <f>'254  Phaphamau'!Q18</f>
        <v>356296</v>
      </c>
      <c r="G250">
        <f>'254  Phaphamau'!R18</f>
        <v>107807</v>
      </c>
      <c r="H250">
        <f>'254  Phaphamau'!S18</f>
        <v>97081</v>
      </c>
      <c r="I250">
        <f>'254  Phaphamau'!T18</f>
        <v>474</v>
      </c>
      <c r="J250">
        <f>'254  Phaphamau'!U18</f>
        <v>205362</v>
      </c>
      <c r="K250">
        <f>'254  Phaphamau'!V18</f>
        <v>205266</v>
      </c>
      <c r="L250">
        <f>'254  Phaphamau'!W18</f>
        <v>57.638031299818124</v>
      </c>
      <c r="M250" t="str">
        <f>'254  Phaphamau'!X18</f>
        <v xml:space="preserve">BJP       </v>
      </c>
      <c r="N250" t="str">
        <f>'254  Phaphamau'!Y18</f>
        <v xml:space="preserve">SP        </v>
      </c>
      <c r="O250">
        <f>'254  Phaphamau'!Z18</f>
        <v>83239</v>
      </c>
      <c r="P250">
        <f>'254  Phaphamau'!AA18</f>
        <v>57254</v>
      </c>
      <c r="Q250">
        <f>'254  Phaphamau'!AB18</f>
        <v>25985</v>
      </c>
    </row>
    <row r="251" spans="1:17" x14ac:dyDescent="0.3">
      <c r="A251" s="1" t="s">
        <v>1221</v>
      </c>
      <c r="B251" t="str">
        <f>'255  Soraon '!M18</f>
        <v xml:space="preserve">Soraon </v>
      </c>
      <c r="C251">
        <f>'255  Soraon '!N18</f>
        <v>198943</v>
      </c>
      <c r="D251">
        <f>'255  Soraon '!O18</f>
        <v>166787</v>
      </c>
      <c r="E251">
        <f>'255  Soraon '!P18</f>
        <v>28</v>
      </c>
      <c r="F251">
        <f>'255  Soraon '!Q18</f>
        <v>365758</v>
      </c>
      <c r="G251">
        <f>'255  Soraon '!R18</f>
        <v>110195</v>
      </c>
      <c r="H251">
        <f>'255  Soraon '!S18</f>
        <v>102087</v>
      </c>
      <c r="I251">
        <f>'255  Soraon '!T18</f>
        <v>399</v>
      </c>
      <c r="J251">
        <f>'255  Soraon '!U18</f>
        <v>212681</v>
      </c>
      <c r="K251">
        <f>'255  Soraon '!V18</f>
        <v>212679</v>
      </c>
      <c r="L251">
        <f>'255  Soraon '!W18</f>
        <v>58.148010433127915</v>
      </c>
      <c r="M251" t="str">
        <f>'255  Soraon '!X18</f>
        <v xml:space="preserve">ADAL      </v>
      </c>
      <c r="N251" t="str">
        <f>'255  Soraon '!Y18</f>
        <v xml:space="preserve">BSP       </v>
      </c>
      <c r="O251">
        <f>'255  Soraon '!Z18</f>
        <v>77814</v>
      </c>
      <c r="P251">
        <f>'255  Soraon '!AA18</f>
        <v>60079</v>
      </c>
      <c r="Q251">
        <f>'255  Soraon '!AB18</f>
        <v>17735</v>
      </c>
    </row>
    <row r="252" spans="1:17" x14ac:dyDescent="0.3">
      <c r="A252" s="1" t="s">
        <v>1221</v>
      </c>
      <c r="B252" t="str">
        <f>'261  Allahabad West'!M18</f>
        <v>Allahabad West</v>
      </c>
      <c r="C252">
        <f>'261  Allahabad West'!N18</f>
        <v>231190</v>
      </c>
      <c r="D252">
        <f>'261  Allahabad West'!O18</f>
        <v>187624</v>
      </c>
      <c r="E252">
        <f>'261  Allahabad West'!P18</f>
        <v>35</v>
      </c>
      <c r="F252">
        <f>'261  Allahabad West'!Q18</f>
        <v>418849</v>
      </c>
      <c r="G252">
        <f>'261  Allahabad West'!R18</f>
        <v>112057</v>
      </c>
      <c r="H252">
        <f>'261  Allahabad West'!S18</f>
        <v>86216</v>
      </c>
      <c r="I252">
        <f>'261  Allahabad West'!T18</f>
        <v>485</v>
      </c>
      <c r="J252">
        <f>'261  Allahabad West'!U18</f>
        <v>198758</v>
      </c>
      <c r="K252">
        <f>'261  Allahabad West'!V18</f>
        <v>198692</v>
      </c>
      <c r="L252">
        <f>'261  Allahabad West'!W18</f>
        <v>47.453378186410852</v>
      </c>
      <c r="M252" t="str">
        <f>'261  Allahabad West'!X18</f>
        <v xml:space="preserve">BJP       </v>
      </c>
      <c r="N252" t="str">
        <f>'261  Allahabad West'!Y18</f>
        <v xml:space="preserve">SP        </v>
      </c>
      <c r="O252">
        <f>'261  Allahabad West'!Z18</f>
        <v>85518</v>
      </c>
      <c r="P252">
        <f>'261  Allahabad West'!AA18</f>
        <v>60182</v>
      </c>
      <c r="Q252">
        <f>'261  Allahabad West'!AB18</f>
        <v>25336</v>
      </c>
    </row>
    <row r="253" spans="1:17" x14ac:dyDescent="0.3">
      <c r="A253" s="1" t="s">
        <v>1221</v>
      </c>
      <c r="B253" t="str">
        <f>'262  Allahabad North'!M18</f>
        <v>Allahabad North</v>
      </c>
      <c r="C253">
        <f>'262  Allahabad North'!N18</f>
        <v>229917</v>
      </c>
      <c r="D253">
        <f>'262  Allahabad North'!O18</f>
        <v>183495</v>
      </c>
      <c r="E253">
        <f>'262  Allahabad North'!P18</f>
        <v>66</v>
      </c>
      <c r="F253">
        <f>'262  Allahabad North'!Q18</f>
        <v>413478</v>
      </c>
      <c r="G253">
        <f>'262  Allahabad North'!R18</f>
        <v>95839</v>
      </c>
      <c r="H253">
        <f>'262  Allahabad North'!S18</f>
        <v>76555</v>
      </c>
      <c r="I253">
        <f>'262  Allahabad North'!T18</f>
        <v>938</v>
      </c>
      <c r="J253">
        <f>'262  Allahabad North'!U18</f>
        <v>173332</v>
      </c>
      <c r="K253">
        <f>'262  Allahabad North'!V18</f>
        <v>173242</v>
      </c>
      <c r="L253">
        <f>'262  Allahabad North'!W18</f>
        <v>41.920489119130885</v>
      </c>
      <c r="M253" t="str">
        <f>'262  Allahabad North'!X18</f>
        <v xml:space="preserve">BJP       </v>
      </c>
      <c r="N253" t="str">
        <f>'262  Allahabad North'!Y18</f>
        <v xml:space="preserve">INC       </v>
      </c>
      <c r="O253">
        <f>'262  Allahabad North'!Z18</f>
        <v>89191</v>
      </c>
      <c r="P253">
        <f>'262  Allahabad North'!AA18</f>
        <v>54166</v>
      </c>
      <c r="Q253">
        <f>'262  Allahabad North'!AB18</f>
        <v>35025</v>
      </c>
    </row>
    <row r="254" spans="1:17" x14ac:dyDescent="0.3">
      <c r="A254" s="1" t="s">
        <v>1221</v>
      </c>
      <c r="B254" t="str">
        <f>'263  Allahabad South'!M18</f>
        <v>Allahabad South</v>
      </c>
      <c r="C254">
        <f>'263  Allahabad South'!N18</f>
        <v>215214</v>
      </c>
      <c r="D254">
        <f>'263  Allahabad South'!O18</f>
        <v>176778</v>
      </c>
      <c r="E254">
        <f>'263  Allahabad South'!P18</f>
        <v>105</v>
      </c>
      <c r="F254">
        <f>'263  Allahabad South'!Q18</f>
        <v>392097</v>
      </c>
      <c r="G254">
        <f>'263  Allahabad South'!R18</f>
        <v>99259</v>
      </c>
      <c r="H254">
        <f>'263  Allahabad South'!S18</f>
        <v>77444</v>
      </c>
      <c r="I254">
        <f>'263  Allahabad South'!T18</f>
        <v>381</v>
      </c>
      <c r="J254">
        <f>'263  Allahabad South'!U18</f>
        <v>177087</v>
      </c>
      <c r="K254">
        <f>'263  Allahabad South'!V18</f>
        <v>177063</v>
      </c>
      <c r="L254">
        <f>'263  Allahabad South'!W18</f>
        <v>45.164079296704642</v>
      </c>
      <c r="M254" t="str">
        <f>'263  Allahabad South'!X18</f>
        <v xml:space="preserve">BJP       </v>
      </c>
      <c r="N254" t="str">
        <f>'263  Allahabad South'!Y18</f>
        <v xml:space="preserve">SP        </v>
      </c>
      <c r="O254">
        <f>'263  Allahabad South'!Z18</f>
        <v>93011</v>
      </c>
      <c r="P254">
        <f>'263  Allahabad South'!AA18</f>
        <v>64424</v>
      </c>
      <c r="Q254">
        <f>'263  Allahabad South'!AB18</f>
        <v>28587</v>
      </c>
    </row>
    <row r="255" spans="1:17" x14ac:dyDescent="0.3">
      <c r="A255" s="1" t="s">
        <v>1221</v>
      </c>
      <c r="B255" t="str">
        <f>'265  Koraon '!M18</f>
        <v xml:space="preserve">Koraon </v>
      </c>
      <c r="C255">
        <f>'265  Koraon '!N18</f>
        <v>178713</v>
      </c>
      <c r="D255">
        <f>'265  Koraon '!O18</f>
        <v>150601</v>
      </c>
      <c r="E255">
        <f>'265  Koraon '!P18</f>
        <v>19</v>
      </c>
      <c r="F255">
        <f>'265  Koraon '!Q18</f>
        <v>329333</v>
      </c>
      <c r="G255">
        <f>'265  Koraon '!R18</f>
        <v>101489</v>
      </c>
      <c r="H255">
        <f>'265  Koraon '!S18</f>
        <v>94477</v>
      </c>
      <c r="I255">
        <f>'265  Koraon '!T18</f>
        <v>267</v>
      </c>
      <c r="J255">
        <f>'265  Koraon '!U18</f>
        <v>196233</v>
      </c>
      <c r="K255">
        <f>'265  Koraon '!V18</f>
        <v>196227</v>
      </c>
      <c r="L255">
        <f>'265  Koraon '!W18</f>
        <v>59.584979337023626</v>
      </c>
      <c r="M255" t="str">
        <f>'265  Koraon '!X18</f>
        <v xml:space="preserve">BJP       </v>
      </c>
      <c r="N255" t="str">
        <f>'265  Koraon '!Y18</f>
        <v xml:space="preserve">INC       </v>
      </c>
      <c r="O255">
        <f>'265  Koraon '!Z18</f>
        <v>100427</v>
      </c>
      <c r="P255">
        <f>'265  Koraon '!AA18</f>
        <v>46731</v>
      </c>
      <c r="Q255">
        <f>'265  Koraon '!AB18</f>
        <v>53696</v>
      </c>
    </row>
    <row r="256" spans="1:17" x14ac:dyDescent="0.3">
      <c r="A256" s="1" t="s">
        <v>1221</v>
      </c>
      <c r="B256" t="str">
        <f>'266  Kursi'!M18</f>
        <v>Kursi</v>
      </c>
      <c r="C256">
        <f>'266  Kursi'!N18</f>
        <v>201339</v>
      </c>
      <c r="D256">
        <f>'266  Kursi'!O18</f>
        <v>173312</v>
      </c>
      <c r="E256">
        <f>'266  Kursi'!P18</f>
        <v>3</v>
      </c>
      <c r="F256">
        <f>'266  Kursi'!Q18</f>
        <v>374654</v>
      </c>
      <c r="G256">
        <f>'266  Kursi'!R18</f>
        <v>142107</v>
      </c>
      <c r="H256">
        <f>'266  Kursi'!S18</f>
        <v>119982</v>
      </c>
      <c r="I256">
        <f>'266  Kursi'!T18</f>
        <v>701</v>
      </c>
      <c r="J256">
        <f>'266  Kursi'!U18</f>
        <v>262790</v>
      </c>
      <c r="K256">
        <f>'266  Kursi'!V18</f>
        <v>262731</v>
      </c>
      <c r="L256">
        <f>'266  Kursi'!W18</f>
        <v>70.142051065783363</v>
      </c>
      <c r="M256" t="str">
        <f>'266  Kursi'!X18</f>
        <v xml:space="preserve">BJP       </v>
      </c>
      <c r="N256" t="str">
        <f>'266  Kursi'!Y18</f>
        <v xml:space="preserve">SP        </v>
      </c>
      <c r="O256">
        <f>'266  Kursi'!Z18</f>
        <v>108403</v>
      </c>
      <c r="P256">
        <f>'266  Kursi'!AA18</f>
        <v>79724</v>
      </c>
      <c r="Q256">
        <f>'266  Kursi'!AB18</f>
        <v>28679</v>
      </c>
    </row>
    <row r="257" spans="1:17" x14ac:dyDescent="0.3">
      <c r="A257" s="1" t="s">
        <v>1221</v>
      </c>
      <c r="B257" t="str">
        <f>'267  Ram Nagar'!M18</f>
        <v>Ram Nagar</v>
      </c>
      <c r="C257">
        <f>'267  Ram Nagar'!N18</f>
        <v>176605</v>
      </c>
      <c r="D257">
        <f>'267  Ram Nagar'!O18</f>
        <v>149578</v>
      </c>
      <c r="E257">
        <f>'267  Ram Nagar'!P18</f>
        <v>3</v>
      </c>
      <c r="F257">
        <f>'267  Ram Nagar'!Q18</f>
        <v>326186</v>
      </c>
      <c r="G257">
        <f>'267  Ram Nagar'!R18</f>
        <v>121224</v>
      </c>
      <c r="H257">
        <f>'267  Ram Nagar'!S18</f>
        <v>101149</v>
      </c>
      <c r="I257">
        <f>'267  Ram Nagar'!T18</f>
        <v>704</v>
      </c>
      <c r="J257">
        <f>'267  Ram Nagar'!U18</f>
        <v>223077</v>
      </c>
      <c r="K257">
        <f>'267  Ram Nagar'!V18</f>
        <v>223077</v>
      </c>
      <c r="L257">
        <f>'267  Ram Nagar'!W18</f>
        <v>68.389507826822737</v>
      </c>
      <c r="M257" t="str">
        <f>'267  Ram Nagar'!X18</f>
        <v xml:space="preserve">BJP       </v>
      </c>
      <c r="N257" t="str">
        <f>'267  Ram Nagar'!Y18</f>
        <v xml:space="preserve">SP        </v>
      </c>
      <c r="O257">
        <f>'267  Ram Nagar'!Z18</f>
        <v>88937</v>
      </c>
      <c r="P257">
        <f>'267  Ram Nagar'!AA18</f>
        <v>66210</v>
      </c>
      <c r="Q257">
        <f>'267  Ram Nagar'!AB18</f>
        <v>22727</v>
      </c>
    </row>
    <row r="258" spans="1:17" x14ac:dyDescent="0.3">
      <c r="A258" s="1" t="s">
        <v>1221</v>
      </c>
      <c r="B258" t="str">
        <f>'268  Barabanki'!M18</f>
        <v>Barabanki</v>
      </c>
      <c r="C258">
        <f>'268  Barabanki'!N18</f>
        <v>198072</v>
      </c>
      <c r="D258">
        <f>'268  Barabanki'!O18</f>
        <v>169918</v>
      </c>
      <c r="E258">
        <f>'268  Barabanki'!P18</f>
        <v>36</v>
      </c>
      <c r="F258">
        <f>'268  Barabanki'!Q18</f>
        <v>368026</v>
      </c>
      <c r="G258">
        <f>'268  Barabanki'!R18</f>
        <v>135187</v>
      </c>
      <c r="H258">
        <f>'268  Barabanki'!S18</f>
        <v>109188</v>
      </c>
      <c r="I258">
        <f>'268  Barabanki'!T18</f>
        <v>948</v>
      </c>
      <c r="J258">
        <f>'268  Barabanki'!U18</f>
        <v>245324</v>
      </c>
      <c r="K258">
        <f>'268  Barabanki'!V18</f>
        <v>245295</v>
      </c>
      <c r="L258">
        <f>'268  Barabanki'!W18</f>
        <v>66.659420801791185</v>
      </c>
      <c r="M258" t="str">
        <f>'268  Barabanki'!X18</f>
        <v xml:space="preserve">SP        </v>
      </c>
      <c r="N258" t="str">
        <f>'268  Barabanki'!Y18</f>
        <v xml:space="preserve">BSP       </v>
      </c>
      <c r="O258">
        <f>'268  Barabanki'!Z18</f>
        <v>99453</v>
      </c>
      <c r="P258">
        <f>'268  Barabanki'!AA18</f>
        <v>69748</v>
      </c>
      <c r="Q258">
        <f>'268  Barabanki'!AB18</f>
        <v>29705</v>
      </c>
    </row>
    <row r="259" spans="1:17" x14ac:dyDescent="0.3">
      <c r="A259" s="1" t="s">
        <v>1221</v>
      </c>
      <c r="B259" t="str">
        <f>'269  Zaidpur '!M18</f>
        <v xml:space="preserve">Zaidpur </v>
      </c>
      <c r="C259">
        <f>'269  Zaidpur '!N18</f>
        <v>195663</v>
      </c>
      <c r="D259">
        <f>'269  Zaidpur '!O18</f>
        <v>170981</v>
      </c>
      <c r="E259">
        <f>'269  Zaidpur '!P18</f>
        <v>15</v>
      </c>
      <c r="F259">
        <f>'269  Zaidpur '!Q18</f>
        <v>366659</v>
      </c>
      <c r="G259">
        <f>'269  Zaidpur '!R18</f>
        <v>139315</v>
      </c>
      <c r="H259">
        <f>'269  Zaidpur '!S18</f>
        <v>116266</v>
      </c>
      <c r="I259">
        <f>'269  Zaidpur '!T18</f>
        <v>712</v>
      </c>
      <c r="J259">
        <f>'269  Zaidpur '!U18</f>
        <v>256293</v>
      </c>
      <c r="K259">
        <f>'269  Zaidpur '!V18</f>
        <v>256287</v>
      </c>
      <c r="L259">
        <f>'269  Zaidpur '!W18</f>
        <v>69.899552445187481</v>
      </c>
      <c r="M259" t="str">
        <f>'269  Zaidpur '!X18</f>
        <v xml:space="preserve">BJP       </v>
      </c>
      <c r="N259" t="str">
        <f>'269  Zaidpur '!Y18</f>
        <v xml:space="preserve">INC       </v>
      </c>
      <c r="O259">
        <f>'269  Zaidpur '!Z18</f>
        <v>111064</v>
      </c>
      <c r="P259">
        <f>'269  Zaidpur '!AA18</f>
        <v>81883</v>
      </c>
      <c r="Q259">
        <f>'269  Zaidpur '!AB18</f>
        <v>29181</v>
      </c>
    </row>
    <row r="260" spans="1:17" x14ac:dyDescent="0.3">
      <c r="A260" s="1" t="s">
        <v>1221</v>
      </c>
      <c r="B260" t="str">
        <f>'270  Dariyabad'!M18</f>
        <v>Dariyabad</v>
      </c>
      <c r="C260">
        <f>'270  Dariyabad'!N18</f>
        <v>207241</v>
      </c>
      <c r="D260">
        <f>'270  Dariyabad'!O18</f>
        <v>180244</v>
      </c>
      <c r="E260">
        <f>'270  Dariyabad'!P18</f>
        <v>8</v>
      </c>
      <c r="F260">
        <f>'270  Dariyabad'!Q18</f>
        <v>387493</v>
      </c>
      <c r="G260">
        <f>'270  Dariyabad'!R18</f>
        <v>132415</v>
      </c>
      <c r="H260">
        <f>'270  Dariyabad'!S18</f>
        <v>121429</v>
      </c>
      <c r="I260">
        <f>'270  Dariyabad'!T18</f>
        <v>740</v>
      </c>
      <c r="J260">
        <f>'270  Dariyabad'!U18</f>
        <v>254585</v>
      </c>
      <c r="K260">
        <f>'270  Dariyabad'!V18</f>
        <v>254570</v>
      </c>
      <c r="L260">
        <f>'270  Dariyabad'!W18</f>
        <v>65.700541687204677</v>
      </c>
      <c r="M260" t="str">
        <f>'270  Dariyabad'!X18</f>
        <v xml:space="preserve">BJP       </v>
      </c>
      <c r="N260" t="str">
        <f>'270  Dariyabad'!Y18</f>
        <v xml:space="preserve">SP        </v>
      </c>
      <c r="O260">
        <f>'270  Dariyabad'!Z18</f>
        <v>119173</v>
      </c>
      <c r="P260">
        <f>'270  Dariyabad'!AA18</f>
        <v>68487</v>
      </c>
      <c r="Q260">
        <f>'270  Dariyabad'!AB18</f>
        <v>50686</v>
      </c>
    </row>
    <row r="261" spans="1:17" x14ac:dyDescent="0.3">
      <c r="A261" s="1" t="s">
        <v>1221</v>
      </c>
      <c r="B261" t="str">
        <f>'271  Rudauli'!M18</f>
        <v>Rudauli</v>
      </c>
      <c r="C261">
        <f>'271  Rudauli'!N18</f>
        <v>181124</v>
      </c>
      <c r="D261">
        <f>'271  Rudauli'!O18</f>
        <v>155104</v>
      </c>
      <c r="E261">
        <f>'271  Rudauli'!P18</f>
        <v>1</v>
      </c>
      <c r="F261">
        <f>'271  Rudauli'!Q18</f>
        <v>336229</v>
      </c>
      <c r="G261">
        <f>'271  Rudauli'!R18</f>
        <v>106359</v>
      </c>
      <c r="H261">
        <f>'271  Rudauli'!S18</f>
        <v>103485</v>
      </c>
      <c r="I261">
        <f>'271  Rudauli'!T18</f>
        <v>406</v>
      </c>
      <c r="J261">
        <f>'271  Rudauli'!U18</f>
        <v>210250</v>
      </c>
      <c r="K261">
        <f>'271  Rudauli'!V18</f>
        <v>210239</v>
      </c>
      <c r="L261">
        <f>'271  Rudauli'!W18</f>
        <v>62.531786371788279</v>
      </c>
      <c r="M261" t="str">
        <f>'271  Rudauli'!X18</f>
        <v xml:space="preserve">BJP       </v>
      </c>
      <c r="N261" t="str">
        <f>'271  Rudauli'!Y18</f>
        <v xml:space="preserve">SP        </v>
      </c>
      <c r="O261">
        <f>'271  Rudauli'!Z18</f>
        <v>90311</v>
      </c>
      <c r="P261">
        <f>'271  Rudauli'!AA18</f>
        <v>59052</v>
      </c>
      <c r="Q261">
        <f>'271  Rudauli'!AB18</f>
        <v>31259</v>
      </c>
    </row>
    <row r="262" spans="1:17" x14ac:dyDescent="0.3">
      <c r="A262" s="1" t="s">
        <v>1221</v>
      </c>
      <c r="B262" t="str">
        <f>'272  Haidergarh '!M18</f>
        <v xml:space="preserve">Haidergarh </v>
      </c>
      <c r="C262">
        <f>'272  Haidergarh '!N18</f>
        <v>176273</v>
      </c>
      <c r="D262">
        <f>'272  Haidergarh '!O18</f>
        <v>155230</v>
      </c>
      <c r="E262">
        <f>'272  Haidergarh '!P18</f>
        <v>1</v>
      </c>
      <c r="F262">
        <f>'272  Haidergarh '!Q18</f>
        <v>331504</v>
      </c>
      <c r="G262">
        <f>'272  Haidergarh '!R18</f>
        <v>111600</v>
      </c>
      <c r="H262">
        <f>'272  Haidergarh '!S18</f>
        <v>102046</v>
      </c>
      <c r="I262">
        <f>'272  Haidergarh '!T18</f>
        <v>550</v>
      </c>
      <c r="J262">
        <f>'272  Haidergarh '!U18</f>
        <v>214197</v>
      </c>
      <c r="K262">
        <f>'272  Haidergarh '!V18</f>
        <v>214170</v>
      </c>
      <c r="L262">
        <f>'272  Haidergarh '!W18</f>
        <v>64.61369998552054</v>
      </c>
      <c r="M262" t="str">
        <f>'272  Haidergarh '!X18</f>
        <v xml:space="preserve">BJP       </v>
      </c>
      <c r="N262" t="str">
        <f>'272  Haidergarh '!Y18</f>
        <v xml:space="preserve">SP        </v>
      </c>
      <c r="O262">
        <f>'272  Haidergarh '!Z18</f>
        <v>97497</v>
      </c>
      <c r="P262">
        <f>'272  Haidergarh '!AA18</f>
        <v>63977</v>
      </c>
      <c r="Q262">
        <f>'272  Haidergarh '!AB18</f>
        <v>33520</v>
      </c>
    </row>
    <row r="263" spans="1:17" x14ac:dyDescent="0.3">
      <c r="A263" s="1" t="s">
        <v>1221</v>
      </c>
      <c r="B263" t="str">
        <f>'273  Milkipur '!M18</f>
        <v xml:space="preserve">Milkipur </v>
      </c>
      <c r="C263">
        <f>'273  Milkipur '!N18</f>
        <v>183174</v>
      </c>
      <c r="D263">
        <f>'273  Milkipur '!O18</f>
        <v>158705</v>
      </c>
      <c r="E263">
        <f>'273  Milkipur '!P18</f>
        <v>9</v>
      </c>
      <c r="F263">
        <f>'273  Milkipur '!Q18</f>
        <v>341888</v>
      </c>
      <c r="G263">
        <f>'273  Milkipur '!R18</f>
        <v>98559</v>
      </c>
      <c r="H263">
        <f>'273  Milkipur '!S18</f>
        <v>100461</v>
      </c>
      <c r="I263">
        <f>'273  Milkipur '!T18</f>
        <v>859</v>
      </c>
      <c r="J263">
        <f>'273  Milkipur '!U18</f>
        <v>199879</v>
      </c>
      <c r="K263">
        <f>'273  Milkipur '!V18</f>
        <v>199866</v>
      </c>
      <c r="L263">
        <f>'273  Milkipur '!W18</f>
        <v>58.463297922126543</v>
      </c>
      <c r="M263" t="str">
        <f>'273  Milkipur '!X18</f>
        <v xml:space="preserve">BJP       </v>
      </c>
      <c r="N263" t="str">
        <f>'273  Milkipur '!Y18</f>
        <v xml:space="preserve">SP        </v>
      </c>
      <c r="O263">
        <f>'273  Milkipur '!Z18</f>
        <v>86960</v>
      </c>
      <c r="P263">
        <f>'273  Milkipur '!AA18</f>
        <v>58684</v>
      </c>
      <c r="Q263">
        <f>'273  Milkipur '!AB18</f>
        <v>28276</v>
      </c>
    </row>
    <row r="264" spans="1:17" x14ac:dyDescent="0.3">
      <c r="A264" s="1" t="s">
        <v>1221</v>
      </c>
      <c r="B264" t="str">
        <f>'274  Bikapur'!M18</f>
        <v>Bikapur</v>
      </c>
      <c r="C264">
        <f>'274  Bikapur'!N18</f>
        <v>193382</v>
      </c>
      <c r="D264">
        <f>'274  Bikapur'!O18</f>
        <v>167915</v>
      </c>
      <c r="E264">
        <f>'274  Bikapur'!P18</f>
        <v>1</v>
      </c>
      <c r="F264">
        <f>'274  Bikapur'!Q18</f>
        <v>361298</v>
      </c>
      <c r="G264">
        <f>'274  Bikapur'!R18</f>
        <v>113476</v>
      </c>
      <c r="H264">
        <f>'274  Bikapur'!S18</f>
        <v>108688</v>
      </c>
      <c r="I264">
        <f>'274  Bikapur'!T18</f>
        <v>797</v>
      </c>
      <c r="J264">
        <f>'274  Bikapur'!U18</f>
        <v>222961</v>
      </c>
      <c r="K264">
        <f>'274  Bikapur'!V18</f>
        <v>222916</v>
      </c>
      <c r="L264">
        <f>'274  Bikapur'!W18</f>
        <v>61.711108281806162</v>
      </c>
      <c r="M264" t="str">
        <f>'274  Bikapur'!X18</f>
        <v xml:space="preserve">BJP       </v>
      </c>
      <c r="N264" t="str">
        <f>'274  Bikapur'!Y18</f>
        <v xml:space="preserve">SP        </v>
      </c>
      <c r="O264">
        <f>'274  Bikapur'!Z18</f>
        <v>94074</v>
      </c>
      <c r="P264">
        <f>'274  Bikapur'!AA18</f>
        <v>67422</v>
      </c>
      <c r="Q264">
        <f>'274  Bikapur'!AB18</f>
        <v>26652</v>
      </c>
    </row>
    <row r="265" spans="1:17" x14ac:dyDescent="0.3">
      <c r="A265" s="1" t="s">
        <v>1221</v>
      </c>
      <c r="B265" t="str">
        <f>'275  Ayodhya'!M18</f>
        <v>Ayodhya</v>
      </c>
      <c r="C265">
        <f>'275  Ayodhya'!N18</f>
        <v>189447</v>
      </c>
      <c r="D265">
        <f>'275  Ayodhya'!O18</f>
        <v>161524</v>
      </c>
      <c r="E265">
        <f>'275  Ayodhya'!P18</f>
        <v>32</v>
      </c>
      <c r="F265">
        <f>'275  Ayodhya'!Q18</f>
        <v>351003</v>
      </c>
      <c r="G265">
        <f>'275  Ayodhya'!R18</f>
        <v>116023</v>
      </c>
      <c r="H265">
        <f>'275  Ayodhya'!S18</f>
        <v>100202</v>
      </c>
      <c r="I265">
        <f>'275  Ayodhya'!T18</f>
        <v>1415</v>
      </c>
      <c r="J265">
        <f>'275  Ayodhya'!U18</f>
        <v>217642</v>
      </c>
      <c r="K265">
        <f>'275  Ayodhya'!V18</f>
        <v>217488</v>
      </c>
      <c r="L265">
        <f>'275  Ayodhya'!W18</f>
        <v>62.005737842696504</v>
      </c>
      <c r="M265" t="str">
        <f>'275  Ayodhya'!X18</f>
        <v xml:space="preserve">BJP       </v>
      </c>
      <c r="N265" t="str">
        <f>'275  Ayodhya'!Y18</f>
        <v xml:space="preserve">SP        </v>
      </c>
      <c r="O265">
        <f>'275  Ayodhya'!Z18</f>
        <v>107014</v>
      </c>
      <c r="P265">
        <f>'275  Ayodhya'!AA18</f>
        <v>56574</v>
      </c>
      <c r="Q265">
        <f>'275  Ayodhya'!AB18</f>
        <v>50440</v>
      </c>
    </row>
    <row r="266" spans="1:17" x14ac:dyDescent="0.3">
      <c r="A266" s="1" t="s">
        <v>1221</v>
      </c>
      <c r="B266" t="str">
        <f>'276  Goshainganj'!M18</f>
        <v>Goshainganj</v>
      </c>
      <c r="C266">
        <f>'276  Goshainganj'!N18</f>
        <v>202585</v>
      </c>
      <c r="D266">
        <f>'276  Goshainganj'!O18</f>
        <v>173565</v>
      </c>
      <c r="E266">
        <f>'276  Goshainganj'!P18</f>
        <v>17</v>
      </c>
      <c r="F266">
        <f>'276  Goshainganj'!Q18</f>
        <v>376167</v>
      </c>
      <c r="G266">
        <f>'276  Goshainganj'!R18</f>
        <v>112045</v>
      </c>
      <c r="H266">
        <f>'276  Goshainganj'!S18</f>
        <v>114566</v>
      </c>
      <c r="I266">
        <f>'276  Goshainganj'!T18</f>
        <v>817</v>
      </c>
      <c r="J266">
        <f>'276  Goshainganj'!U18</f>
        <v>227428</v>
      </c>
      <c r="K266">
        <f>'276  Goshainganj'!V18</f>
        <v>227339</v>
      </c>
      <c r="L266">
        <f>'276  Goshainganj'!W18</f>
        <v>60.459317271318326</v>
      </c>
      <c r="M266" t="str">
        <f>'276  Goshainganj'!X18</f>
        <v xml:space="preserve">BJP       </v>
      </c>
      <c r="N266" t="str">
        <f>'276  Goshainganj'!Y18</f>
        <v xml:space="preserve">SP        </v>
      </c>
      <c r="O266">
        <f>'276  Goshainganj'!Z18</f>
        <v>89586</v>
      </c>
      <c r="P266">
        <f>'276  Goshainganj'!AA18</f>
        <v>77966</v>
      </c>
      <c r="Q266">
        <f>'276  Goshainganj'!AB18</f>
        <v>11620</v>
      </c>
    </row>
    <row r="267" spans="1:17" x14ac:dyDescent="0.3">
      <c r="A267" s="1" t="s">
        <v>1221</v>
      </c>
      <c r="B267" t="str">
        <f>'277  Katehari'!M18</f>
        <v>Katehari</v>
      </c>
      <c r="C267">
        <f>'277  Katehari'!N18</f>
        <v>198255</v>
      </c>
      <c r="D267">
        <f>'277  Katehari'!O18</f>
        <v>171876</v>
      </c>
      <c r="E267">
        <f>'277  Katehari'!P18</f>
        <v>23</v>
      </c>
      <c r="F267">
        <f>'277  Katehari'!Q18</f>
        <v>370154</v>
      </c>
      <c r="G267">
        <f>'277  Katehari'!R18</f>
        <v>114068</v>
      </c>
      <c r="H267">
        <f>'277  Katehari'!S18</f>
        <v>119645</v>
      </c>
      <c r="I267">
        <f>'277  Katehari'!T18</f>
        <v>722</v>
      </c>
      <c r="J267">
        <f>'277  Katehari'!U18</f>
        <v>234435</v>
      </c>
      <c r="K267">
        <f>'277  Katehari'!V18</f>
        <v>234407</v>
      </c>
      <c r="L267">
        <f>'277  Katehari'!W18</f>
        <v>63.334449985681637</v>
      </c>
      <c r="M267" t="str">
        <f>'277  Katehari'!X18</f>
        <v xml:space="preserve">BSP       </v>
      </c>
      <c r="N267" t="str">
        <f>'277  Katehari'!Y18</f>
        <v xml:space="preserve">BJP       </v>
      </c>
      <c r="O267">
        <f>'277  Katehari'!Z18</f>
        <v>84358</v>
      </c>
      <c r="P267">
        <f>'277  Katehari'!AA18</f>
        <v>78071</v>
      </c>
      <c r="Q267">
        <f>'277  Katehari'!AB18</f>
        <v>6287</v>
      </c>
    </row>
    <row r="268" spans="1:17" x14ac:dyDescent="0.3">
      <c r="A268" s="1" t="s">
        <v>1221</v>
      </c>
      <c r="B268" t="str">
        <f>'278  Tanda'!M18</f>
        <v>Tanda</v>
      </c>
      <c r="C268">
        <f>'278  Tanda'!N18</f>
        <v>164798</v>
      </c>
      <c r="D268">
        <f>'278  Tanda'!O18</f>
        <v>140279</v>
      </c>
      <c r="E268">
        <f>'278  Tanda'!P18</f>
        <v>0</v>
      </c>
      <c r="F268">
        <f>'278  Tanda'!Q18</f>
        <v>305077</v>
      </c>
      <c r="G268">
        <f>'278  Tanda'!R18</f>
        <v>105236</v>
      </c>
      <c r="H268">
        <f>'278  Tanda'!S18</f>
        <v>99960</v>
      </c>
      <c r="I268">
        <f>'278  Tanda'!T18</f>
        <v>531</v>
      </c>
      <c r="J268">
        <f>'278  Tanda'!U18</f>
        <v>205727</v>
      </c>
      <c r="K268">
        <f>'278  Tanda'!V18</f>
        <v>205700</v>
      </c>
      <c r="L268">
        <f>'278  Tanda'!W18</f>
        <v>67.434450974671961</v>
      </c>
      <c r="M268" t="str">
        <f>'278  Tanda'!X18</f>
        <v xml:space="preserve">BJP       </v>
      </c>
      <c r="N268" t="str">
        <f>'278  Tanda'!Y18</f>
        <v xml:space="preserve">SP        </v>
      </c>
      <c r="O268">
        <f>'278  Tanda'!Z18</f>
        <v>74768</v>
      </c>
      <c r="P268">
        <f>'278  Tanda'!AA18</f>
        <v>73043</v>
      </c>
      <c r="Q268">
        <f>'278  Tanda'!AB18</f>
        <v>1725</v>
      </c>
    </row>
    <row r="269" spans="1:17" x14ac:dyDescent="0.3">
      <c r="A269" s="1" t="s">
        <v>1221</v>
      </c>
      <c r="B269" t="str">
        <f>'279  Alapur '!M18</f>
        <v xml:space="preserve">Alapur </v>
      </c>
      <c r="C269">
        <f>'279  Alapur '!N18</f>
        <v>175500</v>
      </c>
      <c r="D269">
        <f>'279  Alapur '!O18</f>
        <v>147994</v>
      </c>
      <c r="E269">
        <f>'279  Alapur '!P18</f>
        <v>14</v>
      </c>
      <c r="F269">
        <f>'279  Alapur '!Q18</f>
        <v>323508</v>
      </c>
      <c r="G269">
        <f>'279  Alapur '!R18</f>
        <v>95455</v>
      </c>
      <c r="H269">
        <f>'279  Alapur '!S18</f>
        <v>102346</v>
      </c>
      <c r="I269">
        <f>'279  Alapur '!T18</f>
        <v>0</v>
      </c>
      <c r="J269">
        <f>'279  Alapur '!U18</f>
        <v>197802</v>
      </c>
      <c r="K269">
        <f>'279  Alapur '!V18</f>
        <v>197802</v>
      </c>
      <c r="L269">
        <f>'279  Alapur '!W18</f>
        <v>61.142846544753148</v>
      </c>
      <c r="M269" t="str">
        <f>'279  Alapur '!X18</f>
        <v xml:space="preserve">BJP       </v>
      </c>
      <c r="N269" t="str">
        <f>'279  Alapur '!Y18</f>
        <v xml:space="preserve">SP        </v>
      </c>
      <c r="O269">
        <f>'279  Alapur '!Z18</f>
        <v>72366</v>
      </c>
      <c r="P269">
        <f>'279  Alapur '!AA18</f>
        <v>59853</v>
      </c>
      <c r="Q269">
        <f>'279  Alapur '!AB18</f>
        <v>12513</v>
      </c>
    </row>
    <row r="270" spans="1:17" x14ac:dyDescent="0.3">
      <c r="A270" s="1" t="s">
        <v>1221</v>
      </c>
      <c r="B270" t="str">
        <f>'280  Jalalpur'!M18</f>
        <v>Jalalpur</v>
      </c>
      <c r="C270">
        <f>'280  Jalalpur'!N18</f>
        <v>208075</v>
      </c>
      <c r="D270">
        <f>'280  Jalalpur'!O18</f>
        <v>176200</v>
      </c>
      <c r="E270">
        <f>'280  Jalalpur'!P18</f>
        <v>1</v>
      </c>
      <c r="F270">
        <f>'280  Jalalpur'!Q18</f>
        <v>384276</v>
      </c>
      <c r="G270">
        <f>'280  Jalalpur'!R18</f>
        <v>119576</v>
      </c>
      <c r="H270">
        <f>'280  Jalalpur'!S18</f>
        <v>120475</v>
      </c>
      <c r="I270">
        <f>'280  Jalalpur'!T18</f>
        <v>749</v>
      </c>
      <c r="J270">
        <f>'280  Jalalpur'!U18</f>
        <v>240800</v>
      </c>
      <c r="K270">
        <f>'280  Jalalpur'!V18</f>
        <v>240787</v>
      </c>
      <c r="L270">
        <f>'280  Jalalpur'!W18</f>
        <v>62.663294090705634</v>
      </c>
      <c r="M270" t="str">
        <f>'280  Jalalpur'!X18</f>
        <v xml:space="preserve">BSP       </v>
      </c>
      <c r="N270" t="str">
        <f>'280  Jalalpur'!Y18</f>
        <v xml:space="preserve">BJP       </v>
      </c>
      <c r="O270">
        <f>'280  Jalalpur'!Z18</f>
        <v>90309</v>
      </c>
      <c r="P270">
        <f>'280  Jalalpur'!AA18</f>
        <v>77279</v>
      </c>
      <c r="Q270">
        <f>'280  Jalalpur'!AB18</f>
        <v>13030</v>
      </c>
    </row>
    <row r="271" spans="1:17" x14ac:dyDescent="0.3">
      <c r="A271" s="1" t="s">
        <v>1221</v>
      </c>
      <c r="B271" t="str">
        <f>'281  Akbarpur  '!M18</f>
        <v xml:space="preserve">Akbarpur  </v>
      </c>
      <c r="C271">
        <f>'281  Akbarpur  '!N18</f>
        <v>164939</v>
      </c>
      <c r="D271">
        <f>'281  Akbarpur  '!O18</f>
        <v>141213</v>
      </c>
      <c r="E271">
        <f>'281  Akbarpur  '!P18</f>
        <v>9</v>
      </c>
      <c r="F271">
        <f>'281  Akbarpur  '!Q18</f>
        <v>306161</v>
      </c>
      <c r="G271">
        <f>'281  Akbarpur  '!R18</f>
        <v>102706</v>
      </c>
      <c r="H271">
        <f>'281  Akbarpur  '!S18</f>
        <v>101072</v>
      </c>
      <c r="I271">
        <f>'281  Akbarpur  '!T18</f>
        <v>547</v>
      </c>
      <c r="J271">
        <f>'281  Akbarpur  '!U18</f>
        <v>204326</v>
      </c>
      <c r="K271">
        <f>'281  Akbarpur  '!V18</f>
        <v>204316</v>
      </c>
      <c r="L271">
        <f>'281  Akbarpur  '!W18</f>
        <v>66.738088783352538</v>
      </c>
      <c r="M271" t="str">
        <f>'281  Akbarpur  '!X18</f>
        <v xml:space="preserve">BSP       </v>
      </c>
      <c r="N271" t="str">
        <f>'281  Akbarpur  '!Y18</f>
        <v xml:space="preserve">SP        </v>
      </c>
      <c r="O271">
        <f>'281  Akbarpur  '!Z18</f>
        <v>72325</v>
      </c>
      <c r="P271">
        <f>'281  Akbarpur  '!AA18</f>
        <v>58312</v>
      </c>
      <c r="Q271">
        <f>'281  Akbarpur  '!AB18</f>
        <v>14013</v>
      </c>
    </row>
    <row r="272" spans="1:17" x14ac:dyDescent="0.3">
      <c r="A272" s="1" t="s">
        <v>1221</v>
      </c>
      <c r="B272" t="str">
        <f>'282  BALHA (S.C.)'!M18</f>
        <v>BALHA (S.C.)</v>
      </c>
      <c r="C272">
        <f>'282  BALHA (S.C.)'!N18</f>
        <v>187293</v>
      </c>
      <c r="D272">
        <f>'282  BALHA (S.C.)'!O18</f>
        <v>162184</v>
      </c>
      <c r="E272">
        <f>'282  BALHA (S.C.)'!P18</f>
        <v>8</v>
      </c>
      <c r="F272">
        <f>'282  BALHA (S.C.)'!Q18</f>
        <v>349485</v>
      </c>
      <c r="G272">
        <f>'282  BALHA (S.C.)'!R18</f>
        <v>104588</v>
      </c>
      <c r="H272">
        <f>'282  BALHA (S.C.)'!S18</f>
        <v>97558</v>
      </c>
      <c r="I272">
        <f>'282  BALHA (S.C.)'!T18</f>
        <v>244</v>
      </c>
      <c r="J272">
        <f>'282  BALHA (S.C.)'!U18</f>
        <v>202390</v>
      </c>
      <c r="K272">
        <f>'282  BALHA (S.C.)'!V18</f>
        <v>202367</v>
      </c>
      <c r="L272">
        <f>'282  BALHA (S.C.)'!W18</f>
        <v>57.910926076941784</v>
      </c>
      <c r="M272" t="str">
        <f>'282  BALHA (S.C.)'!X18</f>
        <v xml:space="preserve">BJP       </v>
      </c>
      <c r="N272" t="str">
        <f>'282  BALHA (S.C.)'!Y18</f>
        <v xml:space="preserve">BSP       </v>
      </c>
      <c r="O272">
        <f>'282  BALHA (S.C.)'!Z18</f>
        <v>104135</v>
      </c>
      <c r="P272">
        <f>'282  BALHA (S.C.)'!AA18</f>
        <v>57519</v>
      </c>
      <c r="Q272">
        <f>'282  BALHA (S.C.)'!AB18</f>
        <v>46616</v>
      </c>
    </row>
    <row r="273" spans="1:17" x14ac:dyDescent="0.3">
      <c r="A273" s="1" t="s">
        <v>1221</v>
      </c>
      <c r="B273" t="str">
        <f>'283  Nanpara'!M18</f>
        <v>Nanpara</v>
      </c>
      <c r="C273">
        <f>'283  Nanpara'!N18</f>
        <v>176827</v>
      </c>
      <c r="D273">
        <f>'283  Nanpara'!O18</f>
        <v>154816</v>
      </c>
      <c r="E273">
        <f>'283  Nanpara'!P18</f>
        <v>17</v>
      </c>
      <c r="F273">
        <f>'283  Nanpara'!Q18</f>
        <v>331660</v>
      </c>
      <c r="G273">
        <f>'283  Nanpara'!R18</f>
        <v>102762</v>
      </c>
      <c r="H273">
        <f>'283  Nanpara'!S18</f>
        <v>90076</v>
      </c>
      <c r="I273">
        <f>'283  Nanpara'!T18</f>
        <v>265</v>
      </c>
      <c r="J273">
        <f>'283  Nanpara'!U18</f>
        <v>193103</v>
      </c>
      <c r="K273">
        <f>'283  Nanpara'!V18</f>
        <v>193040</v>
      </c>
      <c r="L273">
        <f>'283  Nanpara'!W18</f>
        <v>58.22318036543448</v>
      </c>
      <c r="M273" t="str">
        <f>'283  Nanpara'!X18</f>
        <v xml:space="preserve">BJP       </v>
      </c>
      <c r="N273" t="str">
        <f>'283  Nanpara'!Y18</f>
        <v xml:space="preserve">INC       </v>
      </c>
      <c r="O273">
        <f>'283  Nanpara'!Z18</f>
        <v>86312</v>
      </c>
      <c r="P273">
        <f>'283  Nanpara'!AA18</f>
        <v>67643</v>
      </c>
      <c r="Q273">
        <f>'283  Nanpara'!AB18</f>
        <v>18669</v>
      </c>
    </row>
    <row r="274" spans="1:17" x14ac:dyDescent="0.3">
      <c r="A274" s="1" t="s">
        <v>1221</v>
      </c>
      <c r="B274" t="str">
        <f>'284  Matera'!M18</f>
        <v>Matera</v>
      </c>
      <c r="C274">
        <f>'284  Matera'!N18</f>
        <v>173697</v>
      </c>
      <c r="D274">
        <f>'284  Matera'!O18</f>
        <v>151080</v>
      </c>
      <c r="E274">
        <f>'284  Matera'!P18</f>
        <v>28</v>
      </c>
      <c r="F274">
        <f>'284  Matera'!Q18</f>
        <v>324805</v>
      </c>
      <c r="G274">
        <f>'284  Matera'!R18</f>
        <v>100628</v>
      </c>
      <c r="H274">
        <f>'284  Matera'!S18</f>
        <v>99767</v>
      </c>
      <c r="I274">
        <f>'284  Matera'!T18</f>
        <v>333</v>
      </c>
      <c r="J274">
        <f>'284  Matera'!U18</f>
        <v>200730</v>
      </c>
      <c r="K274">
        <f>'284  Matera'!V18</f>
        <v>200725</v>
      </c>
      <c r="L274">
        <f>'284  Matera'!W18</f>
        <v>61.80015701728729</v>
      </c>
      <c r="M274" t="str">
        <f>'284  Matera'!X18</f>
        <v xml:space="preserve">SP        </v>
      </c>
      <c r="N274" t="str">
        <f>'284  Matera'!Y18</f>
        <v xml:space="preserve">BJP       </v>
      </c>
      <c r="O274">
        <f>'284  Matera'!Z18</f>
        <v>79188</v>
      </c>
      <c r="P274">
        <f>'284  Matera'!AA18</f>
        <v>77593</v>
      </c>
      <c r="Q274">
        <f>'284  Matera'!AB18</f>
        <v>1595</v>
      </c>
    </row>
    <row r="275" spans="1:17" x14ac:dyDescent="0.3">
      <c r="A275" s="1" t="s">
        <v>1221</v>
      </c>
      <c r="B275" t="str">
        <f>'285  Mahasi'!M18</f>
        <v>Mahasi</v>
      </c>
      <c r="C275">
        <f>'285  Mahasi'!N18</f>
        <v>172776</v>
      </c>
      <c r="D275">
        <f>'285  Mahasi'!O18</f>
        <v>150015</v>
      </c>
      <c r="E275">
        <f>'285  Mahasi'!P18</f>
        <v>25</v>
      </c>
      <c r="F275">
        <f>'285  Mahasi'!Q18</f>
        <v>322816</v>
      </c>
      <c r="G275">
        <f>'285  Mahasi'!R18</f>
        <v>101788</v>
      </c>
      <c r="H275">
        <f>'285  Mahasi'!S18</f>
        <v>95067</v>
      </c>
      <c r="I275">
        <f>'285  Mahasi'!T18</f>
        <v>346</v>
      </c>
      <c r="J275">
        <f>'285  Mahasi'!U18</f>
        <v>197201</v>
      </c>
      <c r="K275">
        <f>'285  Mahasi'!V18</f>
        <v>197137</v>
      </c>
      <c r="L275">
        <f>'285  Mahasi'!W18</f>
        <v>61.087740384615387</v>
      </c>
      <c r="M275" t="str">
        <f>'285  Mahasi'!X18</f>
        <v xml:space="preserve">BJP       </v>
      </c>
      <c r="N275" t="str">
        <f>'285  Mahasi'!Y18</f>
        <v xml:space="preserve">INC       </v>
      </c>
      <c r="O275">
        <f>'285  Mahasi'!Z18</f>
        <v>104654</v>
      </c>
      <c r="P275">
        <f>'285  Mahasi'!AA18</f>
        <v>45685</v>
      </c>
      <c r="Q275">
        <f>'285  Mahasi'!AB18</f>
        <v>58969</v>
      </c>
    </row>
    <row r="276" spans="1:17" x14ac:dyDescent="0.3">
      <c r="A276" s="1" t="s">
        <v>1221</v>
      </c>
      <c r="B276" t="str">
        <f>'286  Bahraich'!M18</f>
        <v>Bahraich</v>
      </c>
      <c r="C276">
        <f>'286  Bahraich'!N18</f>
        <v>190502</v>
      </c>
      <c r="D276">
        <f>'286  Bahraich'!O18</f>
        <v>166547</v>
      </c>
      <c r="E276">
        <f>'286  Bahraich'!P18</f>
        <v>27</v>
      </c>
      <c r="F276">
        <f>'286  Bahraich'!Q18</f>
        <v>357076</v>
      </c>
      <c r="G276">
        <f>'286  Bahraich'!R18</f>
        <v>112643</v>
      </c>
      <c r="H276">
        <f>'286  Bahraich'!S18</f>
        <v>100220</v>
      </c>
      <c r="I276">
        <f>'286  Bahraich'!T18</f>
        <v>524</v>
      </c>
      <c r="J276">
        <f>'286  Bahraich'!U18</f>
        <v>213388</v>
      </c>
      <c r="K276">
        <f>'286  Bahraich'!V18</f>
        <v>213375</v>
      </c>
      <c r="L276">
        <f>'286  Bahraich'!W18</f>
        <v>59.759827039621818</v>
      </c>
      <c r="M276" t="str">
        <f>'286  Bahraich'!X18</f>
        <v xml:space="preserve">BJP       </v>
      </c>
      <c r="N276" t="str">
        <f>'286  Bahraich'!Y18</f>
        <v xml:space="preserve">SP        </v>
      </c>
      <c r="O276">
        <f>'286  Bahraich'!Z18</f>
        <v>87479</v>
      </c>
      <c r="P276">
        <f>'286  Bahraich'!AA18</f>
        <v>80777</v>
      </c>
      <c r="Q276">
        <f>'286  Bahraich'!AB18</f>
        <v>6702</v>
      </c>
    </row>
    <row r="277" spans="1:17" x14ac:dyDescent="0.3">
      <c r="A277" s="1" t="s">
        <v>1221</v>
      </c>
      <c r="B277" t="str">
        <f>'287  Payagpur'!M18</f>
        <v>Payagpur</v>
      </c>
      <c r="C277">
        <f>'287  Payagpur'!N18</f>
        <v>193954</v>
      </c>
      <c r="D277">
        <f>'287  Payagpur'!O18</f>
        <v>169046</v>
      </c>
      <c r="E277">
        <f>'287  Payagpur'!P18</f>
        <v>24</v>
      </c>
      <c r="F277">
        <f>'287  Payagpur'!Q18</f>
        <v>363024</v>
      </c>
      <c r="G277">
        <f>'287  Payagpur'!R18</f>
        <v>103778</v>
      </c>
      <c r="H277">
        <f>'287  Payagpur'!S18</f>
        <v>102027</v>
      </c>
      <c r="I277">
        <f>'287  Payagpur'!T18</f>
        <v>404</v>
      </c>
      <c r="J277">
        <f>'287  Payagpur'!U18</f>
        <v>206209</v>
      </c>
      <c r="K277">
        <f>'287  Payagpur'!V18</f>
        <v>206193</v>
      </c>
      <c r="L277">
        <f>'287  Payagpur'!W18</f>
        <v>56.803131473401201</v>
      </c>
      <c r="M277" t="str">
        <f>'287  Payagpur'!X18</f>
        <v xml:space="preserve">BJP       </v>
      </c>
      <c r="N277" t="str">
        <f>'287  Payagpur'!Y18</f>
        <v xml:space="preserve">SP        </v>
      </c>
      <c r="O277">
        <f>'287  Payagpur'!Z18</f>
        <v>102254</v>
      </c>
      <c r="P277">
        <f>'287  Payagpur'!AA18</f>
        <v>60713</v>
      </c>
      <c r="Q277">
        <f>'287  Payagpur'!AB18</f>
        <v>41541</v>
      </c>
    </row>
    <row r="278" spans="1:17" x14ac:dyDescent="0.3">
      <c r="A278" s="1" t="s">
        <v>1221</v>
      </c>
      <c r="B278" t="str">
        <f>'288  Kaiserganj'!M18</f>
        <v>Kaiserganj</v>
      </c>
      <c r="C278">
        <f>'288  Kaiserganj'!N18</f>
        <v>198308</v>
      </c>
      <c r="D278">
        <f>'288  Kaiserganj'!O18</f>
        <v>172941</v>
      </c>
      <c r="E278">
        <f>'288  Kaiserganj'!P18</f>
        <v>16</v>
      </c>
      <c r="F278">
        <f>'288  Kaiserganj'!Q18</f>
        <v>371265</v>
      </c>
      <c r="G278">
        <f>'288  Kaiserganj'!R18</f>
        <v>105751</v>
      </c>
      <c r="H278">
        <f>'288  Kaiserganj'!S18</f>
        <v>103504</v>
      </c>
      <c r="I278">
        <f>'288  Kaiserganj'!T18</f>
        <v>281</v>
      </c>
      <c r="J278">
        <f>'288  Kaiserganj'!U18</f>
        <v>209536</v>
      </c>
      <c r="K278">
        <f>'288  Kaiserganj'!V18</f>
        <v>209536</v>
      </c>
      <c r="L278">
        <f>'288  Kaiserganj'!W18</f>
        <v>56.4383930615598</v>
      </c>
      <c r="M278" t="str">
        <f>'288  Kaiserganj'!X18</f>
        <v xml:space="preserve">BJP       </v>
      </c>
      <c r="N278" t="str">
        <f>'288  Kaiserganj'!Y18</f>
        <v xml:space="preserve">BSP       </v>
      </c>
      <c r="O278">
        <f>'288  Kaiserganj'!Z18</f>
        <v>85212</v>
      </c>
      <c r="P278">
        <f>'288  Kaiserganj'!AA18</f>
        <v>57849</v>
      </c>
      <c r="Q278">
        <f>'288  Kaiserganj'!AB18</f>
        <v>27363</v>
      </c>
    </row>
    <row r="279" spans="1:17" x14ac:dyDescent="0.3">
      <c r="A279" s="1" t="s">
        <v>1221</v>
      </c>
      <c r="B279" t="str">
        <f>'289  Bhinga'!M18</f>
        <v>Bhinga</v>
      </c>
      <c r="C279">
        <f>'289  Bhinga'!N18</f>
        <v>193487</v>
      </c>
      <c r="D279">
        <f>'289  Bhinga'!O18</f>
        <v>164031</v>
      </c>
      <c r="E279">
        <f>'289  Bhinga'!P18</f>
        <v>11</v>
      </c>
      <c r="F279">
        <f>'289  Bhinga'!Q18</f>
        <v>357529</v>
      </c>
      <c r="G279">
        <f>'289  Bhinga'!R18</f>
        <v>117468</v>
      </c>
      <c r="H279">
        <f>'289  Bhinga'!S18</f>
        <v>107581</v>
      </c>
      <c r="I279">
        <f>'289  Bhinga'!T18</f>
        <v>545</v>
      </c>
      <c r="J279">
        <f>'289  Bhinga'!U18</f>
        <v>225598</v>
      </c>
      <c r="K279">
        <f>'289  Bhinga'!V18</f>
        <v>225590</v>
      </c>
      <c r="L279">
        <f>'289  Bhinga'!W18</f>
        <v>63.099217126442888</v>
      </c>
      <c r="M279" t="str">
        <f>'289  Bhinga'!X18</f>
        <v xml:space="preserve">BSP       </v>
      </c>
      <c r="N279" t="str">
        <f>'289  Bhinga'!Y18</f>
        <v xml:space="preserve">BJP       </v>
      </c>
      <c r="O279">
        <f>'289  Bhinga'!Z18</f>
        <v>76040</v>
      </c>
      <c r="P279">
        <f>'289  Bhinga'!AA18</f>
        <v>69950</v>
      </c>
      <c r="Q279">
        <f>'289  Bhinga'!AB18</f>
        <v>6090</v>
      </c>
    </row>
    <row r="280" spans="1:17" x14ac:dyDescent="0.3">
      <c r="A280" s="1" t="s">
        <v>1221</v>
      </c>
      <c r="B280" t="str">
        <f>'290  Shrawasti'!M18</f>
        <v>Shrawasti</v>
      </c>
      <c r="C280">
        <f>'290  Shrawasti'!N18</f>
        <v>203842</v>
      </c>
      <c r="D280">
        <f>'290  Shrawasti'!O18</f>
        <v>176869</v>
      </c>
      <c r="E280">
        <f>'290  Shrawasti'!P18</f>
        <v>5</v>
      </c>
      <c r="F280">
        <f>'290  Shrawasti'!Q18</f>
        <v>380716</v>
      </c>
      <c r="G280">
        <f>'290  Shrawasti'!R18</f>
        <v>124100</v>
      </c>
      <c r="H280">
        <f>'290  Shrawasti'!S18</f>
        <v>117202</v>
      </c>
      <c r="I280">
        <f>'290  Shrawasti'!T18</f>
        <v>444</v>
      </c>
      <c r="J280">
        <f>'290  Shrawasti'!U18</f>
        <v>241748</v>
      </c>
      <c r="K280">
        <f>'290  Shrawasti'!V18</f>
        <v>241733</v>
      </c>
      <c r="L280">
        <f>'290  Shrawasti'!W18</f>
        <v>63.498250664537345</v>
      </c>
      <c r="M280" t="str">
        <f>'290  Shrawasti'!X18</f>
        <v xml:space="preserve">BJP       </v>
      </c>
      <c r="N280" t="str">
        <f>'290  Shrawasti'!Y18</f>
        <v xml:space="preserve">SP        </v>
      </c>
      <c r="O280">
        <f>'290  Shrawasti'!Z18</f>
        <v>79437</v>
      </c>
      <c r="P280">
        <f>'290  Shrawasti'!AA18</f>
        <v>78992</v>
      </c>
      <c r="Q280">
        <f>'290  Shrawasti'!AB18</f>
        <v>445</v>
      </c>
    </row>
    <row r="281" spans="1:17" x14ac:dyDescent="0.3">
      <c r="A281" s="1" t="s">
        <v>1221</v>
      </c>
      <c r="B281" t="str">
        <f>'291  Tulsipur'!M18</f>
        <v>Tulsipur</v>
      </c>
      <c r="C281">
        <f>'291  Tulsipur'!N18</f>
        <v>202239</v>
      </c>
      <c r="D281">
        <f>'291  Tulsipur'!O18</f>
        <v>165162</v>
      </c>
      <c r="E281">
        <f>'291  Tulsipur'!P18</f>
        <v>14</v>
      </c>
      <c r="F281">
        <f>'291  Tulsipur'!Q18</f>
        <v>367415</v>
      </c>
      <c r="G281">
        <f>'291  Tulsipur'!R18</f>
        <v>105431</v>
      </c>
      <c r="H281">
        <f>'291  Tulsipur'!S18</f>
        <v>91671</v>
      </c>
      <c r="I281">
        <f>'291  Tulsipur'!T18</f>
        <v>396</v>
      </c>
      <c r="J281">
        <f>'291  Tulsipur'!U18</f>
        <v>197498</v>
      </c>
      <c r="K281">
        <f>'291  Tulsipur'!V18</f>
        <v>197479</v>
      </c>
      <c r="L281">
        <f>'291  Tulsipur'!W18</f>
        <v>53.753385136698284</v>
      </c>
      <c r="M281" t="str">
        <f>'291  Tulsipur'!X18</f>
        <v xml:space="preserve">BJP       </v>
      </c>
      <c r="N281" t="str">
        <f>'291  Tulsipur'!Y18</f>
        <v xml:space="preserve">INC       </v>
      </c>
      <c r="O281">
        <f>'291  Tulsipur'!Z18</f>
        <v>62296</v>
      </c>
      <c r="P281">
        <f>'291  Tulsipur'!AA18</f>
        <v>43637</v>
      </c>
      <c r="Q281">
        <f>'291  Tulsipur'!AB18</f>
        <v>18659</v>
      </c>
    </row>
    <row r="282" spans="1:17" x14ac:dyDescent="0.3">
      <c r="A282" s="1" t="s">
        <v>1221</v>
      </c>
      <c r="B282" t="str">
        <f>'292  Gainsari'!M18</f>
        <v>Gainsari</v>
      </c>
      <c r="C282">
        <f>'292  Gainsari'!N18</f>
        <v>190457</v>
      </c>
      <c r="D282">
        <f>'292  Gainsari'!O18</f>
        <v>159296</v>
      </c>
      <c r="E282">
        <f>'292  Gainsari'!P18</f>
        <v>21</v>
      </c>
      <c r="F282">
        <f>'292  Gainsari'!Q18</f>
        <v>349774</v>
      </c>
      <c r="G282">
        <f>'292  Gainsari'!R18</f>
        <v>100257</v>
      </c>
      <c r="H282">
        <f>'292  Gainsari'!S18</f>
        <v>95430</v>
      </c>
      <c r="I282">
        <f>'292  Gainsari'!T18</f>
        <v>425</v>
      </c>
      <c r="J282">
        <f>'292  Gainsari'!U18</f>
        <v>196112</v>
      </c>
      <c r="K282">
        <f>'292  Gainsari'!V18</f>
        <v>196103</v>
      </c>
      <c r="L282">
        <f>'292  Gainsari'!W18</f>
        <v>56.068204040323181</v>
      </c>
      <c r="M282" t="str">
        <f>'292  Gainsari'!X18</f>
        <v xml:space="preserve">BJP       </v>
      </c>
      <c r="N282" t="str">
        <f>'292  Gainsari'!Y18</f>
        <v xml:space="preserve">BSP       </v>
      </c>
      <c r="O282">
        <f>'292  Gainsari'!Z18</f>
        <v>55716</v>
      </c>
      <c r="P282">
        <f>'292  Gainsari'!AA18</f>
        <v>53413</v>
      </c>
      <c r="Q282">
        <f>'292  Gainsari'!AB18</f>
        <v>2303</v>
      </c>
    </row>
    <row r="283" spans="1:17" x14ac:dyDescent="0.3">
      <c r="A283" s="1" t="s">
        <v>1221</v>
      </c>
      <c r="B283" t="str">
        <f>'293  Utraula'!M18</f>
        <v>Utraula</v>
      </c>
      <c r="C283">
        <f>'293  Utraula'!N18</f>
        <v>229261</v>
      </c>
      <c r="D283">
        <f>'293  Utraula'!O18</f>
        <v>182123</v>
      </c>
      <c r="E283">
        <f>'293  Utraula'!P18</f>
        <v>12</v>
      </c>
      <c r="F283">
        <f>'293  Utraula'!Q18</f>
        <v>411396</v>
      </c>
      <c r="G283">
        <f>'293  Utraula'!R18</f>
        <v>96679</v>
      </c>
      <c r="H283">
        <f>'293  Utraula'!S18</f>
        <v>101413</v>
      </c>
      <c r="I283">
        <f>'293  Utraula'!T18</f>
        <v>435</v>
      </c>
      <c r="J283">
        <f>'293  Utraula'!U18</f>
        <v>198527</v>
      </c>
      <c r="K283">
        <f>'293  Utraula'!V18</f>
        <v>198526</v>
      </c>
      <c r="L283">
        <f>'293  Utraula'!W18</f>
        <v>48.256910616534924</v>
      </c>
      <c r="M283" t="str">
        <f>'293  Utraula'!X18</f>
        <v xml:space="preserve">BJP       </v>
      </c>
      <c r="N283" t="str">
        <f>'293  Utraula'!Y18</f>
        <v xml:space="preserve">SP        </v>
      </c>
      <c r="O283">
        <f>'293  Utraula'!Z18</f>
        <v>85240</v>
      </c>
      <c r="P283">
        <f>'293  Utraula'!AA18</f>
        <v>56066</v>
      </c>
      <c r="Q283">
        <f>'293  Utraula'!AB18</f>
        <v>29174</v>
      </c>
    </row>
    <row r="284" spans="1:17" x14ac:dyDescent="0.3">
      <c r="A284" s="1" t="s">
        <v>1221</v>
      </c>
      <c r="B284" t="str">
        <f>'294  Balrampur '!M18</f>
        <v xml:space="preserve">Balrampur </v>
      </c>
      <c r="C284">
        <f>'294  Balrampur '!N18</f>
        <v>227250</v>
      </c>
      <c r="D284">
        <f>'294  Balrampur '!O18</f>
        <v>183466</v>
      </c>
      <c r="E284">
        <f>'294  Balrampur '!P18</f>
        <v>9</v>
      </c>
      <c r="F284">
        <f>'294  Balrampur '!Q18</f>
        <v>410725</v>
      </c>
      <c r="G284">
        <f>'294  Balrampur '!R18</f>
        <v>102438</v>
      </c>
      <c r="H284">
        <f>'294  Balrampur '!S18</f>
        <v>90539</v>
      </c>
      <c r="I284">
        <f>'294  Balrampur '!T18</f>
        <v>489</v>
      </c>
      <c r="J284">
        <f>'294  Balrampur '!U18</f>
        <v>193466</v>
      </c>
      <c r="K284">
        <f>'294  Balrampur '!V18</f>
        <v>193307</v>
      </c>
      <c r="L284">
        <f>'294  Balrampur '!W18</f>
        <v>47.10353642948445</v>
      </c>
      <c r="M284" t="str">
        <f>'294  Balrampur '!X18</f>
        <v xml:space="preserve">BJP       </v>
      </c>
      <c r="N284" t="str">
        <f>'294  Balrampur '!Y18</f>
        <v xml:space="preserve">INC       </v>
      </c>
      <c r="O284">
        <f>'294  Balrampur '!Z18</f>
        <v>89401</v>
      </c>
      <c r="P284">
        <f>'294  Balrampur '!AA18</f>
        <v>64541</v>
      </c>
      <c r="Q284">
        <f>'294  Balrampur '!AB18</f>
        <v>24860</v>
      </c>
    </row>
    <row r="285" spans="1:17" x14ac:dyDescent="0.3">
      <c r="A285" s="1" t="s">
        <v>1221</v>
      </c>
      <c r="B285" t="str">
        <f>'295  Mehnaun'!M18</f>
        <v>Mehnaun</v>
      </c>
      <c r="C285">
        <f>'295  Mehnaun'!N18</f>
        <v>194147</v>
      </c>
      <c r="D285">
        <f>'295  Mehnaun'!O18</f>
        <v>161908</v>
      </c>
      <c r="E285">
        <f>'295  Mehnaun'!P18</f>
        <v>10</v>
      </c>
      <c r="F285">
        <f>'295  Mehnaun'!Q18</f>
        <v>356065</v>
      </c>
      <c r="G285">
        <f>'295  Mehnaun'!R18</f>
        <v>105225</v>
      </c>
      <c r="H285">
        <f>'295  Mehnaun'!S18</f>
        <v>101156</v>
      </c>
      <c r="I285">
        <f>'295  Mehnaun'!T18</f>
        <v>597</v>
      </c>
      <c r="J285">
        <f>'295  Mehnaun'!U18</f>
        <v>206978</v>
      </c>
      <c r="K285">
        <f>'295  Mehnaun'!V18</f>
        <v>206971</v>
      </c>
      <c r="L285">
        <f>'295  Mehnaun'!W18</f>
        <v>58.129274149382837</v>
      </c>
      <c r="M285" t="str">
        <f>'295  Mehnaun'!X18</f>
        <v xml:space="preserve">BJP       </v>
      </c>
      <c r="N285" t="str">
        <f>'295  Mehnaun'!Y18</f>
        <v xml:space="preserve">BSP       </v>
      </c>
      <c r="O285">
        <f>'295  Mehnaun'!Z18</f>
        <v>84304</v>
      </c>
      <c r="P285">
        <f>'295  Mehnaun'!AA18</f>
        <v>47926</v>
      </c>
      <c r="Q285">
        <f>'295  Mehnaun'!AB18</f>
        <v>36378</v>
      </c>
    </row>
    <row r="286" spans="1:17" x14ac:dyDescent="0.3">
      <c r="A286" s="1" t="s">
        <v>1221</v>
      </c>
      <c r="B286" t="str">
        <f>'296  Gonda'!M18</f>
        <v>Gonda</v>
      </c>
      <c r="C286">
        <f>'296  Gonda'!N18</f>
        <v>184330</v>
      </c>
      <c r="D286">
        <f>'296  Gonda'!O18</f>
        <v>157964</v>
      </c>
      <c r="E286">
        <f>'296  Gonda'!P18</f>
        <v>21</v>
      </c>
      <c r="F286">
        <f>'296  Gonda'!Q18</f>
        <v>342315</v>
      </c>
      <c r="G286">
        <f>'296  Gonda'!R18</f>
        <v>101433</v>
      </c>
      <c r="H286">
        <f>'296  Gonda'!S18</f>
        <v>91031</v>
      </c>
      <c r="I286">
        <f>'296  Gonda'!T18</f>
        <v>1209</v>
      </c>
      <c r="J286">
        <f>'296  Gonda'!U18</f>
        <v>193673</v>
      </c>
      <c r="K286">
        <f>'296  Gonda'!V18</f>
        <v>193555</v>
      </c>
      <c r="L286">
        <f>'296  Gonda'!W18</f>
        <v>56.57742138089187</v>
      </c>
      <c r="M286" t="str">
        <f>'296  Gonda'!X18</f>
        <v xml:space="preserve">BJP       </v>
      </c>
      <c r="N286" t="str">
        <f>'296  Gonda'!Y18</f>
        <v xml:space="preserve">BSP       </v>
      </c>
      <c r="O286">
        <f>'296  Gonda'!Z18</f>
        <v>58254</v>
      </c>
      <c r="P286">
        <f>'296  Gonda'!AA18</f>
        <v>46576</v>
      </c>
      <c r="Q286">
        <f>'296  Gonda'!AB18</f>
        <v>11678</v>
      </c>
    </row>
    <row r="287" spans="1:17" x14ac:dyDescent="0.3">
      <c r="A287" s="1" t="s">
        <v>1221</v>
      </c>
      <c r="B287" t="str">
        <f>'297  Katra Bazar'!M18</f>
        <v>Katra Bazar</v>
      </c>
      <c r="C287">
        <f>'297  Katra Bazar'!N18</f>
        <v>195785</v>
      </c>
      <c r="D287">
        <f>'297  Katra Bazar'!O18</f>
        <v>166370</v>
      </c>
      <c r="E287">
        <f>'297  Katra Bazar'!P18</f>
        <v>10</v>
      </c>
      <c r="F287">
        <f>'297  Katra Bazar'!Q18</f>
        <v>362165</v>
      </c>
      <c r="G287">
        <f>'297  Katra Bazar'!R18</f>
        <v>110328</v>
      </c>
      <c r="H287">
        <f>'297  Katra Bazar'!S18</f>
        <v>110984</v>
      </c>
      <c r="I287">
        <f>'297  Katra Bazar'!T18</f>
        <v>492</v>
      </c>
      <c r="J287">
        <f>'297  Katra Bazar'!U18</f>
        <v>221804</v>
      </c>
      <c r="K287">
        <f>'297  Katra Bazar'!V18</f>
        <v>221535</v>
      </c>
      <c r="L287">
        <f>'297  Katra Bazar'!W18</f>
        <v>61.243908163406182</v>
      </c>
      <c r="M287" t="str">
        <f>'297  Katra Bazar'!X18</f>
        <v xml:space="preserve">BJP       </v>
      </c>
      <c r="N287" t="str">
        <f>'297  Katra Bazar'!Y18</f>
        <v xml:space="preserve">SP        </v>
      </c>
      <c r="O287">
        <f>'297  Katra Bazar'!Z18</f>
        <v>92095</v>
      </c>
      <c r="P287">
        <f>'297  Katra Bazar'!AA18</f>
        <v>61284</v>
      </c>
      <c r="Q287">
        <f>'297  Katra Bazar'!AB18</f>
        <v>30811</v>
      </c>
    </row>
    <row r="288" spans="1:17" x14ac:dyDescent="0.3">
      <c r="A288" s="1" t="s">
        <v>1221</v>
      </c>
      <c r="B288" t="str">
        <f>'298  Colonelganj'!M18</f>
        <v>Colonelganj</v>
      </c>
      <c r="C288">
        <f>'298  Colonelganj'!N18</f>
        <v>171496</v>
      </c>
      <c r="D288">
        <f>'298  Colonelganj'!O18</f>
        <v>143356</v>
      </c>
      <c r="E288">
        <f>'298  Colonelganj'!P18</f>
        <v>10</v>
      </c>
      <c r="F288">
        <f>'298  Colonelganj'!Q18</f>
        <v>314862</v>
      </c>
      <c r="G288">
        <f>'298  Colonelganj'!R18</f>
        <v>94005</v>
      </c>
      <c r="H288">
        <f>'298  Colonelganj'!S18</f>
        <v>87905</v>
      </c>
      <c r="I288">
        <f>'298  Colonelganj'!T18</f>
        <v>587</v>
      </c>
      <c r="J288">
        <f>'298  Colonelganj'!U18</f>
        <v>182497</v>
      </c>
      <c r="K288">
        <f>'298  Colonelganj'!V18</f>
        <v>182468</v>
      </c>
      <c r="L288">
        <f>'298  Colonelganj'!W18</f>
        <v>57.96094797085707</v>
      </c>
      <c r="M288" t="str">
        <f>'298  Colonelganj'!X18</f>
        <v xml:space="preserve">BJP       </v>
      </c>
      <c r="N288" t="str">
        <f>'298  Colonelganj'!Y18</f>
        <v xml:space="preserve">SP        </v>
      </c>
      <c r="O288">
        <f>'298  Colonelganj'!Z18</f>
        <v>82867</v>
      </c>
      <c r="P288">
        <f>'298  Colonelganj'!AA18</f>
        <v>54462</v>
      </c>
      <c r="Q288">
        <f>'298  Colonelganj'!AB18</f>
        <v>28405</v>
      </c>
    </row>
    <row r="289" spans="1:17" x14ac:dyDescent="0.3">
      <c r="A289" s="1" t="s">
        <v>1221</v>
      </c>
      <c r="B289" t="str">
        <f>'299  Tarabganj'!M18</f>
        <v>Tarabganj</v>
      </c>
      <c r="C289">
        <f>'299  Tarabganj'!N18</f>
        <v>191739</v>
      </c>
      <c r="D289">
        <f>'299  Tarabganj'!O18</f>
        <v>162804</v>
      </c>
      <c r="E289">
        <f>'299  Tarabganj'!P18</f>
        <v>8</v>
      </c>
      <c r="F289">
        <f>'299  Tarabganj'!Q18</f>
        <v>354551</v>
      </c>
      <c r="G289">
        <f>'299  Tarabganj'!R18</f>
        <v>102452</v>
      </c>
      <c r="H289">
        <f>'299  Tarabganj'!S18</f>
        <v>100237</v>
      </c>
      <c r="I289">
        <f>'299  Tarabganj'!T18</f>
        <v>590</v>
      </c>
      <c r="J289">
        <f>'299  Tarabganj'!U18</f>
        <v>203279</v>
      </c>
      <c r="K289">
        <f>'299  Tarabganj'!V18</f>
        <v>203268</v>
      </c>
      <c r="L289">
        <f>'299  Tarabganj'!W18</f>
        <v>57.334205798319559</v>
      </c>
      <c r="M289" t="str">
        <f>'299  Tarabganj'!X18</f>
        <v xml:space="preserve">BJP       </v>
      </c>
      <c r="N289" t="str">
        <f>'299  Tarabganj'!Y18</f>
        <v xml:space="preserve">SP        </v>
      </c>
      <c r="O289">
        <f>'299  Tarabganj'!Z18</f>
        <v>100294</v>
      </c>
      <c r="P289">
        <f>'299  Tarabganj'!AA18</f>
        <v>61852</v>
      </c>
      <c r="Q289">
        <f>'299  Tarabganj'!AB18</f>
        <v>38442</v>
      </c>
    </row>
    <row r="290" spans="1:17" x14ac:dyDescent="0.3">
      <c r="A290" s="1" t="s">
        <v>1221</v>
      </c>
      <c r="B290" t="str">
        <f>'300  Mankapur '!M18</f>
        <v xml:space="preserve">Mankapur </v>
      </c>
      <c r="C290">
        <f>'300  Mankapur '!N18</f>
        <v>172482</v>
      </c>
      <c r="D290">
        <f>'300  Mankapur '!O18</f>
        <v>146342</v>
      </c>
      <c r="E290">
        <f>'300  Mankapur '!P18</f>
        <v>11</v>
      </c>
      <c r="F290">
        <f>'300  Mankapur '!Q18</f>
        <v>318835</v>
      </c>
      <c r="G290">
        <f>'300  Mankapur '!R18</f>
        <v>91377</v>
      </c>
      <c r="H290">
        <f>'300  Mankapur '!S18</f>
        <v>87441</v>
      </c>
      <c r="I290">
        <f>'300  Mankapur '!T18</f>
        <v>723</v>
      </c>
      <c r="J290">
        <f>'300  Mankapur '!U18</f>
        <v>179541</v>
      </c>
      <c r="K290">
        <f>'300  Mankapur '!V18</f>
        <v>179521</v>
      </c>
      <c r="L290">
        <f>'300  Mankapur '!W18</f>
        <v>56.311571816143143</v>
      </c>
      <c r="M290" t="str">
        <f>'300  Mankapur '!X18</f>
        <v xml:space="preserve">BJP       </v>
      </c>
      <c r="N290" t="str">
        <f>'300  Mankapur '!Y18</f>
        <v xml:space="preserve">BSP       </v>
      </c>
      <c r="O290">
        <f>'300  Mankapur '!Z18</f>
        <v>102862</v>
      </c>
      <c r="P290">
        <f>'300  Mankapur '!AA18</f>
        <v>42701</v>
      </c>
      <c r="Q290">
        <f>'300  Mankapur '!AB18</f>
        <v>60161</v>
      </c>
    </row>
    <row r="291" spans="1:17" x14ac:dyDescent="0.3">
      <c r="A291" s="1" t="s">
        <v>1221</v>
      </c>
      <c r="B291" t="str">
        <f>'301  Gaura'!M18</f>
        <v>Gaura</v>
      </c>
      <c r="C291">
        <f>'301  Gaura'!N18</f>
        <v>169550</v>
      </c>
      <c r="D291">
        <f>'301  Gaura'!O18</f>
        <v>142278</v>
      </c>
      <c r="E291">
        <f>'301  Gaura'!P18</f>
        <v>7</v>
      </c>
      <c r="F291">
        <f>'301  Gaura'!Q18</f>
        <v>311835</v>
      </c>
      <c r="G291">
        <f>'301  Gaura'!R18</f>
        <v>95060</v>
      </c>
      <c r="H291">
        <f>'301  Gaura'!S18</f>
        <v>77777</v>
      </c>
      <c r="I291">
        <f>'301  Gaura'!T18</f>
        <v>567</v>
      </c>
      <c r="J291">
        <f>'301  Gaura'!U18</f>
        <v>173404</v>
      </c>
      <c r="K291">
        <f>'301  Gaura'!V18</f>
        <v>173380</v>
      </c>
      <c r="L291">
        <f>'301  Gaura'!W18</f>
        <v>55.607613000464994</v>
      </c>
      <c r="M291" t="str">
        <f>'301  Gaura'!X18</f>
        <v xml:space="preserve">BJP       </v>
      </c>
      <c r="N291" t="str">
        <f>'301  Gaura'!Y18</f>
        <v xml:space="preserve">SP        </v>
      </c>
      <c r="O291">
        <f>'301  Gaura'!Z18</f>
        <v>72455</v>
      </c>
      <c r="P291">
        <f>'301  Gaura'!AA18</f>
        <v>42600</v>
      </c>
      <c r="Q291">
        <f>'301  Gaura'!AB18</f>
        <v>29855</v>
      </c>
    </row>
    <row r="292" spans="1:17" x14ac:dyDescent="0.3">
      <c r="A292" s="1" t="s">
        <v>1221</v>
      </c>
      <c r="B292" t="str">
        <f>'302  Shohratgarh'!M18</f>
        <v>Shohratgarh</v>
      </c>
      <c r="C292">
        <f>'302  Shohratgarh'!N18</f>
        <v>183944</v>
      </c>
      <c r="D292">
        <f>'302  Shohratgarh'!O18</f>
        <v>158657</v>
      </c>
      <c r="E292">
        <f>'302  Shohratgarh'!P18</f>
        <v>43</v>
      </c>
      <c r="F292">
        <f>'302  Shohratgarh'!Q18</f>
        <v>342644</v>
      </c>
      <c r="G292">
        <f>'302  Shohratgarh'!R18</f>
        <v>86203</v>
      </c>
      <c r="H292">
        <f>'302  Shohratgarh'!S18</f>
        <v>100040</v>
      </c>
      <c r="I292">
        <f>'302  Shohratgarh'!T18</f>
        <v>499</v>
      </c>
      <c r="J292">
        <f>'302  Shohratgarh'!U18</f>
        <v>186742</v>
      </c>
      <c r="K292">
        <f>'302  Shohratgarh'!V18</f>
        <v>186719</v>
      </c>
      <c r="L292">
        <f>'302  Shohratgarh'!W18</f>
        <v>54.500297685060886</v>
      </c>
      <c r="M292" t="str">
        <f>'302  Shohratgarh'!X18</f>
        <v xml:space="preserve">ADAL      </v>
      </c>
      <c r="N292" t="str">
        <f>'302  Shohratgarh'!Y18</f>
        <v xml:space="preserve">BSP       </v>
      </c>
      <c r="O292">
        <f>'302  Shohratgarh'!Z18</f>
        <v>67653</v>
      </c>
      <c r="P292">
        <f>'302  Shohratgarh'!AA18</f>
        <v>45529</v>
      </c>
      <c r="Q292">
        <f>'302  Shohratgarh'!AB18</f>
        <v>22124</v>
      </c>
    </row>
    <row r="293" spans="1:17" x14ac:dyDescent="0.3">
      <c r="A293" s="1" t="s">
        <v>1221</v>
      </c>
      <c r="B293" t="str">
        <f>'303  Kapilvastu '!M18</f>
        <v xml:space="preserve">Kapilvastu </v>
      </c>
      <c r="C293">
        <f>'303  Kapilvastu '!N18</f>
        <v>233335</v>
      </c>
      <c r="D293">
        <f>'303  Kapilvastu '!O18</f>
        <v>197250</v>
      </c>
      <c r="E293">
        <f>'303  Kapilvastu '!P18</f>
        <v>26</v>
      </c>
      <c r="F293">
        <f>'303  Kapilvastu '!Q18</f>
        <v>430611</v>
      </c>
      <c r="G293">
        <f>'303  Kapilvastu '!R18</f>
        <v>111861</v>
      </c>
      <c r="H293">
        <f>'303  Kapilvastu '!S18</f>
        <v>122707</v>
      </c>
      <c r="I293">
        <f>'303  Kapilvastu '!T18</f>
        <v>603</v>
      </c>
      <c r="J293">
        <f>'303  Kapilvastu '!U18</f>
        <v>235172</v>
      </c>
      <c r="K293">
        <f>'303  Kapilvastu '!V18</f>
        <v>235129</v>
      </c>
      <c r="L293">
        <f>'303  Kapilvastu '!W18</f>
        <v>54.613560731147139</v>
      </c>
      <c r="M293" t="str">
        <f>'303  Kapilvastu '!X18</f>
        <v xml:space="preserve">BJP       </v>
      </c>
      <c r="N293" t="str">
        <f>'303  Kapilvastu '!Y18</f>
        <v xml:space="preserve">SP        </v>
      </c>
      <c r="O293">
        <f>'303  Kapilvastu '!Z18</f>
        <v>114082</v>
      </c>
      <c r="P293">
        <f>'303  Kapilvastu '!AA18</f>
        <v>75928</v>
      </c>
      <c r="Q293">
        <f>'303  Kapilvastu '!AB18</f>
        <v>38154</v>
      </c>
    </row>
    <row r="294" spans="1:17" x14ac:dyDescent="0.3">
      <c r="A294" s="1" t="s">
        <v>1221</v>
      </c>
      <c r="B294" t="str">
        <f>'304  Bansi'!M18</f>
        <v>Bansi</v>
      </c>
      <c r="C294">
        <f>'304  Bansi'!N18</f>
        <v>197138</v>
      </c>
      <c r="D294">
        <f>'304  Bansi'!O18</f>
        <v>166232</v>
      </c>
      <c r="E294">
        <f>'304  Bansi'!P18</f>
        <v>33</v>
      </c>
      <c r="F294">
        <f>'304  Bansi'!Q18</f>
        <v>363403</v>
      </c>
      <c r="G294">
        <f>'304  Bansi'!R18</f>
        <v>83518</v>
      </c>
      <c r="H294">
        <f>'304  Bansi'!S18</f>
        <v>101037</v>
      </c>
      <c r="I294">
        <f>'304  Bansi'!T18</f>
        <v>577</v>
      </c>
      <c r="J294">
        <f>'304  Bansi'!U18</f>
        <v>185132</v>
      </c>
      <c r="K294">
        <f>'304  Bansi'!V18</f>
        <v>184514</v>
      </c>
      <c r="L294">
        <f>'304  Bansi'!W18</f>
        <v>50.943993307705213</v>
      </c>
      <c r="M294" t="str">
        <f>'304  Bansi'!X18</f>
        <v xml:space="preserve">BJP       </v>
      </c>
      <c r="N294" t="str">
        <f>'304  Bansi'!Y18</f>
        <v xml:space="preserve">SP        </v>
      </c>
      <c r="O294">
        <f>'304  Bansi'!Z18</f>
        <v>77548</v>
      </c>
      <c r="P294">
        <f>'304  Bansi'!AA18</f>
        <v>58606</v>
      </c>
      <c r="Q294">
        <f>'304  Bansi'!AB18</f>
        <v>18942</v>
      </c>
    </row>
    <row r="295" spans="1:17" x14ac:dyDescent="0.3">
      <c r="A295" s="1" t="s">
        <v>1221</v>
      </c>
      <c r="B295" t="str">
        <f>'305  Itwa'!M18</f>
        <v>Itwa</v>
      </c>
      <c r="C295">
        <f>'305  Itwa'!N18</f>
        <v>174847</v>
      </c>
      <c r="D295">
        <f>'305  Itwa'!O18</f>
        <v>146756</v>
      </c>
      <c r="E295">
        <f>'305  Itwa'!P18</f>
        <v>35</v>
      </c>
      <c r="F295">
        <f>'305  Itwa'!Q18</f>
        <v>321638</v>
      </c>
      <c r="G295">
        <f>'305  Itwa'!R18</f>
        <v>73677</v>
      </c>
      <c r="H295">
        <f>'305  Itwa'!S18</f>
        <v>87198</v>
      </c>
      <c r="I295">
        <f>'305  Itwa'!T18</f>
        <v>329</v>
      </c>
      <c r="J295">
        <f>'305  Itwa'!U18</f>
        <v>161205</v>
      </c>
      <c r="K295">
        <f>'305  Itwa'!V18</f>
        <v>160935</v>
      </c>
      <c r="L295">
        <f>'305  Itwa'!W18</f>
        <v>50.120010695253669</v>
      </c>
      <c r="M295" t="str">
        <f>'305  Itwa'!X18</f>
        <v xml:space="preserve">BJP       </v>
      </c>
      <c r="N295" t="str">
        <f>'305  Itwa'!Y18</f>
        <v xml:space="preserve">BSP       </v>
      </c>
      <c r="O295">
        <f>'305  Itwa'!Z18</f>
        <v>59524</v>
      </c>
      <c r="P295">
        <f>'305  Itwa'!AA18</f>
        <v>49316</v>
      </c>
      <c r="Q295">
        <f>'305  Itwa'!AB18</f>
        <v>10208</v>
      </c>
    </row>
    <row r="296" spans="1:17" x14ac:dyDescent="0.3">
      <c r="A296" s="1" t="s">
        <v>1221</v>
      </c>
      <c r="B296" t="str">
        <f>'306  Doomariyaganj'!M18</f>
        <v>Doomariyaganj</v>
      </c>
      <c r="C296">
        <f>'306  Doomariyaganj'!N18</f>
        <v>215208</v>
      </c>
      <c r="D296">
        <f>'306  Doomariyaganj'!O18</f>
        <v>179113</v>
      </c>
      <c r="E296">
        <f>'306  Doomariyaganj'!P18</f>
        <v>30</v>
      </c>
      <c r="F296">
        <f>'306  Doomariyaganj'!Q18</f>
        <v>394351</v>
      </c>
      <c r="G296">
        <f>'306  Doomariyaganj'!R18</f>
        <v>92658</v>
      </c>
      <c r="H296">
        <f>'306  Doomariyaganj'!S18</f>
        <v>108575</v>
      </c>
      <c r="I296">
        <f>'306  Doomariyaganj'!T18</f>
        <v>383</v>
      </c>
      <c r="J296">
        <f>'306  Doomariyaganj'!U18</f>
        <v>201616</v>
      </c>
      <c r="K296">
        <f>'306  Doomariyaganj'!V18</f>
        <v>201595</v>
      </c>
      <c r="L296">
        <f>'306  Doomariyaganj'!W18</f>
        <v>51.126027320838539</v>
      </c>
      <c r="M296" t="str">
        <f>'306  Doomariyaganj'!X18</f>
        <v xml:space="preserve">BJP       </v>
      </c>
      <c r="N296" t="str">
        <f>'306  Doomariyaganj'!Y18</f>
        <v xml:space="preserve">BSP       </v>
      </c>
      <c r="O296">
        <f>'306  Doomariyaganj'!Z18</f>
        <v>67227</v>
      </c>
      <c r="P296">
        <f>'306  Doomariyaganj'!AA18</f>
        <v>67056</v>
      </c>
      <c r="Q296">
        <f>'306  Doomariyaganj'!AB18</f>
        <v>171</v>
      </c>
    </row>
    <row r="297" spans="1:17" x14ac:dyDescent="0.3">
      <c r="A297" s="1" t="s">
        <v>1221</v>
      </c>
      <c r="B297" t="str">
        <f>'307  Harraiya'!M18</f>
        <v>Harraiya</v>
      </c>
      <c r="C297">
        <f>'307  Harraiya'!N18</f>
        <v>198358</v>
      </c>
      <c r="D297">
        <f>'307  Harraiya'!O18</f>
        <v>170527</v>
      </c>
      <c r="E297">
        <f>'307  Harraiya'!P18</f>
        <v>12</v>
      </c>
      <c r="F297">
        <f>'307  Harraiya'!Q18</f>
        <v>368897</v>
      </c>
      <c r="G297">
        <f>'307  Harraiya'!R18</f>
        <v>102980</v>
      </c>
      <c r="H297">
        <f>'307  Harraiya'!S18</f>
        <v>111012</v>
      </c>
      <c r="I297">
        <f>'307  Harraiya'!T18</f>
        <v>729</v>
      </c>
      <c r="J297">
        <f>'307  Harraiya'!U18</f>
        <v>214721</v>
      </c>
      <c r="K297">
        <f>'307  Harraiya'!V18</f>
        <v>214632</v>
      </c>
      <c r="L297">
        <f>'307  Harraiya'!W18</f>
        <v>58.206220164436139</v>
      </c>
      <c r="M297" t="str">
        <f>'307  Harraiya'!X18</f>
        <v xml:space="preserve">BJP       </v>
      </c>
      <c r="N297" t="str">
        <f>'307  Harraiya'!Y18</f>
        <v xml:space="preserve">SP        </v>
      </c>
      <c r="O297">
        <f>'307  Harraiya'!Z18</f>
        <v>97014</v>
      </c>
      <c r="P297">
        <f>'307  Harraiya'!AA18</f>
        <v>66908</v>
      </c>
      <c r="Q297">
        <f>'307  Harraiya'!AB18</f>
        <v>30106</v>
      </c>
    </row>
    <row r="298" spans="1:17" x14ac:dyDescent="0.3">
      <c r="A298" s="1" t="s">
        <v>1221</v>
      </c>
      <c r="B298" t="str">
        <f>'308  Kaptanganj'!M18</f>
        <v>Kaptanganj</v>
      </c>
      <c r="C298">
        <f>'308  Kaptanganj'!N18</f>
        <v>187315</v>
      </c>
      <c r="D298">
        <f>'308  Kaptanganj'!O18</f>
        <v>158392</v>
      </c>
      <c r="E298">
        <f>'308  Kaptanganj'!P18</f>
        <v>20</v>
      </c>
      <c r="F298">
        <f>'308  Kaptanganj'!Q18</f>
        <v>345727</v>
      </c>
      <c r="G298">
        <f>'308  Kaptanganj'!R18</f>
        <v>97781</v>
      </c>
      <c r="H298">
        <f>'308  Kaptanganj'!S18</f>
        <v>102565</v>
      </c>
      <c r="I298">
        <f>'308  Kaptanganj'!T18</f>
        <v>804</v>
      </c>
      <c r="J298">
        <f>'308  Kaptanganj'!U18</f>
        <v>201150</v>
      </c>
      <c r="K298">
        <f>'308  Kaptanganj'!V18</f>
        <v>201124</v>
      </c>
      <c r="L298">
        <f>'308  Kaptanganj'!W18</f>
        <v>58.181744555675429</v>
      </c>
      <c r="M298" t="str">
        <f>'308  Kaptanganj'!X18</f>
        <v xml:space="preserve">BJP       </v>
      </c>
      <c r="N298" t="str">
        <f>'308  Kaptanganj'!Y18</f>
        <v xml:space="preserve">BSP       </v>
      </c>
      <c r="O298">
        <f>'308  Kaptanganj'!Z18</f>
        <v>70527</v>
      </c>
      <c r="P298">
        <f>'308  Kaptanganj'!AA18</f>
        <v>63700</v>
      </c>
      <c r="Q298">
        <f>'308  Kaptanganj'!AB18</f>
        <v>6827</v>
      </c>
    </row>
    <row r="299" spans="1:17" x14ac:dyDescent="0.3">
      <c r="A299" s="1" t="s">
        <v>1221</v>
      </c>
      <c r="B299" t="str">
        <f>'309  Rudhauli'!M18</f>
        <v>Rudhauli</v>
      </c>
      <c r="C299">
        <f>'309  Rudhauli'!N18</f>
        <v>221763</v>
      </c>
      <c r="D299">
        <f>'309  Rudhauli'!O18</f>
        <v>187085</v>
      </c>
      <c r="E299">
        <f>'309  Rudhauli'!P18</f>
        <v>35</v>
      </c>
      <c r="F299">
        <f>'309  Rudhauli'!Q18</f>
        <v>408883</v>
      </c>
      <c r="G299">
        <f>'309  Rudhauli'!R18</f>
        <v>103948</v>
      </c>
      <c r="H299">
        <f>'309  Rudhauli'!S18</f>
        <v>118135</v>
      </c>
      <c r="I299">
        <f>'309  Rudhauli'!T18</f>
        <v>542</v>
      </c>
      <c r="J299">
        <f>'309  Rudhauli'!U18</f>
        <v>222627</v>
      </c>
      <c r="K299">
        <f>'309  Rudhauli'!V18</f>
        <v>222611</v>
      </c>
      <c r="L299">
        <f>'309  Rudhauli'!W18</f>
        <v>54.447604816047622</v>
      </c>
      <c r="M299" t="str">
        <f>'309  Rudhauli'!X18</f>
        <v xml:space="preserve">BJP       </v>
      </c>
      <c r="N299" t="str">
        <f>'309  Rudhauli'!Y18</f>
        <v xml:space="preserve">BSP       </v>
      </c>
      <c r="O299">
        <f>'309  Rudhauli'!Z18</f>
        <v>90228</v>
      </c>
      <c r="P299">
        <f>'309  Rudhauli'!AA18</f>
        <v>68423</v>
      </c>
      <c r="Q299">
        <f>'309  Rudhauli'!AB18</f>
        <v>21805</v>
      </c>
    </row>
    <row r="300" spans="1:17" x14ac:dyDescent="0.3">
      <c r="A300" s="1" t="s">
        <v>1221</v>
      </c>
      <c r="B300" t="str">
        <f>'310  Basti Sadar'!M18</f>
        <v>Basti Sadar</v>
      </c>
      <c r="C300">
        <f>'310  Basti Sadar'!N18</f>
        <v>188151</v>
      </c>
      <c r="D300">
        <f>'310  Basti Sadar'!O18</f>
        <v>159609</v>
      </c>
      <c r="E300">
        <f>'310  Basti Sadar'!P18</f>
        <v>24</v>
      </c>
      <c r="F300">
        <f>'310  Basti Sadar'!Q18</f>
        <v>347784</v>
      </c>
      <c r="G300">
        <f>'310  Basti Sadar'!R18</f>
        <v>105626</v>
      </c>
      <c r="H300">
        <f>'310  Basti Sadar'!S18</f>
        <v>100126</v>
      </c>
      <c r="I300">
        <f>'310  Basti Sadar'!T18</f>
        <v>900</v>
      </c>
      <c r="J300">
        <f>'310  Basti Sadar'!U18</f>
        <v>206652</v>
      </c>
      <c r="K300">
        <f>'310  Basti Sadar'!V18</f>
        <v>206622</v>
      </c>
      <c r="L300">
        <f>'310  Basti Sadar'!W18</f>
        <v>59.41963977641295</v>
      </c>
      <c r="M300" t="str">
        <f>'310  Basti Sadar'!X18</f>
        <v xml:space="preserve">BJP       </v>
      </c>
      <c r="N300" t="str">
        <f>'310  Basti Sadar'!Y18</f>
        <v xml:space="preserve">SP        </v>
      </c>
      <c r="O300">
        <f>'310  Basti Sadar'!Z18</f>
        <v>92697</v>
      </c>
      <c r="P300">
        <f>'310  Basti Sadar'!AA18</f>
        <v>50103</v>
      </c>
      <c r="Q300">
        <f>'310  Basti Sadar'!AB18</f>
        <v>42594</v>
      </c>
    </row>
    <row r="301" spans="1:17" x14ac:dyDescent="0.3">
      <c r="A301" s="1" t="s">
        <v>1221</v>
      </c>
      <c r="B301" t="str">
        <f>'311  Mahadewa S.C'!M18</f>
        <v>Mahadewa S.C</v>
      </c>
      <c r="C301">
        <f>'311  Mahadewa S.C'!N18</f>
        <v>186113</v>
      </c>
      <c r="D301">
        <f>'311  Mahadewa S.C'!O18</f>
        <v>155030</v>
      </c>
      <c r="E301">
        <f>'311  Mahadewa S.C'!P18</f>
        <v>51</v>
      </c>
      <c r="F301">
        <f>'311  Mahadewa S.C'!Q18</f>
        <v>341194</v>
      </c>
      <c r="G301">
        <f>'311  Mahadewa S.C'!R18</f>
        <v>96337</v>
      </c>
      <c r="H301">
        <f>'311  Mahadewa S.C'!S18</f>
        <v>102356</v>
      </c>
      <c r="I301">
        <f>'311  Mahadewa S.C'!T18</f>
        <v>642</v>
      </c>
      <c r="J301">
        <f>'311  Mahadewa S.C'!U18</f>
        <v>199336</v>
      </c>
      <c r="K301">
        <f>'311  Mahadewa S.C'!V18</f>
        <v>199317</v>
      </c>
      <c r="L301">
        <f>'311  Mahadewa S.C'!W18</f>
        <v>58.423067228614812</v>
      </c>
      <c r="M301" t="str">
        <f>'311  Mahadewa S.C'!X18</f>
        <v xml:space="preserve">BJP       </v>
      </c>
      <c r="N301" t="str">
        <f>'311  Mahadewa S.C'!Y18</f>
        <v xml:space="preserve">BSP       </v>
      </c>
      <c r="O301">
        <f>'311  Mahadewa S.C'!Z18</f>
        <v>82429</v>
      </c>
      <c r="P301">
        <f>'311  Mahadewa S.C'!AA18</f>
        <v>56545</v>
      </c>
      <c r="Q301">
        <f>'311  Mahadewa S.C'!AB18</f>
        <v>25884</v>
      </c>
    </row>
    <row r="302" spans="1:17" x14ac:dyDescent="0.3">
      <c r="A302" s="1" t="s">
        <v>1221</v>
      </c>
      <c r="B302" t="str">
        <f>'312  Menhdawal'!M18</f>
        <v>Menhdawal</v>
      </c>
      <c r="C302">
        <f>'312  Menhdawal'!N18</f>
        <v>241717</v>
      </c>
      <c r="D302">
        <f>'312  Menhdawal'!O18</f>
        <v>196720</v>
      </c>
      <c r="E302">
        <f>'312  Menhdawal'!P18</f>
        <v>27</v>
      </c>
      <c r="F302">
        <f>'312  Menhdawal'!Q18</f>
        <v>438464</v>
      </c>
      <c r="G302">
        <f>'312  Menhdawal'!R18</f>
        <v>104146</v>
      </c>
      <c r="H302">
        <f>'312  Menhdawal'!S18</f>
        <v>120125</v>
      </c>
      <c r="I302">
        <f>'312  Menhdawal'!T18</f>
        <v>556</v>
      </c>
      <c r="J302">
        <f>'312  Menhdawal'!U18</f>
        <v>224827</v>
      </c>
      <c r="K302">
        <f>'312  Menhdawal'!V18</f>
        <v>224820</v>
      </c>
      <c r="L302">
        <f>'312  Menhdawal'!W18</f>
        <v>51.27604546781491</v>
      </c>
      <c r="M302" t="str">
        <f>'312  Menhdawal'!X18</f>
        <v xml:space="preserve">BJP       </v>
      </c>
      <c r="N302" t="str">
        <f>'312  Menhdawal'!Y18</f>
        <v xml:space="preserve">BSP       </v>
      </c>
      <c r="O302">
        <f>'312  Menhdawal'!Z18</f>
        <v>86976</v>
      </c>
      <c r="P302">
        <f>'312  Menhdawal'!AA18</f>
        <v>44062</v>
      </c>
      <c r="Q302">
        <f>'312  Menhdawal'!AB18</f>
        <v>42914</v>
      </c>
    </row>
    <row r="303" spans="1:17" x14ac:dyDescent="0.3">
      <c r="A303" s="1" t="s">
        <v>1221</v>
      </c>
      <c r="B303" t="str">
        <f>'313  KHALILABAD'!M18</f>
        <v>KHALILABAD</v>
      </c>
      <c r="C303">
        <f>'313  KHALILABAD'!N18</f>
        <v>234268</v>
      </c>
      <c r="D303">
        <f>'313  KHALILABAD'!O18</f>
        <v>193041</v>
      </c>
      <c r="E303">
        <f>'313  KHALILABAD'!P18</f>
        <v>12</v>
      </c>
      <c r="F303">
        <f>'313  KHALILABAD'!Q18</f>
        <v>427321</v>
      </c>
      <c r="G303">
        <f>'313  KHALILABAD'!R18</f>
        <v>107804</v>
      </c>
      <c r="H303">
        <f>'313  KHALILABAD'!S18</f>
        <v>115628</v>
      </c>
      <c r="I303">
        <f>'313  KHALILABAD'!T18</f>
        <v>579</v>
      </c>
      <c r="J303">
        <f>'313  KHALILABAD'!U18</f>
        <v>224011</v>
      </c>
      <c r="K303">
        <f>'313  KHALILABAD'!V18</f>
        <v>224008</v>
      </c>
      <c r="L303">
        <f>'313  KHALILABAD'!W18</f>
        <v>52.422183791575883</v>
      </c>
      <c r="M303" t="str">
        <f>'313  KHALILABAD'!X18</f>
        <v xml:space="preserve">BJP       </v>
      </c>
      <c r="N303" t="str">
        <f>'313  KHALILABAD'!Y18</f>
        <v xml:space="preserve">BSP       </v>
      </c>
      <c r="O303">
        <f>'313  KHALILABAD'!Z18</f>
        <v>72061</v>
      </c>
      <c r="P303">
        <f>'313  KHALILABAD'!AA18</f>
        <v>56024</v>
      </c>
      <c r="Q303">
        <f>'313  KHALILABAD'!AB18</f>
        <v>16037</v>
      </c>
    </row>
    <row r="304" spans="1:17" x14ac:dyDescent="0.3">
      <c r="A304" s="1" t="s">
        <v>1221</v>
      </c>
      <c r="B304" t="str">
        <f>'314  Dhanghata '!M18</f>
        <v xml:space="preserve">Dhanghata </v>
      </c>
      <c r="C304">
        <f>'314  Dhanghata '!N18</f>
        <v>193961</v>
      </c>
      <c r="D304">
        <f>'314  Dhanghata '!O18</f>
        <v>163117</v>
      </c>
      <c r="E304">
        <f>'314  Dhanghata '!P18</f>
        <v>18</v>
      </c>
      <c r="F304">
        <f>'314  Dhanghata '!Q18</f>
        <v>357096</v>
      </c>
      <c r="G304">
        <f>'314  Dhanghata '!R18</f>
        <v>94755</v>
      </c>
      <c r="H304">
        <f>'314  Dhanghata '!S18</f>
        <v>105131</v>
      </c>
      <c r="I304">
        <f>'314  Dhanghata '!T18</f>
        <v>406</v>
      </c>
      <c r="J304">
        <f>'314  Dhanghata '!U18</f>
        <v>200292</v>
      </c>
      <c r="K304">
        <f>'314  Dhanghata '!V18</f>
        <v>200275</v>
      </c>
      <c r="L304">
        <f>'314  Dhanghata '!W18</f>
        <v>56.08911889239868</v>
      </c>
      <c r="M304" t="str">
        <f>'314  Dhanghata '!X18</f>
        <v xml:space="preserve">BJP       </v>
      </c>
      <c r="N304" t="str">
        <f>'314  Dhanghata '!Y18</f>
        <v xml:space="preserve">SP        </v>
      </c>
      <c r="O304">
        <f>'314  Dhanghata '!Z18</f>
        <v>79572</v>
      </c>
      <c r="P304">
        <f>'314  Dhanghata '!AA18</f>
        <v>62663</v>
      </c>
      <c r="Q304">
        <f>'314  Dhanghata '!AB18</f>
        <v>16909</v>
      </c>
    </row>
    <row r="305" spans="1:17" x14ac:dyDescent="0.3">
      <c r="A305" s="1" t="s">
        <v>1221</v>
      </c>
      <c r="B305" t="str">
        <f>'315  Pharenda'!M18</f>
        <v>Pharenda</v>
      </c>
      <c r="C305">
        <f>'315  Pharenda'!N18</f>
        <v>182373</v>
      </c>
      <c r="D305">
        <f>'315  Pharenda'!O18</f>
        <v>151190</v>
      </c>
      <c r="E305">
        <f>'315  Pharenda'!P18</f>
        <v>38</v>
      </c>
      <c r="F305">
        <f>'315  Pharenda'!Q18</f>
        <v>333601</v>
      </c>
      <c r="G305">
        <f>'315  Pharenda'!R18</f>
        <v>96402</v>
      </c>
      <c r="H305">
        <f>'315  Pharenda'!S18</f>
        <v>101806</v>
      </c>
      <c r="I305">
        <f>'315  Pharenda'!T18</f>
        <v>753</v>
      </c>
      <c r="J305">
        <f>'315  Pharenda'!U18</f>
        <v>198963</v>
      </c>
      <c r="K305">
        <f>'315  Pharenda'!V18</f>
        <v>198945</v>
      </c>
      <c r="L305">
        <f>'315  Pharenda'!W18</f>
        <v>59.641008270358896</v>
      </c>
      <c r="M305" t="str">
        <f>'315  Pharenda'!X18</f>
        <v xml:space="preserve">BJP       </v>
      </c>
      <c r="N305" t="str">
        <f>'315  Pharenda'!Y18</f>
        <v xml:space="preserve">INC       </v>
      </c>
      <c r="O305">
        <f>'315  Pharenda'!Z18</f>
        <v>76312</v>
      </c>
      <c r="P305">
        <f>'315  Pharenda'!AA18</f>
        <v>73958</v>
      </c>
      <c r="Q305">
        <f>'315  Pharenda'!AB18</f>
        <v>2354</v>
      </c>
    </row>
    <row r="306" spans="1:17" x14ac:dyDescent="0.3">
      <c r="A306" s="1" t="s">
        <v>1221</v>
      </c>
      <c r="B306" t="str">
        <f>'316  Nautanwa'!M18</f>
        <v>Nautanwa</v>
      </c>
      <c r="C306">
        <f>'316  Nautanwa'!N18</f>
        <v>188041</v>
      </c>
      <c r="D306">
        <f>'316  Nautanwa'!O18</f>
        <v>161421</v>
      </c>
      <c r="E306">
        <f>'316  Nautanwa'!P18</f>
        <v>159</v>
      </c>
      <c r="F306">
        <f>'316  Nautanwa'!Q18</f>
        <v>349621</v>
      </c>
      <c r="G306">
        <f>'316  Nautanwa'!R18</f>
        <v>105468</v>
      </c>
      <c r="H306">
        <f>'316  Nautanwa'!S18</f>
        <v>108898</v>
      </c>
      <c r="I306">
        <f>'316  Nautanwa'!T18</f>
        <v>636</v>
      </c>
      <c r="J306">
        <f>'316  Nautanwa'!U18</f>
        <v>215006</v>
      </c>
      <c r="K306">
        <f>'316  Nautanwa'!V18</f>
        <v>214927</v>
      </c>
      <c r="L306">
        <f>'316  Nautanwa'!W18</f>
        <v>61.496878047943348</v>
      </c>
      <c r="M306" t="str">
        <f>'316  Nautanwa'!X18</f>
        <v xml:space="preserve">IND       </v>
      </c>
      <c r="N306" t="str">
        <f>'316  Nautanwa'!Y18</f>
        <v xml:space="preserve">SP        </v>
      </c>
      <c r="O306">
        <f>'316  Nautanwa'!Z18</f>
        <v>79666</v>
      </c>
      <c r="P306">
        <f>'316  Nautanwa'!AA18</f>
        <v>47410</v>
      </c>
      <c r="Q306">
        <f>'316  Nautanwa'!AB18</f>
        <v>32256</v>
      </c>
    </row>
    <row r="307" spans="1:17" x14ac:dyDescent="0.3">
      <c r="A307" s="1" t="s">
        <v>1221</v>
      </c>
      <c r="B307" t="str">
        <f>'317  Siswa'!M18</f>
        <v>Siswa</v>
      </c>
      <c r="C307">
        <f>'317  Siswa'!N18</f>
        <v>197299</v>
      </c>
      <c r="D307">
        <f>'317  Siswa'!O18</f>
        <v>168796</v>
      </c>
      <c r="E307">
        <f>'317  Siswa'!P18</f>
        <v>8</v>
      </c>
      <c r="F307">
        <f>'317  Siswa'!Q18</f>
        <v>366103</v>
      </c>
      <c r="G307">
        <f>'317  Siswa'!R18</f>
        <v>116506</v>
      </c>
      <c r="H307">
        <f>'317  Siswa'!S18</f>
        <v>122241</v>
      </c>
      <c r="I307">
        <f>'317  Siswa'!T18</f>
        <v>635</v>
      </c>
      <c r="J307">
        <f>'317  Siswa'!U18</f>
        <v>239383</v>
      </c>
      <c r="K307">
        <f>'317  Siswa'!V18</f>
        <v>239366</v>
      </c>
      <c r="L307">
        <f>'317  Siswa'!W18</f>
        <v>65.386790056350264</v>
      </c>
      <c r="M307" t="str">
        <f>'317  Siswa'!X18</f>
        <v xml:space="preserve">BJP       </v>
      </c>
      <c r="N307" t="str">
        <f>'317  Siswa'!Y18</f>
        <v xml:space="preserve">SP        </v>
      </c>
      <c r="O307">
        <f>'317  Siswa'!Z18</f>
        <v>122884</v>
      </c>
      <c r="P307">
        <f>'317  Siswa'!AA18</f>
        <v>54698</v>
      </c>
      <c r="Q307">
        <f>'317  Siswa'!AB18</f>
        <v>68186</v>
      </c>
    </row>
    <row r="308" spans="1:17" x14ac:dyDescent="0.3">
      <c r="A308" s="1" t="s">
        <v>1221</v>
      </c>
      <c r="B308" t="str">
        <f>'318  Maharajganj '!M18</f>
        <v xml:space="preserve">Maharajganj </v>
      </c>
      <c r="C308">
        <f>'318  Maharajganj '!N18</f>
        <v>206645</v>
      </c>
      <c r="D308">
        <f>'318  Maharajganj '!O18</f>
        <v>179948</v>
      </c>
      <c r="E308">
        <f>'318  Maharajganj '!P18</f>
        <v>24</v>
      </c>
      <c r="F308">
        <f>'318  Maharajganj '!Q18</f>
        <v>386617</v>
      </c>
      <c r="G308">
        <f>'318  Maharajganj '!R18</f>
        <v>117846</v>
      </c>
      <c r="H308">
        <f>'318  Maharajganj '!S18</f>
        <v>128441</v>
      </c>
      <c r="I308">
        <f>'318  Maharajganj '!T18</f>
        <v>953</v>
      </c>
      <c r="J308">
        <f>'318  Maharajganj '!U18</f>
        <v>247240</v>
      </c>
      <c r="K308">
        <f>'318  Maharajganj '!V18</f>
        <v>247216</v>
      </c>
      <c r="L308">
        <f>'318  Maharajganj '!W18</f>
        <v>63.949593525375235</v>
      </c>
      <c r="M308" t="str">
        <f>'318  Maharajganj '!X18</f>
        <v xml:space="preserve">BJP       </v>
      </c>
      <c r="N308" t="str">
        <f>'318  Maharajganj '!Y18</f>
        <v xml:space="preserve">BSP       </v>
      </c>
      <c r="O308">
        <f>'318  Maharajganj '!Z18</f>
        <v>125154</v>
      </c>
      <c r="P308">
        <f>'318  Maharajganj '!AA18</f>
        <v>56793</v>
      </c>
      <c r="Q308">
        <f>'318  Maharajganj '!AB18</f>
        <v>68361</v>
      </c>
    </row>
    <row r="309" spans="1:17" x14ac:dyDescent="0.3">
      <c r="A309" s="1" t="s">
        <v>1221</v>
      </c>
      <c r="B309" t="str">
        <f>'319  Paniyara'!M18</f>
        <v>Paniyara</v>
      </c>
      <c r="C309">
        <f>'319  Paniyara'!N18</f>
        <v>216242</v>
      </c>
      <c r="D309">
        <f>'319  Paniyara'!O18</f>
        <v>182479</v>
      </c>
      <c r="E309">
        <f>'319  Paniyara'!P18</f>
        <v>24</v>
      </c>
      <c r="F309">
        <f>'319  Paniyara'!Q18</f>
        <v>398745</v>
      </c>
      <c r="G309">
        <f>'319  Paniyara'!R18</f>
        <v>115301</v>
      </c>
      <c r="H309">
        <f>'319  Paniyara'!S18</f>
        <v>128086</v>
      </c>
      <c r="I309">
        <f>'319  Paniyara'!T18</f>
        <v>533</v>
      </c>
      <c r="J309">
        <f>'319  Paniyara'!U18</f>
        <v>243920</v>
      </c>
      <c r="K309">
        <f>'319  Paniyara'!V18</f>
        <v>243886</v>
      </c>
      <c r="L309">
        <f>'319  Paniyara'!W18</f>
        <v>61.171926920713737</v>
      </c>
      <c r="M309" t="str">
        <f>'319  Paniyara'!X18</f>
        <v xml:space="preserve">BJP       </v>
      </c>
      <c r="N309" t="str">
        <f>'319  Paniyara'!Y18</f>
        <v xml:space="preserve">BSP       </v>
      </c>
      <c r="O309">
        <f>'319  Paniyara'!Z18</f>
        <v>119308</v>
      </c>
      <c r="P309">
        <f>'319  Paniyara'!AA18</f>
        <v>51817</v>
      </c>
      <c r="Q309">
        <f>'319  Paniyara'!AB18</f>
        <v>67491</v>
      </c>
    </row>
    <row r="310" spans="1:17" x14ac:dyDescent="0.3">
      <c r="A310" s="1" t="s">
        <v>1221</v>
      </c>
      <c r="B310" t="str">
        <f>'320  Caimpiyarganj'!M18</f>
        <v>Caimpiyarganj</v>
      </c>
      <c r="C310">
        <f>'320  Caimpiyarganj'!N18</f>
        <v>200602</v>
      </c>
      <c r="D310">
        <f>'320  Caimpiyarganj'!O18</f>
        <v>163601</v>
      </c>
      <c r="E310">
        <f>'320  Caimpiyarganj'!P18</f>
        <v>22</v>
      </c>
      <c r="F310">
        <f>'320  Caimpiyarganj'!Q18</f>
        <v>364225</v>
      </c>
      <c r="G310">
        <f>'320  Caimpiyarganj'!R18</f>
        <v>107578</v>
      </c>
      <c r="H310">
        <f>'320  Caimpiyarganj'!S18</f>
        <v>108803</v>
      </c>
      <c r="I310">
        <f>'320  Caimpiyarganj'!T18</f>
        <v>331</v>
      </c>
      <c r="J310">
        <f>'320  Caimpiyarganj'!U18</f>
        <v>216712</v>
      </c>
      <c r="K310">
        <f>'320  Caimpiyarganj'!V18</f>
        <v>216710</v>
      </c>
      <c r="L310">
        <f>'320  Caimpiyarganj'!W18</f>
        <v>59.499485208319037</v>
      </c>
      <c r="M310" t="str">
        <f>'320  Caimpiyarganj'!X18</f>
        <v xml:space="preserve">BJP       </v>
      </c>
      <c r="N310" t="str">
        <f>'320  Caimpiyarganj'!Y18</f>
        <v xml:space="preserve">INC       </v>
      </c>
      <c r="O310">
        <f>'320  Caimpiyarganj'!Z18</f>
        <v>91636</v>
      </c>
      <c r="P310">
        <f>'320  Caimpiyarganj'!AA18</f>
        <v>58782</v>
      </c>
      <c r="Q310">
        <f>'320  Caimpiyarganj'!AB18</f>
        <v>32854</v>
      </c>
    </row>
    <row r="311" spans="1:17" x14ac:dyDescent="0.3">
      <c r="A311" s="1" t="s">
        <v>1221</v>
      </c>
      <c r="B311" t="str">
        <f>'321  Pipraich'!M18</f>
        <v>Pipraich</v>
      </c>
      <c r="C311">
        <f>'321  Pipraich'!N18</f>
        <v>214439</v>
      </c>
      <c r="D311">
        <f>'321  Pipraich'!O18</f>
        <v>171985</v>
      </c>
      <c r="E311">
        <f>'321  Pipraich'!P18</f>
        <v>35</v>
      </c>
      <c r="F311">
        <f>'321  Pipraich'!Q18</f>
        <v>386459</v>
      </c>
      <c r="G311">
        <f>'321  Pipraich'!R18</f>
        <v>122832</v>
      </c>
      <c r="H311">
        <f>'321  Pipraich'!S18</f>
        <v>122820</v>
      </c>
      <c r="I311">
        <f>'321  Pipraich'!T18</f>
        <v>367</v>
      </c>
      <c r="J311">
        <f>'321  Pipraich'!U18</f>
        <v>246019</v>
      </c>
      <c r="K311">
        <f>'321  Pipraich'!V18</f>
        <v>246015</v>
      </c>
      <c r="L311">
        <f>'321  Pipraich'!W18</f>
        <v>63.659793147526642</v>
      </c>
      <c r="M311" t="str">
        <f>'321  Pipraich'!X18</f>
        <v xml:space="preserve">BJP       </v>
      </c>
      <c r="N311" t="str">
        <f>'321  Pipraich'!Y18</f>
        <v xml:space="preserve">BSP       </v>
      </c>
      <c r="O311">
        <f>'321  Pipraich'!Z18</f>
        <v>82739</v>
      </c>
      <c r="P311">
        <f>'321  Pipraich'!AA18</f>
        <v>69930</v>
      </c>
      <c r="Q311">
        <f>'321  Pipraich'!AB18</f>
        <v>12809</v>
      </c>
    </row>
    <row r="312" spans="1:17" x14ac:dyDescent="0.3">
      <c r="A312" s="1" t="s">
        <v>1221</v>
      </c>
      <c r="B312" t="str">
        <f>'322  Gorakhpur Urban'!M18</f>
        <v>Gorakhpur Urban</v>
      </c>
      <c r="C312">
        <f>'322  Gorakhpur Urban'!N18</f>
        <v>235184</v>
      </c>
      <c r="D312">
        <f>'322  Gorakhpur Urban'!O18</f>
        <v>193983</v>
      </c>
      <c r="E312">
        <f>'322  Gorakhpur Urban'!P18</f>
        <v>59</v>
      </c>
      <c r="F312">
        <f>'322  Gorakhpur Urban'!Q18</f>
        <v>429226</v>
      </c>
      <c r="G312">
        <f>'322  Gorakhpur Urban'!R18</f>
        <v>118326</v>
      </c>
      <c r="H312">
        <f>'322  Gorakhpur Urban'!S18</f>
        <v>100047</v>
      </c>
      <c r="I312">
        <f>'322  Gorakhpur Urban'!T18</f>
        <v>1064</v>
      </c>
      <c r="J312">
        <f>'322  Gorakhpur Urban'!U18</f>
        <v>219439</v>
      </c>
      <c r="K312">
        <f>'322  Gorakhpur Urban'!V18</f>
        <v>218831</v>
      </c>
      <c r="L312">
        <f>'322  Gorakhpur Urban'!W18</f>
        <v>51.124349410333949</v>
      </c>
      <c r="M312" t="str">
        <f>'322  Gorakhpur Urban'!X18</f>
        <v xml:space="preserve">BJP       </v>
      </c>
      <c r="N312" t="str">
        <f>'322  Gorakhpur Urban'!Y18</f>
        <v xml:space="preserve">INC       </v>
      </c>
      <c r="O312">
        <f>'322  Gorakhpur Urban'!Z18</f>
        <v>122221</v>
      </c>
      <c r="P312">
        <f>'322  Gorakhpur Urban'!AA18</f>
        <v>61491</v>
      </c>
      <c r="Q312">
        <f>'322  Gorakhpur Urban'!AB18</f>
        <v>60730</v>
      </c>
    </row>
    <row r="313" spans="1:17" x14ac:dyDescent="0.3">
      <c r="A313" s="1" t="s">
        <v>1221</v>
      </c>
      <c r="B313" t="str">
        <f>'323  Gorakhpur Rural'!M18</f>
        <v>Gorakhpur Rural</v>
      </c>
      <c r="C313">
        <f>'323  Gorakhpur Rural'!N18</f>
        <v>217519</v>
      </c>
      <c r="D313">
        <f>'323  Gorakhpur Rural'!O18</f>
        <v>176811</v>
      </c>
      <c r="E313">
        <f>'323  Gorakhpur Rural'!P18</f>
        <v>23</v>
      </c>
      <c r="F313">
        <f>'323  Gorakhpur Rural'!Q18</f>
        <v>394353</v>
      </c>
      <c r="G313">
        <f>'323  Gorakhpur Rural'!R18</f>
        <v>124255</v>
      </c>
      <c r="H313">
        <f>'323  Gorakhpur Rural'!S18</f>
        <v>111174</v>
      </c>
      <c r="I313">
        <f>'323  Gorakhpur Rural'!T18</f>
        <v>589</v>
      </c>
      <c r="J313">
        <f>'323  Gorakhpur Rural'!U18</f>
        <v>236018</v>
      </c>
      <c r="K313">
        <f>'323  Gorakhpur Rural'!V18</f>
        <v>235963</v>
      </c>
      <c r="L313">
        <f>'323  Gorakhpur Rural'!W18</f>
        <v>59.849424246804261</v>
      </c>
      <c r="M313" t="str">
        <f>'323  Gorakhpur Rural'!X18</f>
        <v xml:space="preserve">BJP       </v>
      </c>
      <c r="N313" t="str">
        <f>'323  Gorakhpur Rural'!Y18</f>
        <v xml:space="preserve">SP        </v>
      </c>
      <c r="O313">
        <f>'323  Gorakhpur Rural'!Z18</f>
        <v>83686</v>
      </c>
      <c r="P313">
        <f>'323  Gorakhpur Rural'!AA18</f>
        <v>79276</v>
      </c>
      <c r="Q313">
        <f>'323  Gorakhpur Rural'!AB18</f>
        <v>4410</v>
      </c>
    </row>
    <row r="314" spans="1:17" x14ac:dyDescent="0.3">
      <c r="A314" s="1" t="s">
        <v>1221</v>
      </c>
      <c r="B314" t="str">
        <f>'324  Sahajanwa'!M18</f>
        <v>Sahajanwa</v>
      </c>
      <c r="C314">
        <f>'324  Sahajanwa'!N18</f>
        <v>197872</v>
      </c>
      <c r="D314">
        <f>'324  Sahajanwa'!O18</f>
        <v>158275</v>
      </c>
      <c r="E314">
        <f>'324  Sahajanwa'!P18</f>
        <v>18</v>
      </c>
      <c r="F314">
        <f>'324  Sahajanwa'!Q18</f>
        <v>356165</v>
      </c>
      <c r="G314">
        <f>'324  Sahajanwa'!R18</f>
        <v>104541</v>
      </c>
      <c r="H314">
        <f>'324  Sahajanwa'!S18</f>
        <v>104235</v>
      </c>
      <c r="I314">
        <f>'324  Sahajanwa'!T18</f>
        <v>672</v>
      </c>
      <c r="J314">
        <f>'324  Sahajanwa'!U18</f>
        <v>209449</v>
      </c>
      <c r="K314">
        <f>'324  Sahajanwa'!V18</f>
        <v>209383</v>
      </c>
      <c r="L314">
        <f>'324  Sahajanwa'!W18</f>
        <v>58.806732834500863</v>
      </c>
      <c r="M314" t="str">
        <f>'324  Sahajanwa'!X18</f>
        <v xml:space="preserve">BJP       </v>
      </c>
      <c r="N314" t="str">
        <f>'324  Sahajanwa'!Y18</f>
        <v xml:space="preserve">SP        </v>
      </c>
      <c r="O314">
        <f>'324  Sahajanwa'!Z18</f>
        <v>72213</v>
      </c>
      <c r="P314">
        <f>'324  Sahajanwa'!AA18</f>
        <v>56836</v>
      </c>
      <c r="Q314">
        <f>'324  Sahajanwa'!AB18</f>
        <v>15377</v>
      </c>
    </row>
    <row r="315" spans="1:17" x14ac:dyDescent="0.3">
      <c r="A315" s="1" t="s">
        <v>1221</v>
      </c>
      <c r="B315" t="str">
        <f>'325  Khajani '!M18</f>
        <v xml:space="preserve">Khajani </v>
      </c>
      <c r="C315">
        <f>'325  Khajani '!N18</f>
        <v>204163</v>
      </c>
      <c r="D315">
        <f>'325  Khajani '!O18</f>
        <v>160329</v>
      </c>
      <c r="E315">
        <f>'325  Khajani '!P18</f>
        <v>3</v>
      </c>
      <c r="F315">
        <f>'325  Khajani '!Q18</f>
        <v>364495</v>
      </c>
      <c r="G315">
        <f>'325  Khajani '!R18</f>
        <v>90680</v>
      </c>
      <c r="H315">
        <f>'325  Khajani '!S18</f>
        <v>96746</v>
      </c>
      <c r="I315">
        <f>'325  Khajani '!T18</f>
        <v>421</v>
      </c>
      <c r="J315">
        <f>'325  Khajani '!U18</f>
        <v>187847</v>
      </c>
      <c r="K315">
        <f>'325  Khajani '!V18</f>
        <v>187798</v>
      </c>
      <c r="L315">
        <f>'325  Khajani '!W18</f>
        <v>51.536235064952884</v>
      </c>
      <c r="M315" t="str">
        <f>'325  Khajani '!X18</f>
        <v xml:space="preserve">BJP       </v>
      </c>
      <c r="N315" t="str">
        <f>'325  Khajani '!Y18</f>
        <v xml:space="preserve">BSP       </v>
      </c>
      <c r="O315">
        <f>'325  Khajani '!Z18</f>
        <v>71492</v>
      </c>
      <c r="P315">
        <f>'325  Khajani '!AA18</f>
        <v>51413</v>
      </c>
      <c r="Q315">
        <f>'325  Khajani '!AB18</f>
        <v>20079</v>
      </c>
    </row>
    <row r="316" spans="1:17" x14ac:dyDescent="0.3">
      <c r="A316" s="1" t="s">
        <v>1221</v>
      </c>
      <c r="B316" t="str">
        <f>'326  Chauri-Chaura'!M18</f>
        <v>Chauri-Chaura</v>
      </c>
      <c r="C316">
        <f>'326  Chauri-Chaura'!N18</f>
        <v>189445</v>
      </c>
      <c r="D316">
        <f>'326  Chauri-Chaura'!O18</f>
        <v>150383</v>
      </c>
      <c r="E316">
        <f>'326  Chauri-Chaura'!P18</f>
        <v>26</v>
      </c>
      <c r="F316">
        <f>'326  Chauri-Chaura'!Q18</f>
        <v>339854</v>
      </c>
      <c r="G316">
        <f>'326  Chauri-Chaura'!R18</f>
        <v>93561</v>
      </c>
      <c r="H316">
        <f>'326  Chauri-Chaura'!S18</f>
        <v>99897</v>
      </c>
      <c r="I316">
        <f>'326  Chauri-Chaura'!T18</f>
        <v>351</v>
      </c>
      <c r="J316">
        <f>'326  Chauri-Chaura'!U18</f>
        <v>193809</v>
      </c>
      <c r="K316">
        <f>'326  Chauri-Chaura'!V18</f>
        <v>193724</v>
      </c>
      <c r="L316">
        <f>'326  Chauri-Chaura'!W18</f>
        <v>57.027135181577968</v>
      </c>
      <c r="M316" t="str">
        <f>'326  Chauri-Chaura'!X18</f>
        <v xml:space="preserve">BJP       </v>
      </c>
      <c r="N316" t="str">
        <f>'326  Chauri-Chaura'!Y18</f>
        <v xml:space="preserve">SP        </v>
      </c>
      <c r="O316">
        <f>'326  Chauri-Chaura'!Z18</f>
        <v>87863</v>
      </c>
      <c r="P316">
        <f>'326  Chauri-Chaura'!AA18</f>
        <v>42203</v>
      </c>
      <c r="Q316">
        <f>'326  Chauri-Chaura'!AB18</f>
        <v>45660</v>
      </c>
    </row>
    <row r="317" spans="1:17" x14ac:dyDescent="0.3">
      <c r="A317" s="1" t="s">
        <v>1221</v>
      </c>
      <c r="B317" t="str">
        <f>'327  Bansgaon'!M18</f>
        <v>Bansgaon</v>
      </c>
      <c r="C317">
        <f>'327  Bansgaon'!N18</f>
        <v>206974</v>
      </c>
      <c r="D317">
        <f>'327  Bansgaon'!O18</f>
        <v>163793</v>
      </c>
      <c r="E317">
        <f>'327  Bansgaon'!P18</f>
        <v>18</v>
      </c>
      <c r="F317">
        <f>'327  Bansgaon'!Q18</f>
        <v>370785</v>
      </c>
      <c r="G317">
        <f>'327  Bansgaon'!R18</f>
        <v>84881</v>
      </c>
      <c r="H317">
        <f>'327  Bansgaon'!S18</f>
        <v>93527</v>
      </c>
      <c r="I317">
        <f>'327  Bansgaon'!T18</f>
        <v>418</v>
      </c>
      <c r="J317">
        <f>'327  Bansgaon'!U18</f>
        <v>178826</v>
      </c>
      <c r="K317">
        <f>'327  Bansgaon'!V18</f>
        <v>178818</v>
      </c>
      <c r="L317">
        <f>'327  Bansgaon'!W18</f>
        <v>48.229027603597771</v>
      </c>
      <c r="M317" t="str">
        <f>'327  Bansgaon'!X18</f>
        <v xml:space="preserve">BJP       </v>
      </c>
      <c r="N317" t="str">
        <f>'327  Bansgaon'!Y18</f>
        <v xml:space="preserve">BSP       </v>
      </c>
      <c r="O317">
        <f>'327  Bansgaon'!Z18</f>
        <v>71966</v>
      </c>
      <c r="P317">
        <f>'327  Bansgaon'!AA18</f>
        <v>49093</v>
      </c>
      <c r="Q317">
        <f>'327  Bansgaon'!AB18</f>
        <v>22873</v>
      </c>
    </row>
    <row r="318" spans="1:17" x14ac:dyDescent="0.3">
      <c r="A318" s="1" t="s">
        <v>1221</v>
      </c>
      <c r="B318" t="str">
        <f>'328  Chillupar'!M18</f>
        <v>Chillupar</v>
      </c>
      <c r="C318">
        <f>'328  Chillupar'!N18</f>
        <v>239960</v>
      </c>
      <c r="D318">
        <f>'328  Chillupar'!O18</f>
        <v>191487</v>
      </c>
      <c r="E318">
        <f>'328  Chillupar'!P18</f>
        <v>3</v>
      </c>
      <c r="F318">
        <f>'328  Chillupar'!Q18</f>
        <v>431450</v>
      </c>
      <c r="G318">
        <f>'328  Chillupar'!R18</f>
        <v>105232</v>
      </c>
      <c r="H318">
        <f>'328  Chillupar'!S18</f>
        <v>114651</v>
      </c>
      <c r="I318">
        <f>'328  Chillupar'!T18</f>
        <v>491</v>
      </c>
      <c r="J318">
        <f>'328  Chillupar'!U18</f>
        <v>220374</v>
      </c>
      <c r="K318">
        <f>'328  Chillupar'!V18</f>
        <v>220317</v>
      </c>
      <c r="L318">
        <f>'328  Chillupar'!W18</f>
        <v>51.077529261791632</v>
      </c>
      <c r="M318" t="str">
        <f>'328  Chillupar'!X18</f>
        <v xml:space="preserve">BSP       </v>
      </c>
      <c r="N318" t="str">
        <f>'328  Chillupar'!Y18</f>
        <v xml:space="preserve">BJP       </v>
      </c>
      <c r="O318">
        <f>'328  Chillupar'!Z18</f>
        <v>78177</v>
      </c>
      <c r="P318">
        <f>'328  Chillupar'!AA18</f>
        <v>74818</v>
      </c>
      <c r="Q318">
        <f>'328  Chillupar'!AB18</f>
        <v>3359</v>
      </c>
    </row>
    <row r="319" spans="1:17" x14ac:dyDescent="0.3">
      <c r="A319" s="1" t="s">
        <v>1221</v>
      </c>
      <c r="B319" t="str">
        <f>'329  Khadda'!M18</f>
        <v>Khadda</v>
      </c>
      <c r="C319">
        <f>'329  Khadda'!N18</f>
        <v>171624</v>
      </c>
      <c r="D319">
        <f>'329  Khadda'!O18</f>
        <v>140061</v>
      </c>
      <c r="E319">
        <f>'329  Khadda'!P18</f>
        <v>44</v>
      </c>
      <c r="F319">
        <f>'329  Khadda'!Q18</f>
        <v>311729</v>
      </c>
      <c r="G319">
        <f>'329  Khadda'!R18</f>
        <v>96107</v>
      </c>
      <c r="H319">
        <f>'329  Khadda'!S18</f>
        <v>98776</v>
      </c>
      <c r="I319">
        <f>'329  Khadda'!T18</f>
        <v>460</v>
      </c>
      <c r="J319">
        <f>'329  Khadda'!U18</f>
        <v>195343</v>
      </c>
      <c r="K319">
        <f>'329  Khadda'!V18</f>
        <v>195328</v>
      </c>
      <c r="L319">
        <f>'329  Khadda'!W18</f>
        <v>62.664365522617402</v>
      </c>
      <c r="M319" t="str">
        <f>'329  Khadda'!X18</f>
        <v xml:space="preserve">BJP       </v>
      </c>
      <c r="N319" t="str">
        <f>'329  Khadda'!Y18</f>
        <v xml:space="preserve">BSP       </v>
      </c>
      <c r="O319">
        <f>'329  Khadda'!Z18</f>
        <v>82537</v>
      </c>
      <c r="P319">
        <f>'329  Khadda'!AA18</f>
        <v>44040</v>
      </c>
      <c r="Q319">
        <f>'329  Khadda'!AB18</f>
        <v>38497</v>
      </c>
    </row>
    <row r="320" spans="1:17" x14ac:dyDescent="0.3">
      <c r="A320" s="1" t="s">
        <v>1221</v>
      </c>
      <c r="B320" t="str">
        <f>'330  Padrauna'!M18</f>
        <v>Padrauna</v>
      </c>
      <c r="C320">
        <f>'330  Padrauna'!N18</f>
        <v>191996</v>
      </c>
      <c r="D320">
        <f>'330  Padrauna'!O18</f>
        <v>156906</v>
      </c>
      <c r="E320">
        <f>'330  Padrauna'!P18</f>
        <v>11</v>
      </c>
      <c r="F320">
        <f>'330  Padrauna'!Q18</f>
        <v>348913</v>
      </c>
      <c r="G320">
        <f>'330  Padrauna'!R18</f>
        <v>105105</v>
      </c>
      <c r="H320">
        <f>'330  Padrauna'!S18</f>
        <v>104584</v>
      </c>
      <c r="I320">
        <f>'330  Padrauna'!T18</f>
        <v>1053</v>
      </c>
      <c r="J320">
        <f>'330  Padrauna'!U18</f>
        <v>210742</v>
      </c>
      <c r="K320">
        <f>'330  Padrauna'!V18</f>
        <v>210742</v>
      </c>
      <c r="L320">
        <f>'330  Padrauna'!W18</f>
        <v>60.399583850415425</v>
      </c>
      <c r="M320" t="str">
        <f>'330  Padrauna'!X18</f>
        <v xml:space="preserve">BJP       </v>
      </c>
      <c r="N320" t="str">
        <f>'330  Padrauna'!Y18</f>
        <v xml:space="preserve">BSP       </v>
      </c>
      <c r="O320">
        <f>'330  Padrauna'!Z18</f>
        <v>93649</v>
      </c>
      <c r="P320">
        <f>'330  Padrauna'!AA18</f>
        <v>53097</v>
      </c>
      <c r="Q320">
        <f>'330  Padrauna'!AB18</f>
        <v>40552</v>
      </c>
    </row>
    <row r="321" spans="1:17" x14ac:dyDescent="0.3">
      <c r="A321" s="1" t="s">
        <v>1221</v>
      </c>
      <c r="B321" t="str">
        <f>'331  Tamkuhi Raj'!M18</f>
        <v>Tamkuhi Raj</v>
      </c>
      <c r="C321">
        <f>'331  Tamkuhi Raj'!N18</f>
        <v>208910</v>
      </c>
      <c r="D321">
        <f>'331  Tamkuhi Raj'!O18</f>
        <v>169567</v>
      </c>
      <c r="E321">
        <f>'331  Tamkuhi Raj'!P18</f>
        <v>57</v>
      </c>
      <c r="F321">
        <f>'331  Tamkuhi Raj'!Q18</f>
        <v>378534</v>
      </c>
      <c r="G321">
        <f>'331  Tamkuhi Raj'!R18</f>
        <v>104873</v>
      </c>
      <c r="H321">
        <f>'331  Tamkuhi Raj'!S18</f>
        <v>109894</v>
      </c>
      <c r="I321">
        <f>'331  Tamkuhi Raj'!T18</f>
        <v>528</v>
      </c>
      <c r="J321">
        <f>'331  Tamkuhi Raj'!U18</f>
        <v>215295</v>
      </c>
      <c r="K321">
        <f>'331  Tamkuhi Raj'!V18</f>
        <v>215288</v>
      </c>
      <c r="L321">
        <f>'331  Tamkuhi Raj'!W18</f>
        <v>56.876000570622452</v>
      </c>
      <c r="M321" t="str">
        <f>'331  Tamkuhi Raj'!X18</f>
        <v xml:space="preserve">INC       </v>
      </c>
      <c r="N321" t="str">
        <f>'331  Tamkuhi Raj'!Y18</f>
        <v xml:space="preserve">BJP       </v>
      </c>
      <c r="O321">
        <f>'331  Tamkuhi Raj'!Z18</f>
        <v>61211</v>
      </c>
      <c r="P321">
        <f>'331  Tamkuhi Raj'!AA18</f>
        <v>43097</v>
      </c>
      <c r="Q321">
        <f>'331  Tamkuhi Raj'!AB18</f>
        <v>18114</v>
      </c>
    </row>
    <row r="322" spans="1:17" x14ac:dyDescent="0.3">
      <c r="A322" s="1" t="s">
        <v>1221</v>
      </c>
      <c r="B322" t="str">
        <f>'332  Fazilnagar'!M18</f>
        <v>Fazilnagar</v>
      </c>
      <c r="C322">
        <f>'332  Fazilnagar'!N18</f>
        <v>211193</v>
      </c>
      <c r="D322">
        <f>'332  Fazilnagar'!O18</f>
        <v>171720</v>
      </c>
      <c r="E322">
        <f>'332  Fazilnagar'!P18</f>
        <v>49</v>
      </c>
      <c r="F322">
        <f>'332  Fazilnagar'!Q18</f>
        <v>382962</v>
      </c>
      <c r="G322">
        <f>'332  Fazilnagar'!R18</f>
        <v>102044</v>
      </c>
      <c r="H322">
        <f>'332  Fazilnagar'!S18</f>
        <v>111440</v>
      </c>
      <c r="I322">
        <f>'332  Fazilnagar'!T18</f>
        <v>1054</v>
      </c>
      <c r="J322">
        <f>'332  Fazilnagar'!U18</f>
        <v>214539</v>
      </c>
      <c r="K322">
        <f>'332  Fazilnagar'!V18</f>
        <v>214409</v>
      </c>
      <c r="L322">
        <f>'332  Fazilnagar'!W18</f>
        <v>56.020962915380636</v>
      </c>
      <c r="M322" t="str">
        <f>'332  Fazilnagar'!X18</f>
        <v xml:space="preserve">BJP       </v>
      </c>
      <c r="N322" t="str">
        <f>'332  Fazilnagar'!Y18</f>
        <v xml:space="preserve">SP        </v>
      </c>
      <c r="O322">
        <f>'332  Fazilnagar'!Z18</f>
        <v>102778</v>
      </c>
      <c r="P322">
        <f>'332  Fazilnagar'!AA18</f>
        <v>60856</v>
      </c>
      <c r="Q322">
        <f>'332  Fazilnagar'!AB18</f>
        <v>41922</v>
      </c>
    </row>
    <row r="323" spans="1:17" x14ac:dyDescent="0.3">
      <c r="A323" s="1" t="s">
        <v>1221</v>
      </c>
      <c r="B323" t="str">
        <f>'333  Kushinagar'!M18</f>
        <v>Kushinagar</v>
      </c>
      <c r="C323">
        <f>'333  Kushinagar'!N18</f>
        <v>194816</v>
      </c>
      <c r="D323">
        <f>'333  Kushinagar'!O18</f>
        <v>160103</v>
      </c>
      <c r="E323">
        <f>'333  Kushinagar'!P18</f>
        <v>32</v>
      </c>
      <c r="F323">
        <f>'333  Kushinagar'!Q18</f>
        <v>354951</v>
      </c>
      <c r="G323">
        <f>'333  Kushinagar'!R18</f>
        <v>103768</v>
      </c>
      <c r="H323">
        <f>'333  Kushinagar'!S18</f>
        <v>98736</v>
      </c>
      <c r="I323">
        <f>'333  Kushinagar'!T18</f>
        <v>1076</v>
      </c>
      <c r="J323">
        <f>'333  Kushinagar'!U18</f>
        <v>203581</v>
      </c>
      <c r="K323">
        <f>'333  Kushinagar'!V18</f>
        <v>203549</v>
      </c>
      <c r="L323">
        <f>'333  Kushinagar'!W18</f>
        <v>57.354677124448159</v>
      </c>
      <c r="M323" t="str">
        <f>'333  Kushinagar'!X18</f>
        <v xml:space="preserve">BJP       </v>
      </c>
      <c r="N323" t="str">
        <f>'333  Kushinagar'!Y18</f>
        <v xml:space="preserve">BSP       </v>
      </c>
      <c r="O323">
        <f>'333  Kushinagar'!Z18</f>
        <v>97132</v>
      </c>
      <c r="P323">
        <f>'333  Kushinagar'!AA18</f>
        <v>49029</v>
      </c>
      <c r="Q323">
        <f>'333  Kushinagar'!AB18</f>
        <v>48103</v>
      </c>
    </row>
    <row r="324" spans="1:17" x14ac:dyDescent="0.3">
      <c r="A324" s="1" t="s">
        <v>1221</v>
      </c>
      <c r="B324" t="str">
        <f>'334  Hata'!M18</f>
        <v>Hata</v>
      </c>
      <c r="C324">
        <f>'334  Hata'!N18</f>
        <v>192231</v>
      </c>
      <c r="D324">
        <f>'334  Hata'!O18</f>
        <v>160675</v>
      </c>
      <c r="E324">
        <f>'334  Hata'!P18</f>
        <v>9</v>
      </c>
      <c r="F324">
        <f>'334  Hata'!Q18</f>
        <v>352915</v>
      </c>
      <c r="G324">
        <f>'334  Hata'!R18</f>
        <v>97791</v>
      </c>
      <c r="H324">
        <f>'334  Hata'!S18</f>
        <v>109895</v>
      </c>
      <c r="I324">
        <f>'334  Hata'!T18</f>
        <v>665</v>
      </c>
      <c r="J324">
        <f>'334  Hata'!U18</f>
        <v>208351</v>
      </c>
      <c r="K324">
        <f>'334  Hata'!V18</f>
        <v>208257</v>
      </c>
      <c r="L324">
        <f>'334  Hata'!W18</f>
        <v>59.037161922842607</v>
      </c>
      <c r="M324" t="str">
        <f>'334  Hata'!X18</f>
        <v xml:space="preserve">BJP       </v>
      </c>
      <c r="N324" t="str">
        <f>'334  Hata'!Y18</f>
        <v xml:space="preserve">SP        </v>
      </c>
      <c r="O324">
        <f>'334  Hata'!Z18</f>
        <v>103864</v>
      </c>
      <c r="P324">
        <f>'334  Hata'!AA18</f>
        <v>50788</v>
      </c>
      <c r="Q324">
        <f>'334  Hata'!AB18</f>
        <v>53076</v>
      </c>
    </row>
    <row r="325" spans="1:17" x14ac:dyDescent="0.3">
      <c r="A325" s="1" t="s">
        <v>1221</v>
      </c>
      <c r="B325" t="str">
        <f>'335  Ramkola'!M18</f>
        <v>Ramkola</v>
      </c>
      <c r="C325">
        <f>'335  Ramkola'!N18</f>
        <v>191000</v>
      </c>
      <c r="D325">
        <f>'335  Ramkola'!O18</f>
        <v>155066</v>
      </c>
      <c r="E325">
        <f>'335  Ramkola'!P18</f>
        <v>20</v>
      </c>
      <c r="F325">
        <f>'335  Ramkola'!Q18</f>
        <v>346086</v>
      </c>
      <c r="G325">
        <f>'335  Ramkola'!R18</f>
        <v>96454</v>
      </c>
      <c r="H325">
        <f>'335  Ramkola'!S18</f>
        <v>100349</v>
      </c>
      <c r="I325">
        <f>'335  Ramkola'!T18</f>
        <v>542</v>
      </c>
      <c r="J325">
        <f>'335  Ramkola'!U18</f>
        <v>197345</v>
      </c>
      <c r="K325">
        <f>'335  Ramkola'!V18</f>
        <v>197263</v>
      </c>
      <c r="L325">
        <f>'335  Ramkola'!W18</f>
        <v>57.021954080777618</v>
      </c>
      <c r="M325" t="str">
        <f>'335  Ramkola'!X18</f>
        <v xml:space="preserve">SBSP      </v>
      </c>
      <c r="N325" t="str">
        <f>'335  Ramkola'!Y18</f>
        <v xml:space="preserve">SP        </v>
      </c>
      <c r="O325">
        <f>'335  Ramkola'!Z18</f>
        <v>102782</v>
      </c>
      <c r="P325">
        <f>'335  Ramkola'!AA18</f>
        <v>47053</v>
      </c>
      <c r="Q325">
        <f>'335  Ramkola'!AB18</f>
        <v>55729</v>
      </c>
    </row>
    <row r="326" spans="1:17" x14ac:dyDescent="0.3">
      <c r="A326" s="1" t="s">
        <v>1221</v>
      </c>
      <c r="B326" t="str">
        <f>'336  Rudrapur'!M18</f>
        <v>Rudrapur</v>
      </c>
      <c r="C326">
        <f>'336  Rudrapur'!N18</f>
        <v>159552</v>
      </c>
      <c r="D326">
        <f>'336  Rudrapur'!O18</f>
        <v>133618</v>
      </c>
      <c r="E326">
        <f>'336  Rudrapur'!P18</f>
        <v>13</v>
      </c>
      <c r="F326">
        <f>'336  Rudrapur'!Q18</f>
        <v>293183</v>
      </c>
      <c r="G326">
        <f>'336  Rudrapur'!R18</f>
        <v>76129</v>
      </c>
      <c r="H326">
        <f>'336  Rudrapur'!S18</f>
        <v>87885</v>
      </c>
      <c r="I326">
        <f>'336  Rudrapur'!T18</f>
        <v>359</v>
      </c>
      <c r="J326">
        <f>'336  Rudrapur'!U18</f>
        <v>164373</v>
      </c>
      <c r="K326">
        <f>'336  Rudrapur'!V18</f>
        <v>164353</v>
      </c>
      <c r="L326">
        <f>'336  Rudrapur'!W18</f>
        <v>56.064983303943272</v>
      </c>
      <c r="M326" t="str">
        <f>'336  Rudrapur'!X18</f>
        <v xml:space="preserve">BJP       </v>
      </c>
      <c r="N326" t="str">
        <f>'336  Rudrapur'!Y18</f>
        <v xml:space="preserve">INC       </v>
      </c>
      <c r="O326">
        <f>'336  Rudrapur'!Z18</f>
        <v>77754</v>
      </c>
      <c r="P326">
        <f>'336  Rudrapur'!AA18</f>
        <v>50965</v>
      </c>
      <c r="Q326">
        <f>'336  Rudrapur'!AB18</f>
        <v>26789</v>
      </c>
    </row>
    <row r="327" spans="1:17" x14ac:dyDescent="0.3">
      <c r="A327" s="1" t="s">
        <v>1221</v>
      </c>
      <c r="B327" t="str">
        <f>'337  Deoria'!M18</f>
        <v>Deoria</v>
      </c>
      <c r="C327">
        <f>'337  Deoria'!N18</f>
        <v>178645</v>
      </c>
      <c r="D327">
        <f>'337  Deoria'!O18</f>
        <v>145550</v>
      </c>
      <c r="E327">
        <f>'337  Deoria'!P18</f>
        <v>13</v>
      </c>
      <c r="F327">
        <f>'337  Deoria'!Q18</f>
        <v>324208</v>
      </c>
      <c r="G327">
        <f>'337  Deoria'!R18</f>
        <v>92249</v>
      </c>
      <c r="H327">
        <f>'337  Deoria'!S18</f>
        <v>90312</v>
      </c>
      <c r="I327">
        <f>'337  Deoria'!T18</f>
        <v>747</v>
      </c>
      <c r="J327">
        <f>'337  Deoria'!U18</f>
        <v>183308</v>
      </c>
      <c r="K327">
        <f>'337  Deoria'!V18</f>
        <v>183289</v>
      </c>
      <c r="L327">
        <f>'337  Deoria'!W18</f>
        <v>56.540245768148843</v>
      </c>
      <c r="M327" t="str">
        <f>'337  Deoria'!X18</f>
        <v xml:space="preserve">BJP       </v>
      </c>
      <c r="N327" t="str">
        <f>'337  Deoria'!Y18</f>
        <v xml:space="preserve">SP        </v>
      </c>
      <c r="O327">
        <f>'337  Deoria'!Z18</f>
        <v>88030</v>
      </c>
      <c r="P327">
        <f>'337  Deoria'!AA18</f>
        <v>41794</v>
      </c>
      <c r="Q327">
        <f>'337  Deoria'!AB18</f>
        <v>46236</v>
      </c>
    </row>
    <row r="328" spans="1:17" x14ac:dyDescent="0.3">
      <c r="A328" s="1" t="s">
        <v>1221</v>
      </c>
      <c r="B328" t="str">
        <f>'338  Pathardeva'!M18</f>
        <v>Pathardeva</v>
      </c>
      <c r="C328">
        <f>'338  Pathardeva'!N18</f>
        <v>173137</v>
      </c>
      <c r="D328">
        <f>'338  Pathardeva'!O18</f>
        <v>144590</v>
      </c>
      <c r="E328">
        <f>'338  Pathardeva'!P18</f>
        <v>12</v>
      </c>
      <c r="F328">
        <f>'338  Pathardeva'!Q18</f>
        <v>317739</v>
      </c>
      <c r="G328">
        <f>'338  Pathardeva'!R18</f>
        <v>89820</v>
      </c>
      <c r="H328">
        <f>'338  Pathardeva'!S18</f>
        <v>101230</v>
      </c>
      <c r="I328">
        <f>'338  Pathardeva'!T18</f>
        <v>599</v>
      </c>
      <c r="J328">
        <f>'338  Pathardeva'!U18</f>
        <v>191649</v>
      </c>
      <c r="K328">
        <f>'338  Pathardeva'!V18</f>
        <v>191614</v>
      </c>
      <c r="L328">
        <f>'338  Pathardeva'!W18</f>
        <v>60.316486172613374</v>
      </c>
      <c r="M328" t="str">
        <f>'338  Pathardeva'!X18</f>
        <v xml:space="preserve">BJP       </v>
      </c>
      <c r="N328" t="str">
        <f>'338  Pathardeva'!Y18</f>
        <v xml:space="preserve">SP        </v>
      </c>
      <c r="O328">
        <f>'338  Pathardeva'!Z18</f>
        <v>99812</v>
      </c>
      <c r="P328">
        <f>'338  Pathardeva'!AA18</f>
        <v>56815</v>
      </c>
      <c r="Q328">
        <f>'338  Pathardeva'!AB18</f>
        <v>42997</v>
      </c>
    </row>
    <row r="329" spans="1:17" x14ac:dyDescent="0.3">
      <c r="A329" s="1" t="s">
        <v>1221</v>
      </c>
      <c r="B329" t="str">
        <f>'339  Rampur Karkhana'!M18</f>
        <v>Rampur Karkhana</v>
      </c>
      <c r="C329">
        <f>'339  Rampur Karkhana'!N18</f>
        <v>179546</v>
      </c>
      <c r="D329">
        <f>'339  Rampur Karkhana'!O18</f>
        <v>148780</v>
      </c>
      <c r="E329">
        <f>'339  Rampur Karkhana'!P18</f>
        <v>15</v>
      </c>
      <c r="F329">
        <f>'339  Rampur Karkhana'!Q18</f>
        <v>328341</v>
      </c>
      <c r="G329">
        <f>'339  Rampur Karkhana'!R18</f>
        <v>91689</v>
      </c>
      <c r="H329">
        <f>'339  Rampur Karkhana'!S18</f>
        <v>100092</v>
      </c>
      <c r="I329">
        <f>'339  Rampur Karkhana'!T18</f>
        <v>598</v>
      </c>
      <c r="J329">
        <f>'339  Rampur Karkhana'!U18</f>
        <v>192384</v>
      </c>
      <c r="K329">
        <f>'339  Rampur Karkhana'!V18</f>
        <v>192377</v>
      </c>
      <c r="L329">
        <f>'339  Rampur Karkhana'!W18</f>
        <v>58.592743519694466</v>
      </c>
      <c r="M329" t="str">
        <f>'339  Rampur Karkhana'!X18</f>
        <v xml:space="preserve">BJP       </v>
      </c>
      <c r="N329" t="str">
        <f>'339  Rampur Karkhana'!Y18</f>
        <v xml:space="preserve">SP        </v>
      </c>
      <c r="O329">
        <f>'339  Rampur Karkhana'!Z18</f>
        <v>62886</v>
      </c>
      <c r="P329">
        <f>'339  Rampur Karkhana'!AA18</f>
        <v>52899</v>
      </c>
      <c r="Q329">
        <f>'339  Rampur Karkhana'!AB18</f>
        <v>9987</v>
      </c>
    </row>
    <row r="330" spans="1:17" x14ac:dyDescent="0.3">
      <c r="A330" s="1" t="s">
        <v>1221</v>
      </c>
      <c r="B330" t="str">
        <f>'340  Bhatpar Rani'!M18</f>
        <v>Bhatpar Rani</v>
      </c>
      <c r="C330">
        <f>'340  Bhatpar Rani'!N18</f>
        <v>173199</v>
      </c>
      <c r="D330">
        <f>'340  Bhatpar Rani'!O18</f>
        <v>142502</v>
      </c>
      <c r="E330">
        <f>'340  Bhatpar Rani'!P18</f>
        <v>5</v>
      </c>
      <c r="F330">
        <f>'340  Bhatpar Rani'!Q18</f>
        <v>315706</v>
      </c>
      <c r="G330">
        <f>'340  Bhatpar Rani'!R18</f>
        <v>85991</v>
      </c>
      <c r="H330">
        <f>'340  Bhatpar Rani'!S18</f>
        <v>94978</v>
      </c>
      <c r="I330">
        <f>'340  Bhatpar Rani'!T18</f>
        <v>520</v>
      </c>
      <c r="J330">
        <f>'340  Bhatpar Rani'!U18</f>
        <v>181490</v>
      </c>
      <c r="K330">
        <f>'340  Bhatpar Rani'!V18</f>
        <v>181465</v>
      </c>
      <c r="L330">
        <f>'340  Bhatpar Rani'!W18</f>
        <v>57.487029071351195</v>
      </c>
      <c r="M330" t="str">
        <f>'340  Bhatpar Rani'!X18</f>
        <v xml:space="preserve">SP        </v>
      </c>
      <c r="N330" t="str">
        <f>'340  Bhatpar Rani'!Y18</f>
        <v xml:space="preserve">BJP       </v>
      </c>
      <c r="O330">
        <f>'340  Bhatpar Rani'!Z18</f>
        <v>61862</v>
      </c>
      <c r="P330">
        <f>'340  Bhatpar Rani'!AA18</f>
        <v>50765</v>
      </c>
      <c r="Q330">
        <f>'340  Bhatpar Rani'!AB18</f>
        <v>11097</v>
      </c>
    </row>
    <row r="331" spans="1:17" x14ac:dyDescent="0.3">
      <c r="A331" s="1" t="s">
        <v>1221</v>
      </c>
      <c r="B331" t="str">
        <f>'341  Salempur'!M18</f>
        <v>Salempur</v>
      </c>
      <c r="C331">
        <f>'341  Salempur'!N18</f>
        <v>167298</v>
      </c>
      <c r="D331">
        <f>'341  Salempur'!O18</f>
        <v>141790</v>
      </c>
      <c r="E331">
        <f>'341  Salempur'!P18</f>
        <v>1</v>
      </c>
      <c r="F331">
        <f>'341  Salempur'!Q18</f>
        <v>309089</v>
      </c>
      <c r="G331">
        <f>'341  Salempur'!R18</f>
        <v>78959</v>
      </c>
      <c r="H331">
        <f>'341  Salempur'!S18</f>
        <v>82926</v>
      </c>
      <c r="I331">
        <f>'341  Salempur'!T18</f>
        <v>579</v>
      </c>
      <c r="J331">
        <f>'341  Salempur'!U18</f>
        <v>162464</v>
      </c>
      <c r="K331">
        <f>'341  Salempur'!V18</f>
        <v>162421</v>
      </c>
      <c r="L331">
        <f>'341  Salempur'!W18</f>
        <v>52.562207001866781</v>
      </c>
      <c r="M331" t="str">
        <f>'341  Salempur'!X18</f>
        <v xml:space="preserve">BJP       </v>
      </c>
      <c r="N331" t="str">
        <f>'341  Salempur'!Y18</f>
        <v xml:space="preserve">SP        </v>
      </c>
      <c r="O331">
        <f>'341  Salempur'!Z18</f>
        <v>76175</v>
      </c>
      <c r="P331">
        <f>'341  Salempur'!AA18</f>
        <v>50521</v>
      </c>
      <c r="Q331">
        <f>'341  Salempur'!AB18</f>
        <v>25654</v>
      </c>
    </row>
    <row r="332" spans="1:17" x14ac:dyDescent="0.3">
      <c r="A332" s="1" t="s">
        <v>1221</v>
      </c>
      <c r="B332" t="str">
        <f>'342  Barhaj'!M18</f>
        <v>Barhaj</v>
      </c>
      <c r="C332">
        <f>'342  Barhaj'!N18</f>
        <v>160714</v>
      </c>
      <c r="D332">
        <f>'342  Barhaj'!O18</f>
        <v>131932</v>
      </c>
      <c r="E332">
        <f>'342  Barhaj'!P18</f>
        <v>11</v>
      </c>
      <c r="F332">
        <f>'342  Barhaj'!Q18</f>
        <v>292657</v>
      </c>
      <c r="G332">
        <f>'342  Barhaj'!R18</f>
        <v>81285</v>
      </c>
      <c r="H332">
        <f>'342  Barhaj'!S18</f>
        <v>86806</v>
      </c>
      <c r="I332">
        <f>'342  Barhaj'!T18</f>
        <v>576</v>
      </c>
      <c r="J332">
        <f>'342  Barhaj'!U18</f>
        <v>168667</v>
      </c>
      <c r="K332">
        <f>'342  Barhaj'!V18</f>
        <v>168628</v>
      </c>
      <c r="L332">
        <f>'342  Barhaj'!W18</f>
        <v>57.632996989649996</v>
      </c>
      <c r="M332" t="str">
        <f>'342  Barhaj'!X18</f>
        <v xml:space="preserve">BJP       </v>
      </c>
      <c r="N332" t="str">
        <f>'342  Barhaj'!Y18</f>
        <v xml:space="preserve">BSP       </v>
      </c>
      <c r="O332">
        <f>'342  Barhaj'!Z18</f>
        <v>61996</v>
      </c>
      <c r="P332">
        <f>'342  Barhaj'!AA18</f>
        <v>50280</v>
      </c>
      <c r="Q332">
        <f>'342  Barhaj'!AB18</f>
        <v>11716</v>
      </c>
    </row>
    <row r="333" spans="1:17" x14ac:dyDescent="0.3">
      <c r="A333" s="1" t="s">
        <v>1221</v>
      </c>
      <c r="B333" t="str">
        <f>'343  Atrauliya'!M18</f>
        <v>Atrauliya</v>
      </c>
      <c r="C333">
        <f>'343  Atrauliya'!N18</f>
        <v>195956</v>
      </c>
      <c r="D333">
        <f>'343  Atrauliya'!O18</f>
        <v>163311</v>
      </c>
      <c r="E333">
        <f>'343  Atrauliya'!P18</f>
        <v>9</v>
      </c>
      <c r="F333">
        <f>'343  Atrauliya'!Q18</f>
        <v>359276</v>
      </c>
      <c r="G333">
        <f>'343  Atrauliya'!R18</f>
        <v>102611</v>
      </c>
      <c r="H333">
        <f>'343  Atrauliya'!S18</f>
        <v>108048</v>
      </c>
      <c r="I333">
        <f>'343  Atrauliya'!T18</f>
        <v>578</v>
      </c>
      <c r="J333">
        <f>'343  Atrauliya'!U18</f>
        <v>211237</v>
      </c>
      <c r="K333">
        <f>'343  Atrauliya'!V18</f>
        <v>211210</v>
      </c>
      <c r="L333">
        <f>'343  Atrauliya'!W18</f>
        <v>58.795188100513251</v>
      </c>
      <c r="M333" t="str">
        <f>'343  Atrauliya'!X18</f>
        <v xml:space="preserve">SP        </v>
      </c>
      <c r="N333" t="str">
        <f>'343  Atrauliya'!Y18</f>
        <v xml:space="preserve">BJP       </v>
      </c>
      <c r="O333">
        <f>'343  Atrauliya'!Z18</f>
        <v>74276</v>
      </c>
      <c r="P333">
        <f>'343  Atrauliya'!AA18</f>
        <v>71809</v>
      </c>
      <c r="Q333">
        <f>'343  Atrauliya'!AB18</f>
        <v>2467</v>
      </c>
    </row>
    <row r="334" spans="1:17" x14ac:dyDescent="0.3">
      <c r="A334" s="1" t="s">
        <v>1221</v>
      </c>
      <c r="B334" t="str">
        <f>'344  Gopalpur'!M18</f>
        <v>Gopalpur</v>
      </c>
      <c r="C334">
        <f>'344  Gopalpur'!N18</f>
        <v>186972</v>
      </c>
      <c r="D334">
        <f>'344  Gopalpur'!O18</f>
        <v>148975</v>
      </c>
      <c r="E334">
        <f>'344  Gopalpur'!P18</f>
        <v>23</v>
      </c>
      <c r="F334">
        <f>'344  Gopalpur'!Q18</f>
        <v>335970</v>
      </c>
      <c r="G334">
        <f>'344  Gopalpur'!R18</f>
        <v>94094</v>
      </c>
      <c r="H334">
        <f>'344  Gopalpur'!S18</f>
        <v>95199</v>
      </c>
      <c r="I334">
        <f>'344  Gopalpur'!T18</f>
        <v>559</v>
      </c>
      <c r="J334">
        <f>'344  Gopalpur'!U18</f>
        <v>189852</v>
      </c>
      <c r="K334">
        <f>'344  Gopalpur'!V18</f>
        <v>189300</v>
      </c>
      <c r="L334">
        <f>'344  Gopalpur'!W18</f>
        <v>56.508616840789358</v>
      </c>
      <c r="M334" t="str">
        <f>'344  Gopalpur'!X18</f>
        <v xml:space="preserve">SP        </v>
      </c>
      <c r="N334" t="str">
        <f>'344  Gopalpur'!Y18</f>
        <v xml:space="preserve">BJP       </v>
      </c>
      <c r="O334">
        <f>'344  Gopalpur'!Z18</f>
        <v>70980</v>
      </c>
      <c r="P334">
        <f>'344  Gopalpur'!AA18</f>
        <v>56020</v>
      </c>
      <c r="Q334">
        <f>'344  Gopalpur'!AB18</f>
        <v>14960</v>
      </c>
    </row>
    <row r="335" spans="1:17" x14ac:dyDescent="0.3">
      <c r="A335" s="1" t="s">
        <v>1221</v>
      </c>
      <c r="B335" t="str">
        <f>'345  Sagri'!M18</f>
        <v>Sagri</v>
      </c>
      <c r="C335">
        <f>'345  Sagri'!N18</f>
        <v>181226</v>
      </c>
      <c r="D335">
        <f>'345  Sagri'!O18</f>
        <v>146134</v>
      </c>
      <c r="E335">
        <f>'345  Sagri'!P18</f>
        <v>3</v>
      </c>
      <c r="F335">
        <f>'345  Sagri'!Q18</f>
        <v>327363</v>
      </c>
      <c r="G335">
        <f>'345  Sagri'!R18</f>
        <v>87260</v>
      </c>
      <c r="H335">
        <f>'345  Sagri'!S18</f>
        <v>91265</v>
      </c>
      <c r="I335">
        <f>'345  Sagri'!T18</f>
        <v>618</v>
      </c>
      <c r="J335">
        <f>'345  Sagri'!U18</f>
        <v>179143</v>
      </c>
      <c r="K335">
        <f>'345  Sagri'!V18</f>
        <v>179125</v>
      </c>
      <c r="L335">
        <f>'345  Sagri'!W18</f>
        <v>54.723044449128331</v>
      </c>
      <c r="M335" t="str">
        <f>'345  Sagri'!X18</f>
        <v xml:space="preserve">BSP       </v>
      </c>
      <c r="N335" t="str">
        <f>'345  Sagri'!Y18</f>
        <v xml:space="preserve">SP        </v>
      </c>
      <c r="O335">
        <f>'345  Sagri'!Z18</f>
        <v>62203</v>
      </c>
      <c r="P335">
        <f>'345  Sagri'!AA18</f>
        <v>56728</v>
      </c>
      <c r="Q335">
        <f>'345  Sagri'!AB18</f>
        <v>5475</v>
      </c>
    </row>
    <row r="336" spans="1:17" x14ac:dyDescent="0.3">
      <c r="A336" s="1" t="s">
        <v>1221</v>
      </c>
      <c r="B336" t="str">
        <f>'346  Mubarakpur'!M18</f>
        <v>Mubarakpur</v>
      </c>
      <c r="C336">
        <f>'346  Mubarakpur'!N18</f>
        <v>177393</v>
      </c>
      <c r="D336">
        <f>'346  Mubarakpur'!O18</f>
        <v>139813</v>
      </c>
      <c r="E336">
        <f>'346  Mubarakpur'!P18</f>
        <v>27</v>
      </c>
      <c r="F336">
        <f>'346  Mubarakpur'!Q18</f>
        <v>317233</v>
      </c>
      <c r="G336">
        <f>'346  Mubarakpur'!R18</f>
        <v>99403</v>
      </c>
      <c r="H336">
        <f>'346  Mubarakpur'!S18</f>
        <v>93092</v>
      </c>
      <c r="I336">
        <f>'346  Mubarakpur'!T18</f>
        <v>516</v>
      </c>
      <c r="J336">
        <f>'346  Mubarakpur'!U18</f>
        <v>193011</v>
      </c>
      <c r="K336">
        <f>'346  Mubarakpur'!V18</f>
        <v>192991</v>
      </c>
      <c r="L336">
        <f>'346  Mubarakpur'!W18</f>
        <v>60.842030936251902</v>
      </c>
      <c r="M336" t="str">
        <f>'346  Mubarakpur'!X18</f>
        <v xml:space="preserve">BSP       </v>
      </c>
      <c r="N336" t="str">
        <f>'346  Mubarakpur'!Y18</f>
        <v xml:space="preserve">SP        </v>
      </c>
      <c r="O336">
        <f>'346  Mubarakpur'!Z18</f>
        <v>70705</v>
      </c>
      <c r="P336">
        <f>'346  Mubarakpur'!AA18</f>
        <v>70017</v>
      </c>
      <c r="Q336">
        <f>'346  Mubarakpur'!AB18</f>
        <v>688</v>
      </c>
    </row>
    <row r="337" spans="1:17" x14ac:dyDescent="0.3">
      <c r="A337" s="1" t="s">
        <v>1221</v>
      </c>
      <c r="B337" t="str">
        <f>'347  Azamgarh'!M18</f>
        <v>Azamgarh</v>
      </c>
      <c r="C337">
        <f>'347  Azamgarh'!N18</f>
        <v>205917</v>
      </c>
      <c r="D337">
        <f>'347  Azamgarh'!O18</f>
        <v>169091</v>
      </c>
      <c r="E337">
        <f>'347  Azamgarh'!P18</f>
        <v>13</v>
      </c>
      <c r="F337">
        <f>'347  Azamgarh'!Q18</f>
        <v>375021</v>
      </c>
      <c r="G337">
        <f>'347  Azamgarh'!R18</f>
        <v>109929</v>
      </c>
      <c r="H337">
        <f>'347  Azamgarh'!S18</f>
        <v>103163</v>
      </c>
      <c r="I337">
        <f>'347  Azamgarh'!T18</f>
        <v>857</v>
      </c>
      <c r="J337">
        <f>'347  Azamgarh'!U18</f>
        <v>213949</v>
      </c>
      <c r="K337">
        <f>'347  Azamgarh'!V18</f>
        <v>213948</v>
      </c>
      <c r="L337">
        <f>'347  Azamgarh'!W18</f>
        <v>57.049871873841731</v>
      </c>
      <c r="M337" t="str">
        <f>'347  Azamgarh'!X18</f>
        <v xml:space="preserve">SP        </v>
      </c>
      <c r="N337" t="str">
        <f>'347  Azamgarh'!Y18</f>
        <v xml:space="preserve">BJP       </v>
      </c>
      <c r="O337">
        <f>'347  Azamgarh'!Z18</f>
        <v>88087</v>
      </c>
      <c r="P337">
        <f>'347  Azamgarh'!AA18</f>
        <v>61825</v>
      </c>
      <c r="Q337">
        <f>'347  Azamgarh'!AB18</f>
        <v>26262</v>
      </c>
    </row>
    <row r="338" spans="1:17" x14ac:dyDescent="0.3">
      <c r="A338" s="1" t="s">
        <v>1221</v>
      </c>
      <c r="B338" t="str">
        <f>'348  Nizamabad'!M18</f>
        <v>Nizamabad</v>
      </c>
      <c r="C338">
        <f>'348  Nizamabad'!N18</f>
        <v>167886</v>
      </c>
      <c r="D338">
        <f>'348  Nizamabad'!O18</f>
        <v>136086</v>
      </c>
      <c r="E338">
        <f>'348  Nizamabad'!P18</f>
        <v>3</v>
      </c>
      <c r="F338">
        <f>'348  Nizamabad'!Q18</f>
        <v>303975</v>
      </c>
      <c r="G338">
        <f>'348  Nizamabad'!R18</f>
        <v>82011</v>
      </c>
      <c r="H338">
        <f>'348  Nizamabad'!S18</f>
        <v>85001</v>
      </c>
      <c r="I338">
        <f>'348  Nizamabad'!T18</f>
        <v>466</v>
      </c>
      <c r="J338">
        <f>'348  Nizamabad'!U18</f>
        <v>167478</v>
      </c>
      <c r="K338">
        <f>'348  Nizamabad'!V18</f>
        <v>167475</v>
      </c>
      <c r="L338">
        <f>'348  Nizamabad'!W18</f>
        <v>55.095978287688126</v>
      </c>
      <c r="M338" t="str">
        <f>'348  Nizamabad'!X18</f>
        <v xml:space="preserve">SP        </v>
      </c>
      <c r="N338" t="str">
        <f>'348  Nizamabad'!Y18</f>
        <v xml:space="preserve">BSP       </v>
      </c>
      <c r="O338">
        <f>'348  Nizamabad'!Z18</f>
        <v>67274</v>
      </c>
      <c r="P338">
        <f>'348  Nizamabad'!AA18</f>
        <v>48745</v>
      </c>
      <c r="Q338">
        <f>'348  Nizamabad'!AB18</f>
        <v>18529</v>
      </c>
    </row>
    <row r="339" spans="1:17" x14ac:dyDescent="0.3">
      <c r="A339" s="1" t="s">
        <v>1221</v>
      </c>
      <c r="B339" t="str">
        <f>'349  Phoolpur Pawai'!M18</f>
        <v>Phoolpur Pawai</v>
      </c>
      <c r="C339">
        <f>'349  Phoolpur Pawai'!N18</f>
        <v>167027</v>
      </c>
      <c r="D339">
        <f>'349  Phoolpur Pawai'!O18</f>
        <v>137922</v>
      </c>
      <c r="E339">
        <f>'349  Phoolpur Pawai'!P18</f>
        <v>6</v>
      </c>
      <c r="F339">
        <f>'349  Phoolpur Pawai'!Q18</f>
        <v>304955</v>
      </c>
      <c r="G339">
        <f>'349  Phoolpur Pawai'!R18</f>
        <v>85720</v>
      </c>
      <c r="H339">
        <f>'349  Phoolpur Pawai'!S18</f>
        <v>92309</v>
      </c>
      <c r="I339">
        <f>'349  Phoolpur Pawai'!T18</f>
        <v>444</v>
      </c>
      <c r="J339">
        <f>'349  Phoolpur Pawai'!U18</f>
        <v>178473</v>
      </c>
      <c r="K339">
        <f>'349  Phoolpur Pawai'!V18</f>
        <v>178455</v>
      </c>
      <c r="L339">
        <f>'349  Phoolpur Pawai'!W18</f>
        <v>58.524372448394026</v>
      </c>
      <c r="M339" t="str">
        <f>'349  Phoolpur Pawai'!X18</f>
        <v xml:space="preserve">BJP       </v>
      </c>
      <c r="N339" t="str">
        <f>'349  Phoolpur Pawai'!Y18</f>
        <v xml:space="preserve">BSP       </v>
      </c>
      <c r="O339">
        <f>'349  Phoolpur Pawai'!Z18</f>
        <v>68435</v>
      </c>
      <c r="P339">
        <f>'349  Phoolpur Pawai'!AA18</f>
        <v>61140</v>
      </c>
      <c r="Q339">
        <f>'349  Phoolpur Pawai'!AB18</f>
        <v>7295</v>
      </c>
    </row>
    <row r="340" spans="1:17" x14ac:dyDescent="0.3">
      <c r="A340" s="1" t="s">
        <v>1221</v>
      </c>
      <c r="B340" t="str">
        <f>'350  Didarganj'!M18</f>
        <v>Didarganj</v>
      </c>
      <c r="C340">
        <f>'350  Didarganj'!N18</f>
        <v>185987</v>
      </c>
      <c r="D340">
        <f>'350  Didarganj'!O18</f>
        <v>155591</v>
      </c>
      <c r="E340">
        <f>'350  Didarganj'!P18</f>
        <v>1</v>
      </c>
      <c r="F340">
        <f>'350  Didarganj'!Q18</f>
        <v>341579</v>
      </c>
      <c r="G340">
        <f>'350  Didarganj'!R18</f>
        <v>86001</v>
      </c>
      <c r="H340">
        <f>'350  Didarganj'!S18</f>
        <v>101062</v>
      </c>
      <c r="I340">
        <f>'350  Didarganj'!T18</f>
        <v>356</v>
      </c>
      <c r="J340">
        <f>'350  Didarganj'!U18</f>
        <v>187419</v>
      </c>
      <c r="K340">
        <f>'350  Didarganj'!V18</f>
        <v>187419</v>
      </c>
      <c r="L340">
        <f>'350  Didarganj'!W18</f>
        <v>54.868419897007726</v>
      </c>
      <c r="M340" t="str">
        <f>'350  Didarganj'!X18</f>
        <v xml:space="preserve">BSP       </v>
      </c>
      <c r="N340" t="str">
        <f>'350  Didarganj'!Y18</f>
        <v xml:space="preserve">SP        </v>
      </c>
      <c r="O340">
        <f>'350  Didarganj'!Z18</f>
        <v>62125</v>
      </c>
      <c r="P340">
        <f>'350  Didarganj'!AA18</f>
        <v>58480</v>
      </c>
      <c r="Q340">
        <f>'350  Didarganj'!AB18</f>
        <v>3645</v>
      </c>
    </row>
    <row r="341" spans="1:17" x14ac:dyDescent="0.3">
      <c r="A341" s="1" t="s">
        <v>1221</v>
      </c>
      <c r="B341" t="str">
        <f>'351  Lalganj'!M18</f>
        <v>Lalganj</v>
      </c>
      <c r="C341">
        <f>'351  Lalganj'!N18</f>
        <v>208693</v>
      </c>
      <c r="D341">
        <f>'351  Lalganj'!O18</f>
        <v>174788</v>
      </c>
      <c r="E341">
        <f>'351  Lalganj'!P18</f>
        <v>5</v>
      </c>
      <c r="F341">
        <f>'351  Lalganj'!Q18</f>
        <v>383486</v>
      </c>
      <c r="G341">
        <f>'351  Lalganj'!R18</f>
        <v>94533</v>
      </c>
      <c r="H341">
        <f>'351  Lalganj'!S18</f>
        <v>108669</v>
      </c>
      <c r="I341">
        <f>'351  Lalganj'!T18</f>
        <v>448</v>
      </c>
      <c r="J341">
        <f>'351  Lalganj'!U18</f>
        <v>203650</v>
      </c>
      <c r="K341">
        <f>'351  Lalganj'!V18</f>
        <v>203646</v>
      </c>
      <c r="L341">
        <f>'351  Lalganj'!W18</f>
        <v>53.104937337999303</v>
      </c>
      <c r="M341" t="str">
        <f>'351  Lalganj'!X18</f>
        <v xml:space="preserve">BSP       </v>
      </c>
      <c r="N341" t="str">
        <f>'351  Lalganj'!Y18</f>
        <v xml:space="preserve">BJP       </v>
      </c>
      <c r="O341">
        <f>'351  Lalganj'!Z18</f>
        <v>72715</v>
      </c>
      <c r="P341">
        <f>'351  Lalganj'!AA18</f>
        <v>70488</v>
      </c>
      <c r="Q341">
        <f>'351  Lalganj'!AB18</f>
        <v>2227</v>
      </c>
    </row>
    <row r="342" spans="1:17" x14ac:dyDescent="0.3">
      <c r="A342" s="1" t="s">
        <v>1221</v>
      </c>
      <c r="B342" t="str">
        <f>'352  Mehnagar '!M18</f>
        <v xml:space="preserve">Mehnagar </v>
      </c>
      <c r="C342">
        <f>'352  Mehnagar '!N18</f>
        <v>212341</v>
      </c>
      <c r="D342">
        <f>'352  Mehnagar '!O18</f>
        <v>174593</v>
      </c>
      <c r="E342">
        <f>'352  Mehnagar '!P18</f>
        <v>18</v>
      </c>
      <c r="F342">
        <f>'352  Mehnagar '!Q18</f>
        <v>386952</v>
      </c>
      <c r="G342">
        <f>'352  Mehnagar '!R18</f>
        <v>95075</v>
      </c>
      <c r="H342">
        <f>'352  Mehnagar '!S18</f>
        <v>106549</v>
      </c>
      <c r="I342">
        <f>'352  Mehnagar '!T18</f>
        <v>512</v>
      </c>
      <c r="J342">
        <f>'352  Mehnagar '!U18</f>
        <v>202136</v>
      </c>
      <c r="K342">
        <f>'352  Mehnagar '!V18</f>
        <v>202135</v>
      </c>
      <c r="L342">
        <f>'352  Mehnagar '!W18</f>
        <v>52.238003680043001</v>
      </c>
      <c r="M342" t="str">
        <f>'352  Mehnagar '!X18</f>
        <v xml:space="preserve">SP        </v>
      </c>
      <c r="N342" t="str">
        <f>'352  Mehnagar '!Y18</f>
        <v xml:space="preserve">SBSP      </v>
      </c>
      <c r="O342">
        <f>'352  Mehnagar '!Z18</f>
        <v>69037</v>
      </c>
      <c r="P342">
        <f>'352  Mehnagar '!AA18</f>
        <v>63625</v>
      </c>
      <c r="Q342">
        <f>'352  Mehnagar '!AB18</f>
        <v>5412</v>
      </c>
    </row>
    <row r="343" spans="1:17" x14ac:dyDescent="0.3">
      <c r="A343" s="1" t="s">
        <v>1221</v>
      </c>
      <c r="B343" t="str">
        <f>'353  Madhuban'!M18</f>
        <v>Madhuban</v>
      </c>
      <c r="C343">
        <f>'353  Madhuban'!N18</f>
        <v>205518</v>
      </c>
      <c r="D343">
        <f>'353  Madhuban'!O18</f>
        <v>172406</v>
      </c>
      <c r="E343">
        <f>'353  Madhuban'!P18</f>
        <v>52</v>
      </c>
      <c r="F343">
        <f>'353  Madhuban'!Q18</f>
        <v>377976</v>
      </c>
      <c r="G343">
        <f>'353  Madhuban'!R18</f>
        <v>103003</v>
      </c>
      <c r="H343">
        <f>'353  Madhuban'!S18</f>
        <v>109976</v>
      </c>
      <c r="I343">
        <f>'353  Madhuban'!T18</f>
        <v>1304</v>
      </c>
      <c r="J343">
        <f>'353  Madhuban'!U18</f>
        <v>214283</v>
      </c>
      <c r="K343">
        <f>'353  Madhuban'!V18</f>
        <v>214219</v>
      </c>
      <c r="L343">
        <f>'353  Madhuban'!W18</f>
        <v>56.692223844900205</v>
      </c>
      <c r="M343" t="str">
        <f>'353  Madhuban'!X18</f>
        <v xml:space="preserve">BJP       </v>
      </c>
      <c r="N343" t="str">
        <f>'353  Madhuban'!Y18</f>
        <v xml:space="preserve">INC       </v>
      </c>
      <c r="O343">
        <f>'353  Madhuban'!Z18</f>
        <v>86238</v>
      </c>
      <c r="P343">
        <f>'353  Madhuban'!AA18</f>
        <v>56823</v>
      </c>
      <c r="Q343">
        <f>'353  Madhuban'!AB18</f>
        <v>29415</v>
      </c>
    </row>
    <row r="344" spans="1:17" x14ac:dyDescent="0.3">
      <c r="A344" s="1" t="s">
        <v>1221</v>
      </c>
      <c r="B344" t="str">
        <f>'354  Ghosi'!M18</f>
        <v>Ghosi</v>
      </c>
      <c r="C344">
        <f>'354  Ghosi'!N18</f>
        <v>223910</v>
      </c>
      <c r="D344">
        <f>'354  Ghosi'!O18</f>
        <v>186412</v>
      </c>
      <c r="E344">
        <f>'354  Ghosi'!P18</f>
        <v>4</v>
      </c>
      <c r="F344">
        <f>'354  Ghosi'!Q18</f>
        <v>410326</v>
      </c>
      <c r="G344">
        <f>'354  Ghosi'!R18</f>
        <v>118167</v>
      </c>
      <c r="H344">
        <f>'354  Ghosi'!S18</f>
        <v>122253</v>
      </c>
      <c r="I344">
        <f>'354  Ghosi'!T18</f>
        <v>1299</v>
      </c>
      <c r="J344">
        <f>'354  Ghosi'!U18</f>
        <v>241719</v>
      </c>
      <c r="K344">
        <f>'354  Ghosi'!V18</f>
        <v>241634</v>
      </c>
      <c r="L344">
        <f>'354  Ghosi'!W18</f>
        <v>58.909013808532727</v>
      </c>
      <c r="M344" t="str">
        <f>'354  Ghosi'!X18</f>
        <v xml:space="preserve">BJP       </v>
      </c>
      <c r="N344" t="str">
        <f>'354  Ghosi'!Y18</f>
        <v xml:space="preserve">BSP       </v>
      </c>
      <c r="O344">
        <f>'354  Ghosi'!Z18</f>
        <v>88298</v>
      </c>
      <c r="P344">
        <f>'354  Ghosi'!AA18</f>
        <v>81295</v>
      </c>
      <c r="Q344">
        <f>'354  Ghosi'!AB18</f>
        <v>7003</v>
      </c>
    </row>
    <row r="345" spans="1:17" x14ac:dyDescent="0.3">
      <c r="A345" s="1" t="s">
        <v>1221</v>
      </c>
      <c r="B345" t="str">
        <f>'355  Muhammadabad- Gohna (SC)'!M18</f>
        <v>Muhammadabad- Gohna (SC)</v>
      </c>
      <c r="C345">
        <f>'355  Muhammadabad- Gohna (SC)'!N18</f>
        <v>192764</v>
      </c>
      <c r="D345">
        <f>'355  Muhammadabad- Gohna (SC)'!O18</f>
        <v>164436</v>
      </c>
      <c r="E345">
        <f>'355  Muhammadabad- Gohna (SC)'!P18</f>
        <v>8</v>
      </c>
      <c r="F345">
        <f>'355  Muhammadabad- Gohna (SC)'!Q18</f>
        <v>357208</v>
      </c>
      <c r="G345">
        <f>'355  Muhammadabad- Gohna (SC)'!R18</f>
        <v>103768</v>
      </c>
      <c r="H345">
        <f>'355  Muhammadabad- Gohna (SC)'!S18</f>
        <v>107134</v>
      </c>
      <c r="I345">
        <f>'355  Muhammadabad- Gohna (SC)'!T18</f>
        <v>926</v>
      </c>
      <c r="J345">
        <f>'355  Muhammadabad- Gohna (SC)'!U18</f>
        <v>211828</v>
      </c>
      <c r="K345">
        <f>'355  Muhammadabad- Gohna (SC)'!V18</f>
        <v>211785</v>
      </c>
      <c r="L345">
        <f>'355  Muhammadabad- Gohna (SC)'!W18</f>
        <v>59.301023493314823</v>
      </c>
      <c r="M345" t="str">
        <f>'355  Muhammadabad- Gohna (SC)'!X18</f>
        <v xml:space="preserve">BJP       </v>
      </c>
      <c r="N345" t="str">
        <f>'355  Muhammadabad- Gohna (SC)'!Y18</f>
        <v xml:space="preserve">BSP       </v>
      </c>
      <c r="O345">
        <f>'355  Muhammadabad- Gohna (SC)'!Z18</f>
        <v>73493</v>
      </c>
      <c r="P345">
        <f>'355  Muhammadabad- Gohna (SC)'!AA18</f>
        <v>72955</v>
      </c>
      <c r="Q345">
        <f>'355  Muhammadabad- Gohna (SC)'!AB18</f>
        <v>538</v>
      </c>
    </row>
    <row r="346" spans="1:17" x14ac:dyDescent="0.3">
      <c r="A346" s="1" t="s">
        <v>1221</v>
      </c>
      <c r="B346" t="s">
        <v>1059</v>
      </c>
      <c r="C346">
        <v>238901</v>
      </c>
      <c r="D346">
        <v>203350</v>
      </c>
      <c r="E346">
        <v>19</v>
      </c>
      <c r="F346">
        <v>442270</v>
      </c>
      <c r="G346">
        <v>136199</v>
      </c>
      <c r="H346">
        <v>128816</v>
      </c>
      <c r="I346">
        <v>1066</v>
      </c>
      <c r="J346">
        <v>266081</v>
      </c>
      <c r="K346">
        <v>266015</v>
      </c>
      <c r="L346">
        <v>60.162570375562439</v>
      </c>
      <c r="M346" t="s">
        <v>47</v>
      </c>
      <c r="N346" t="s">
        <v>997</v>
      </c>
      <c r="O346">
        <v>96793</v>
      </c>
      <c r="P346">
        <v>88095</v>
      </c>
      <c r="Q346">
        <v>8698</v>
      </c>
    </row>
    <row r="347" spans="1:17" x14ac:dyDescent="0.3">
      <c r="A347" s="1" t="s">
        <v>1221</v>
      </c>
      <c r="B347" t="s">
        <v>1062</v>
      </c>
      <c r="C347">
        <v>182047</v>
      </c>
      <c r="D347">
        <v>150786</v>
      </c>
      <c r="E347">
        <v>0</v>
      </c>
      <c r="F347">
        <v>332833</v>
      </c>
      <c r="G347">
        <v>94068</v>
      </c>
      <c r="H347">
        <v>94824</v>
      </c>
      <c r="I347">
        <v>993</v>
      </c>
      <c r="J347">
        <v>189885</v>
      </c>
      <c r="K347">
        <v>189878</v>
      </c>
      <c r="L347">
        <v>57.051133751761398</v>
      </c>
      <c r="M347" t="s">
        <v>41</v>
      </c>
      <c r="N347" t="s">
        <v>45</v>
      </c>
      <c r="O347">
        <v>77504</v>
      </c>
      <c r="P347">
        <v>59185</v>
      </c>
      <c r="Q347">
        <v>18319</v>
      </c>
    </row>
    <row r="348" spans="1:17" x14ac:dyDescent="0.3">
      <c r="A348" s="1" t="s">
        <v>1221</v>
      </c>
      <c r="B348" t="s">
        <v>1065</v>
      </c>
      <c r="C348">
        <v>184844</v>
      </c>
      <c r="D348">
        <v>150798</v>
      </c>
      <c r="E348">
        <v>12</v>
      </c>
      <c r="F348">
        <v>335654</v>
      </c>
      <c r="G348">
        <v>96854</v>
      </c>
      <c r="H348">
        <v>95300</v>
      </c>
      <c r="I348">
        <v>1039</v>
      </c>
      <c r="J348">
        <v>193193</v>
      </c>
      <c r="K348">
        <v>193151</v>
      </c>
      <c r="L348">
        <v>57.557186865045551</v>
      </c>
      <c r="M348" t="s">
        <v>47</v>
      </c>
      <c r="N348" t="s">
        <v>41</v>
      </c>
      <c r="O348">
        <v>92272</v>
      </c>
      <c r="P348">
        <v>58385</v>
      </c>
      <c r="Q348">
        <v>33887</v>
      </c>
    </row>
    <row r="349" spans="1:17" x14ac:dyDescent="0.3">
      <c r="A349" s="1" t="s">
        <v>1221</v>
      </c>
      <c r="B349" t="s">
        <v>1068</v>
      </c>
      <c r="C349">
        <v>157890</v>
      </c>
      <c r="D349">
        <v>128914</v>
      </c>
      <c r="E349">
        <v>1</v>
      </c>
      <c r="F349">
        <v>286805</v>
      </c>
      <c r="G349">
        <v>81742</v>
      </c>
      <c r="H349">
        <v>81758</v>
      </c>
      <c r="I349">
        <v>1123</v>
      </c>
      <c r="J349">
        <v>164623</v>
      </c>
      <c r="K349">
        <v>164615</v>
      </c>
      <c r="L349">
        <v>57.398929586304284</v>
      </c>
      <c r="M349" t="s">
        <v>41</v>
      </c>
      <c r="N349" t="s">
        <v>45</v>
      </c>
      <c r="O349">
        <v>69536</v>
      </c>
      <c r="P349">
        <v>45988</v>
      </c>
      <c r="Q349">
        <v>23548</v>
      </c>
    </row>
    <row r="350" spans="1:17" x14ac:dyDescent="0.3">
      <c r="A350" s="1" t="s">
        <v>1221</v>
      </c>
      <c r="B350" t="s">
        <v>1071</v>
      </c>
      <c r="C350">
        <v>171840</v>
      </c>
      <c r="D350">
        <v>143053</v>
      </c>
      <c r="E350">
        <v>0</v>
      </c>
      <c r="F350">
        <v>314893</v>
      </c>
      <c r="G350">
        <v>92260</v>
      </c>
      <c r="H350">
        <v>85425</v>
      </c>
      <c r="I350">
        <v>1023</v>
      </c>
      <c r="J350">
        <v>178708</v>
      </c>
      <c r="K350">
        <v>178647</v>
      </c>
      <c r="L350">
        <v>56.751976068061218</v>
      </c>
      <c r="M350" t="s">
        <v>41</v>
      </c>
      <c r="N350" t="s">
        <v>47</v>
      </c>
      <c r="O350">
        <v>70588</v>
      </c>
      <c r="P350">
        <v>52691</v>
      </c>
      <c r="Q350">
        <v>17897</v>
      </c>
    </row>
    <row r="351" spans="1:17" x14ac:dyDescent="0.3">
      <c r="A351" s="1" t="s">
        <v>1221</v>
      </c>
      <c r="B351" t="s">
        <v>1074</v>
      </c>
      <c r="C351">
        <v>198202</v>
      </c>
      <c r="D351">
        <v>159951</v>
      </c>
      <c r="E351">
        <v>4</v>
      </c>
      <c r="F351">
        <v>358157</v>
      </c>
      <c r="G351">
        <v>99988</v>
      </c>
      <c r="H351">
        <v>84581</v>
      </c>
      <c r="I351">
        <v>1551</v>
      </c>
      <c r="J351">
        <v>186120</v>
      </c>
      <c r="K351">
        <v>185942</v>
      </c>
      <c r="L351">
        <v>51.966037240651438</v>
      </c>
      <c r="M351" t="s">
        <v>41</v>
      </c>
      <c r="N351" t="s">
        <v>45</v>
      </c>
      <c r="O351">
        <v>92889</v>
      </c>
      <c r="P351">
        <v>52878</v>
      </c>
      <c r="Q351">
        <v>40011</v>
      </c>
    </row>
    <row r="352" spans="1:17" x14ac:dyDescent="0.3">
      <c r="A352" s="1" t="s">
        <v>1221</v>
      </c>
      <c r="B352" t="s">
        <v>1077</v>
      </c>
      <c r="C352">
        <v>209471</v>
      </c>
      <c r="D352">
        <v>175937</v>
      </c>
      <c r="E352">
        <v>18</v>
      </c>
      <c r="F352">
        <v>385426</v>
      </c>
      <c r="G352">
        <v>106259</v>
      </c>
      <c r="H352">
        <v>102667</v>
      </c>
      <c r="I352">
        <v>1043</v>
      </c>
      <c r="J352">
        <v>209969</v>
      </c>
      <c r="K352">
        <v>209933</v>
      </c>
      <c r="L352">
        <v>54.477124013429304</v>
      </c>
      <c r="M352" t="s">
        <v>45</v>
      </c>
      <c r="N352" t="s">
        <v>274</v>
      </c>
      <c r="O352">
        <v>51201</v>
      </c>
      <c r="P352">
        <v>49514</v>
      </c>
      <c r="Q352">
        <v>1687</v>
      </c>
    </row>
    <row r="353" spans="1:17" x14ac:dyDescent="0.3">
      <c r="A353" s="1" t="s">
        <v>1221</v>
      </c>
      <c r="B353" t="s">
        <v>1080</v>
      </c>
      <c r="C353">
        <v>189410</v>
      </c>
      <c r="D353">
        <v>153014</v>
      </c>
      <c r="E353">
        <v>10</v>
      </c>
      <c r="F353">
        <v>342434</v>
      </c>
      <c r="G353">
        <v>84851</v>
      </c>
      <c r="H353">
        <v>76498</v>
      </c>
      <c r="I353">
        <v>757</v>
      </c>
      <c r="J353">
        <v>162106</v>
      </c>
      <c r="K353">
        <v>162100</v>
      </c>
      <c r="L353">
        <v>47.339341303725682</v>
      </c>
      <c r="M353" t="s">
        <v>41</v>
      </c>
      <c r="N353" t="s">
        <v>45</v>
      </c>
      <c r="O353">
        <v>64868</v>
      </c>
      <c r="P353">
        <v>47791</v>
      </c>
      <c r="Q353">
        <v>17077</v>
      </c>
    </row>
    <row r="354" spans="1:17" x14ac:dyDescent="0.3">
      <c r="A354" s="1" t="s">
        <v>1221</v>
      </c>
      <c r="B354" t="s">
        <v>1083</v>
      </c>
      <c r="C354">
        <v>165085</v>
      </c>
      <c r="D354">
        <v>147819</v>
      </c>
      <c r="E354">
        <v>7</v>
      </c>
      <c r="F354">
        <v>312911</v>
      </c>
      <c r="G354">
        <v>89373</v>
      </c>
      <c r="H354">
        <v>100451</v>
      </c>
      <c r="I354">
        <v>849</v>
      </c>
      <c r="J354">
        <v>190673</v>
      </c>
      <c r="K354">
        <v>190590</v>
      </c>
      <c r="L354">
        <v>60.93521800128471</v>
      </c>
      <c r="M354" t="s">
        <v>41</v>
      </c>
      <c r="N354" t="s">
        <v>47</v>
      </c>
      <c r="O354">
        <v>60237</v>
      </c>
      <c r="P354">
        <v>57865</v>
      </c>
      <c r="Q354">
        <v>2372</v>
      </c>
    </row>
    <row r="355" spans="1:17" x14ac:dyDescent="0.3">
      <c r="A355" s="1" t="s">
        <v>1221</v>
      </c>
      <c r="B355" t="s">
        <v>1086</v>
      </c>
      <c r="C355">
        <v>191604</v>
      </c>
      <c r="D355">
        <v>159885</v>
      </c>
      <c r="E355">
        <v>20</v>
      </c>
      <c r="F355">
        <v>351509</v>
      </c>
      <c r="G355">
        <v>105163</v>
      </c>
      <c r="H355">
        <v>108454</v>
      </c>
      <c r="I355">
        <v>655</v>
      </c>
      <c r="J355">
        <v>214273</v>
      </c>
      <c r="K355">
        <v>214243</v>
      </c>
      <c r="L355">
        <v>60.958040903646847</v>
      </c>
      <c r="M355" t="s">
        <v>45</v>
      </c>
      <c r="N355" t="s">
        <v>997</v>
      </c>
      <c r="O355">
        <v>67818</v>
      </c>
      <c r="P355">
        <v>58656</v>
      </c>
      <c r="Q355">
        <v>9162</v>
      </c>
    </row>
    <row r="356" spans="1:17" x14ac:dyDescent="0.3">
      <c r="A356" s="1" t="s">
        <v>1221</v>
      </c>
      <c r="B356" t="s">
        <v>1089</v>
      </c>
      <c r="C356">
        <v>209049</v>
      </c>
      <c r="D356">
        <v>181527</v>
      </c>
      <c r="E356">
        <v>17</v>
      </c>
      <c r="F356">
        <v>390593</v>
      </c>
      <c r="G356">
        <v>111089</v>
      </c>
      <c r="H356">
        <v>113389</v>
      </c>
      <c r="I356">
        <v>1113</v>
      </c>
      <c r="J356">
        <v>225593</v>
      </c>
      <c r="K356">
        <v>225577</v>
      </c>
      <c r="L356">
        <v>57.756539415708929</v>
      </c>
      <c r="M356" t="s">
        <v>41</v>
      </c>
      <c r="N356" t="s">
        <v>39</v>
      </c>
      <c r="O356">
        <v>90324</v>
      </c>
      <c r="P356">
        <v>78040</v>
      </c>
      <c r="Q356">
        <v>12284</v>
      </c>
    </row>
    <row r="357" spans="1:17" x14ac:dyDescent="0.3">
      <c r="A357" s="1" t="s">
        <v>1221</v>
      </c>
      <c r="B357" t="s">
        <v>1092</v>
      </c>
      <c r="C357">
        <v>180425</v>
      </c>
      <c r="D357">
        <v>165414</v>
      </c>
      <c r="E357">
        <v>18</v>
      </c>
      <c r="F357">
        <v>345857</v>
      </c>
      <c r="G357">
        <v>97375</v>
      </c>
      <c r="H357">
        <v>108894</v>
      </c>
      <c r="I357">
        <v>1396</v>
      </c>
      <c r="J357">
        <v>207665</v>
      </c>
      <c r="K357">
        <v>207665</v>
      </c>
      <c r="L357">
        <v>60.043601835440661</v>
      </c>
      <c r="M357" t="s">
        <v>45</v>
      </c>
      <c r="N357" t="s">
        <v>1094</v>
      </c>
      <c r="O357">
        <v>69351</v>
      </c>
      <c r="P357">
        <v>48141</v>
      </c>
      <c r="Q357">
        <v>21210</v>
      </c>
    </row>
    <row r="358" spans="1:17" x14ac:dyDescent="0.3">
      <c r="A358" s="1" t="s">
        <v>1221</v>
      </c>
      <c r="B358" t="s">
        <v>1096</v>
      </c>
      <c r="C358">
        <v>190221</v>
      </c>
      <c r="D358">
        <v>163793</v>
      </c>
      <c r="E358">
        <v>13</v>
      </c>
      <c r="F358">
        <v>354027</v>
      </c>
      <c r="G358">
        <v>96525</v>
      </c>
      <c r="H358">
        <v>107097</v>
      </c>
      <c r="I358">
        <v>722</v>
      </c>
      <c r="J358">
        <v>204346</v>
      </c>
      <c r="K358">
        <v>204332</v>
      </c>
      <c r="L358">
        <v>57.72045634937448</v>
      </c>
      <c r="M358" t="s">
        <v>47</v>
      </c>
      <c r="N358" t="s">
        <v>41</v>
      </c>
      <c r="O358">
        <v>69557</v>
      </c>
      <c r="P358">
        <v>63637</v>
      </c>
      <c r="Q358">
        <v>5920</v>
      </c>
    </row>
    <row r="359" spans="1:17" x14ac:dyDescent="0.3">
      <c r="A359" s="1" t="s">
        <v>1221</v>
      </c>
      <c r="B359" t="s">
        <v>1099</v>
      </c>
      <c r="C359">
        <v>195128</v>
      </c>
      <c r="D359">
        <v>170007</v>
      </c>
      <c r="E359">
        <v>12</v>
      </c>
      <c r="F359">
        <v>365147</v>
      </c>
      <c r="G359">
        <v>95528</v>
      </c>
      <c r="H359">
        <v>111995</v>
      </c>
      <c r="I359">
        <v>828</v>
      </c>
      <c r="J359">
        <v>208351</v>
      </c>
      <c r="K359">
        <v>208344</v>
      </c>
      <c r="L359">
        <v>57.059485631814034</v>
      </c>
      <c r="M359" t="s">
        <v>45</v>
      </c>
      <c r="N359" t="s">
        <v>41</v>
      </c>
      <c r="O359">
        <v>72368</v>
      </c>
      <c r="P359">
        <v>68189</v>
      </c>
      <c r="Q359">
        <v>4179</v>
      </c>
    </row>
    <row r="360" spans="1:17" x14ac:dyDescent="0.3">
      <c r="A360" s="1" t="s">
        <v>1221</v>
      </c>
      <c r="B360" t="s">
        <v>1102</v>
      </c>
      <c r="C360">
        <v>164139</v>
      </c>
      <c r="D360">
        <v>143975</v>
      </c>
      <c r="E360">
        <v>6</v>
      </c>
      <c r="F360">
        <v>308120</v>
      </c>
      <c r="G360">
        <v>84788</v>
      </c>
      <c r="H360">
        <v>94505</v>
      </c>
      <c r="I360">
        <v>779</v>
      </c>
      <c r="J360">
        <v>180072</v>
      </c>
      <c r="K360">
        <v>180043</v>
      </c>
      <c r="L360">
        <v>58.442165390107746</v>
      </c>
      <c r="M360" t="s">
        <v>728</v>
      </c>
      <c r="N360" t="s">
        <v>45</v>
      </c>
      <c r="O360">
        <v>58804</v>
      </c>
      <c r="P360">
        <v>47454</v>
      </c>
      <c r="Q360">
        <v>11350</v>
      </c>
    </row>
    <row r="361" spans="1:17" x14ac:dyDescent="0.3">
      <c r="A361" s="1" t="s">
        <v>1221</v>
      </c>
      <c r="B361" t="s">
        <v>1105</v>
      </c>
      <c r="C361">
        <v>194931</v>
      </c>
      <c r="D361">
        <v>173267</v>
      </c>
      <c r="E361">
        <v>12</v>
      </c>
      <c r="F361">
        <v>368210</v>
      </c>
      <c r="G361">
        <v>96243</v>
      </c>
      <c r="H361">
        <v>109168</v>
      </c>
      <c r="I361">
        <v>1064</v>
      </c>
      <c r="J361">
        <v>206475</v>
      </c>
      <c r="K361">
        <v>206451</v>
      </c>
      <c r="L361">
        <v>56.075337443306807</v>
      </c>
      <c r="M361" t="s">
        <v>41</v>
      </c>
      <c r="N361" t="s">
        <v>45</v>
      </c>
      <c r="O361">
        <v>85989</v>
      </c>
      <c r="P361">
        <v>61124</v>
      </c>
      <c r="Q361">
        <v>24865</v>
      </c>
    </row>
    <row r="362" spans="1:17" x14ac:dyDescent="0.3">
      <c r="A362" s="1" t="s">
        <v>1221</v>
      </c>
      <c r="B362" t="s">
        <v>1108</v>
      </c>
      <c r="C362">
        <v>204674</v>
      </c>
      <c r="D362">
        <v>183837</v>
      </c>
      <c r="E362">
        <v>17</v>
      </c>
      <c r="F362">
        <v>388528</v>
      </c>
      <c r="G362">
        <v>105666</v>
      </c>
      <c r="H362">
        <v>120674</v>
      </c>
      <c r="I362">
        <v>820</v>
      </c>
      <c r="J362">
        <v>227160</v>
      </c>
      <c r="K362">
        <v>227142</v>
      </c>
      <c r="L362">
        <v>58.4668286455545</v>
      </c>
      <c r="M362" t="s">
        <v>41</v>
      </c>
      <c r="N362" t="s">
        <v>45</v>
      </c>
      <c r="O362">
        <v>84078</v>
      </c>
      <c r="P362">
        <v>68819</v>
      </c>
      <c r="Q362">
        <v>15259</v>
      </c>
    </row>
    <row r="363" spans="1:17" x14ac:dyDescent="0.3">
      <c r="A363" s="1" t="s">
        <v>1221</v>
      </c>
      <c r="B363" t="s">
        <v>1111</v>
      </c>
      <c r="C363">
        <v>217944</v>
      </c>
      <c r="D363">
        <v>181557</v>
      </c>
      <c r="E363">
        <v>12</v>
      </c>
      <c r="F363">
        <v>399513</v>
      </c>
      <c r="G363">
        <v>117595</v>
      </c>
      <c r="H363">
        <v>121624</v>
      </c>
      <c r="I363">
        <v>1428</v>
      </c>
      <c r="J363">
        <v>240647</v>
      </c>
      <c r="K363">
        <v>240534</v>
      </c>
      <c r="L363">
        <v>60.235086217469771</v>
      </c>
      <c r="M363" t="s">
        <v>997</v>
      </c>
      <c r="N363" t="s">
        <v>45</v>
      </c>
      <c r="O363">
        <v>84158</v>
      </c>
      <c r="P363">
        <v>79001</v>
      </c>
      <c r="Q363">
        <v>5157</v>
      </c>
    </row>
    <row r="364" spans="1:17" x14ac:dyDescent="0.3">
      <c r="A364" s="1" t="s">
        <v>1221</v>
      </c>
      <c r="B364" t="str">
        <f>'374  Saidpur '!M18</f>
        <v xml:space="preserve">Saidpur </v>
      </c>
      <c r="C364">
        <f>'374  Saidpur '!N18</f>
        <v>194958</v>
      </c>
      <c r="D364">
        <f>'374  Saidpur '!O18</f>
        <v>161197</v>
      </c>
      <c r="E364">
        <f>'374  Saidpur '!P18</f>
        <v>27</v>
      </c>
      <c r="F364">
        <f>'374  Saidpur '!Q18</f>
        <v>356182</v>
      </c>
      <c r="G364">
        <f>'374  Saidpur '!R18</f>
        <v>105221</v>
      </c>
      <c r="H364">
        <f>'374  Saidpur '!S18</f>
        <v>106982</v>
      </c>
      <c r="I364">
        <f>'374  Saidpur '!T18</f>
        <v>1072</v>
      </c>
      <c r="J364">
        <f>'374  Saidpur '!U18</f>
        <v>213275</v>
      </c>
      <c r="K364">
        <f>'374  Saidpur '!V18</f>
        <v>213188</v>
      </c>
      <c r="L364">
        <f>'374  Saidpur '!W18</f>
        <v>59.878096029557923</v>
      </c>
      <c r="M364" t="str">
        <f>'374  Saidpur '!X18</f>
        <v xml:space="preserve">SP        </v>
      </c>
      <c r="N364" t="str">
        <f>'374  Saidpur '!Y18</f>
        <v xml:space="preserve">BJP       </v>
      </c>
      <c r="O364">
        <f>'374  Saidpur '!Z18</f>
        <v>76664</v>
      </c>
      <c r="P364">
        <f>'374  Saidpur '!AA18</f>
        <v>67954</v>
      </c>
      <c r="Q364">
        <f>'374  Saidpur '!AB18</f>
        <v>8710</v>
      </c>
    </row>
    <row r="365" spans="1:17" x14ac:dyDescent="0.3">
      <c r="A365" s="1" t="s">
        <v>1221</v>
      </c>
      <c r="B365" t="str">
        <f>'375  Ghazipur'!M18</f>
        <v>Ghazipur</v>
      </c>
      <c r="C365">
        <f>'375  Ghazipur'!N18</f>
        <v>183802</v>
      </c>
      <c r="D365">
        <f>'375  Ghazipur'!O18</f>
        <v>154945</v>
      </c>
      <c r="E365">
        <f>'375  Ghazipur'!P18</f>
        <v>12</v>
      </c>
      <c r="F365">
        <f>'375  Ghazipur'!Q18</f>
        <v>338759</v>
      </c>
      <c r="G365">
        <f>'375  Ghazipur'!R18</f>
        <v>110978</v>
      </c>
      <c r="H365">
        <f>'375  Ghazipur'!S18</f>
        <v>101106</v>
      </c>
      <c r="I365">
        <f>'375  Ghazipur'!T18</f>
        <v>1562</v>
      </c>
      <c r="J365">
        <f>'375  Ghazipur'!U18</f>
        <v>213646</v>
      </c>
      <c r="K365">
        <f>'375  Ghazipur'!V18</f>
        <v>213558</v>
      </c>
      <c r="L365">
        <f>'375  Ghazipur'!W18</f>
        <v>63.067254301730728</v>
      </c>
      <c r="M365" t="str">
        <f>'375  Ghazipur'!X18</f>
        <v xml:space="preserve">BJP       </v>
      </c>
      <c r="N365" t="str">
        <f>'375  Ghazipur'!Y18</f>
        <v xml:space="preserve">SP        </v>
      </c>
      <c r="O365">
        <f>'375  Ghazipur'!Z18</f>
        <v>92090</v>
      </c>
      <c r="P365">
        <f>'375  Ghazipur'!AA18</f>
        <v>59483</v>
      </c>
      <c r="Q365">
        <f>'375  Ghazipur'!AB18</f>
        <v>32607</v>
      </c>
    </row>
    <row r="366" spans="1:17" x14ac:dyDescent="0.3">
      <c r="A366" s="1" t="s">
        <v>1221</v>
      </c>
      <c r="B366" t="str">
        <f>'376  Jangipur'!M18</f>
        <v>Jangipur</v>
      </c>
      <c r="C366">
        <f>'376  Jangipur'!N18</f>
        <v>189239</v>
      </c>
      <c r="D366">
        <f>'376  Jangipur'!O18</f>
        <v>157305</v>
      </c>
      <c r="E366">
        <f>'376  Jangipur'!P18</f>
        <v>7</v>
      </c>
      <c r="F366">
        <f>'376  Jangipur'!Q18</f>
        <v>346551</v>
      </c>
      <c r="G366">
        <f>'376  Jangipur'!R18</f>
        <v>109943</v>
      </c>
      <c r="H366">
        <f>'376  Jangipur'!S18</f>
        <v>103808</v>
      </c>
      <c r="I366">
        <f>'376  Jangipur'!T18</f>
        <v>1075</v>
      </c>
      <c r="J366">
        <f>'376  Jangipur'!U18</f>
        <v>214827</v>
      </c>
      <c r="K366">
        <f>'376  Jangipur'!V18</f>
        <v>214622</v>
      </c>
      <c r="L366">
        <f>'376  Jangipur'!W18</f>
        <v>61.990010128379367</v>
      </c>
      <c r="M366" t="str">
        <f>'376  Jangipur'!X18</f>
        <v xml:space="preserve">SP        </v>
      </c>
      <c r="N366" t="str">
        <f>'376  Jangipur'!Y18</f>
        <v xml:space="preserve">BJP       </v>
      </c>
      <c r="O366">
        <f>'376  Jangipur'!Z18</f>
        <v>71441</v>
      </c>
      <c r="P366">
        <f>'376  Jangipur'!AA18</f>
        <v>68202</v>
      </c>
      <c r="Q366">
        <f>'376  Jangipur'!AB18</f>
        <v>3239</v>
      </c>
    </row>
    <row r="367" spans="1:17" x14ac:dyDescent="0.3">
      <c r="A367" s="1" t="s">
        <v>1221</v>
      </c>
      <c r="B367" t="str">
        <f>'377  Zahoorabad'!M18</f>
        <v>Zahoorabad</v>
      </c>
      <c r="C367">
        <f>'377  Zahoorabad'!N18</f>
        <v>204905</v>
      </c>
      <c r="D367">
        <f>'377  Zahoorabad'!O18</f>
        <v>169610</v>
      </c>
      <c r="E367">
        <f>'377  Zahoorabad'!P18</f>
        <v>10</v>
      </c>
      <c r="F367">
        <f>'377  Zahoorabad'!Q18</f>
        <v>374525</v>
      </c>
      <c r="G367">
        <f>'377  Zahoorabad'!R18</f>
        <v>115788</v>
      </c>
      <c r="H367">
        <f>'377  Zahoorabad'!S18</f>
        <v>113900</v>
      </c>
      <c r="I367">
        <f>'377  Zahoorabad'!T18</f>
        <v>894</v>
      </c>
      <c r="J367">
        <f>'377  Zahoorabad'!U18</f>
        <v>230582</v>
      </c>
      <c r="K367">
        <f>'377  Zahoorabad'!V18</f>
        <v>230520</v>
      </c>
      <c r="L367">
        <f>'377  Zahoorabad'!W18</f>
        <v>61.566517588945999</v>
      </c>
      <c r="M367" t="str">
        <f>'377  Zahoorabad'!X18</f>
        <v xml:space="preserve">SBSP      </v>
      </c>
      <c r="N367" t="str">
        <f>'377  Zahoorabad'!Y18</f>
        <v xml:space="preserve">BSP       </v>
      </c>
      <c r="O367">
        <f>'377  Zahoorabad'!Z18</f>
        <v>86583</v>
      </c>
      <c r="P367">
        <f>'377  Zahoorabad'!AA18</f>
        <v>68502</v>
      </c>
      <c r="Q367">
        <f>'377  Zahoorabad'!AB18</f>
        <v>18081</v>
      </c>
    </row>
    <row r="368" spans="1:17" x14ac:dyDescent="0.3">
      <c r="A368" s="1" t="s">
        <v>1221</v>
      </c>
      <c r="B368" t="str">
        <f>'378  Mohammadabad'!M18</f>
        <v>Mohammadabad</v>
      </c>
      <c r="C368">
        <f>'378  Mohammadabad'!N18</f>
        <v>217418</v>
      </c>
      <c r="D368">
        <f>'378  Mohammadabad'!O18</f>
        <v>177228</v>
      </c>
      <c r="E368">
        <f>'378  Mohammadabad'!P18</f>
        <v>24</v>
      </c>
      <c r="F368">
        <f>'378  Mohammadabad'!Q18</f>
        <v>394670</v>
      </c>
      <c r="G368">
        <f>'378  Mohammadabad'!R18</f>
        <v>120400</v>
      </c>
      <c r="H368">
        <f>'378  Mohammadabad'!S18</f>
        <v>108865</v>
      </c>
      <c r="I368">
        <f>'378  Mohammadabad'!T18</f>
        <v>950</v>
      </c>
      <c r="J368">
        <f>'378  Mohammadabad'!U18</f>
        <v>230215</v>
      </c>
      <c r="K368">
        <f>'378  Mohammadabad'!V18</f>
        <v>230144</v>
      </c>
      <c r="L368">
        <f>'378  Mohammadabad'!W18</f>
        <v>58.331010717814877</v>
      </c>
      <c r="M368" t="str">
        <f>'378  Mohammadabad'!X18</f>
        <v xml:space="preserve">BJP       </v>
      </c>
      <c r="N368" t="str">
        <f>'378  Mohammadabad'!Y18</f>
        <v xml:space="preserve">BSP       </v>
      </c>
      <c r="O368">
        <f>'378  Mohammadabad'!Z18</f>
        <v>122156</v>
      </c>
      <c r="P368">
        <f>'378  Mohammadabad'!AA18</f>
        <v>89429</v>
      </c>
      <c r="Q368">
        <f>'378  Mohammadabad'!AB18</f>
        <v>32727</v>
      </c>
    </row>
    <row r="369" spans="1:17" x14ac:dyDescent="0.3">
      <c r="A369" s="1" t="s">
        <v>1221</v>
      </c>
      <c r="B369" t="str">
        <f>'379  Zamania'!M18</f>
        <v>Zamania</v>
      </c>
      <c r="C369">
        <f>'379  Zamania'!N18</f>
        <v>217418</v>
      </c>
      <c r="D369">
        <f>'379  Zamania'!O18</f>
        <v>177652</v>
      </c>
      <c r="E369">
        <f>'379  Zamania'!P18</f>
        <v>8</v>
      </c>
      <c r="F369">
        <f>'379  Zamania'!Q18</f>
        <v>395078</v>
      </c>
      <c r="G369">
        <f>'379  Zamania'!R18</f>
        <v>113204</v>
      </c>
      <c r="H369">
        <f>'379  Zamania'!S18</f>
        <v>103471</v>
      </c>
      <c r="I369">
        <f>'379  Zamania'!T18</f>
        <v>605</v>
      </c>
      <c r="J369">
        <f>'379  Zamania'!U18</f>
        <v>217280</v>
      </c>
      <c r="K369">
        <f>'379  Zamania'!V18</f>
        <v>217230</v>
      </c>
      <c r="L369">
        <f>'379  Zamania'!W18</f>
        <v>54.996734821984518</v>
      </c>
      <c r="M369" t="str">
        <f>'379  Zamania'!X18</f>
        <v xml:space="preserve">BJP       </v>
      </c>
      <c r="N369" t="str">
        <f>'379  Zamania'!Y18</f>
        <v xml:space="preserve">BSP       </v>
      </c>
      <c r="O369">
        <f>'379  Zamania'!Z18</f>
        <v>76823</v>
      </c>
      <c r="P369">
        <f>'379  Zamania'!AA18</f>
        <v>67559</v>
      </c>
      <c r="Q369">
        <f>'379  Zamania'!AB18</f>
        <v>9264</v>
      </c>
    </row>
    <row r="370" spans="1:17" x14ac:dyDescent="0.3">
      <c r="A370" s="1" t="s">
        <v>1221</v>
      </c>
      <c r="B370" t="str">
        <f>'380  Mughalsarai'!M18</f>
        <v>Mughalsarai</v>
      </c>
      <c r="C370">
        <f>'380  Mughalsarai'!N18</f>
        <v>206925</v>
      </c>
      <c r="D370">
        <f>'380  Mughalsarai'!O18</f>
        <v>169592</v>
      </c>
      <c r="E370">
        <f>'380  Mughalsarai'!P18</f>
        <v>66</v>
      </c>
      <c r="F370">
        <f>'380  Mughalsarai'!Q18</f>
        <v>376583</v>
      </c>
      <c r="G370">
        <f>'380  Mughalsarai'!R18</f>
        <v>128774</v>
      </c>
      <c r="H370">
        <f>'380  Mughalsarai'!S18</f>
        <v>103709</v>
      </c>
      <c r="I370">
        <f>'380  Mughalsarai'!T18</f>
        <v>517</v>
      </c>
      <c r="J370">
        <f>'380  Mughalsarai'!U18</f>
        <v>233006</v>
      </c>
      <c r="K370">
        <f>'380  Mughalsarai'!V18</f>
        <v>232617</v>
      </c>
      <c r="L370">
        <f>'380  Mughalsarai'!W18</f>
        <v>61.873743636860937</v>
      </c>
      <c r="M370" t="str">
        <f>'380  Mughalsarai'!X18</f>
        <v xml:space="preserve">BJP       </v>
      </c>
      <c r="N370" t="str">
        <f>'380  Mughalsarai'!Y18</f>
        <v xml:space="preserve">SP        </v>
      </c>
      <c r="O370">
        <f>'380  Mughalsarai'!Z18</f>
        <v>87401</v>
      </c>
      <c r="P370">
        <f>'380  Mughalsarai'!AA18</f>
        <v>74158</v>
      </c>
      <c r="Q370">
        <f>'380  Mughalsarai'!AB18</f>
        <v>13243</v>
      </c>
    </row>
    <row r="371" spans="1:17" x14ac:dyDescent="0.3">
      <c r="A371" s="1" t="s">
        <v>1221</v>
      </c>
      <c r="B371" t="str">
        <f>'381  Sakaldiha'!M18</f>
        <v>Sakaldiha</v>
      </c>
      <c r="C371">
        <f>'381  Sakaldiha'!N18</f>
        <v>176237</v>
      </c>
      <c r="D371">
        <f>'381  Sakaldiha'!O18</f>
        <v>141527</v>
      </c>
      <c r="E371">
        <f>'381  Sakaldiha'!P18</f>
        <v>1</v>
      </c>
      <c r="F371">
        <f>'381  Sakaldiha'!Q18</f>
        <v>317765</v>
      </c>
      <c r="G371">
        <f>'381  Sakaldiha'!R18</f>
        <v>106626</v>
      </c>
      <c r="H371">
        <f>'381  Sakaldiha'!S18</f>
        <v>95007</v>
      </c>
      <c r="I371">
        <f>'381  Sakaldiha'!T18</f>
        <v>789</v>
      </c>
      <c r="J371">
        <f>'381  Sakaldiha'!U18</f>
        <v>202422</v>
      </c>
      <c r="K371">
        <f>'381  Sakaldiha'!V18</f>
        <v>202392</v>
      </c>
      <c r="L371">
        <f>'381  Sakaldiha'!W18</f>
        <v>63.701792204931316</v>
      </c>
      <c r="M371" t="str">
        <f>'381  Sakaldiha'!X18</f>
        <v xml:space="preserve">SP        </v>
      </c>
      <c r="N371" t="str">
        <f>'381  Sakaldiha'!Y18</f>
        <v xml:space="preserve">BJP       </v>
      </c>
      <c r="O371">
        <f>'381  Sakaldiha'!Z18</f>
        <v>79875</v>
      </c>
      <c r="P371">
        <f>'381  Sakaldiha'!AA18</f>
        <v>64906</v>
      </c>
      <c r="Q371">
        <f>'381  Sakaldiha'!AB18</f>
        <v>14969</v>
      </c>
    </row>
    <row r="372" spans="1:17" x14ac:dyDescent="0.3">
      <c r="A372" s="1" t="s">
        <v>1221</v>
      </c>
      <c r="B372" t="str">
        <f>'382  Saiyadraja'!M18</f>
        <v>Saiyadraja</v>
      </c>
      <c r="C372">
        <f>'382  Saiyadraja'!N18</f>
        <v>174785</v>
      </c>
      <c r="D372">
        <f>'382  Saiyadraja'!O18</f>
        <v>142645</v>
      </c>
      <c r="E372">
        <f>'382  Saiyadraja'!P18</f>
        <v>22</v>
      </c>
      <c r="F372">
        <f>'382  Saiyadraja'!Q18</f>
        <v>317452</v>
      </c>
      <c r="G372">
        <f>'382  Saiyadraja'!R18</f>
        <v>101994</v>
      </c>
      <c r="H372">
        <f>'382  Saiyadraja'!S18</f>
        <v>95217</v>
      </c>
      <c r="I372">
        <f>'382  Saiyadraja'!T18</f>
        <v>515</v>
      </c>
      <c r="J372">
        <f>'382  Saiyadraja'!U18</f>
        <v>197727</v>
      </c>
      <c r="K372">
        <f>'382  Saiyadraja'!V18</f>
        <v>197724</v>
      </c>
      <c r="L372">
        <f>'382  Saiyadraja'!W18</f>
        <v>62.285636883686358</v>
      </c>
      <c r="M372" t="str">
        <f>'382  Saiyadraja'!X18</f>
        <v xml:space="preserve">BJP       </v>
      </c>
      <c r="N372" t="str">
        <f>'382  Saiyadraja'!Y18</f>
        <v xml:space="preserve">BSP       </v>
      </c>
      <c r="O372">
        <f>'382  Saiyadraja'!Z18</f>
        <v>78869</v>
      </c>
      <c r="P372">
        <f>'382  Saiyadraja'!AA18</f>
        <v>64375</v>
      </c>
      <c r="Q372">
        <f>'382  Saiyadraja'!AB18</f>
        <v>14494</v>
      </c>
    </row>
    <row r="373" spans="1:17" x14ac:dyDescent="0.3">
      <c r="A373" s="1" t="s">
        <v>1221</v>
      </c>
      <c r="B373" t="str">
        <f>'383  Chakia '!M18</f>
        <v xml:space="preserve">Chakia </v>
      </c>
      <c r="C373">
        <f>'383  Chakia '!N18</f>
        <v>195666</v>
      </c>
      <c r="D373">
        <f>'383  Chakia '!O18</f>
        <v>169548</v>
      </c>
      <c r="E373">
        <f>'383  Chakia '!P18</f>
        <v>4</v>
      </c>
      <c r="F373">
        <f>'383  Chakia '!Q18</f>
        <v>365218</v>
      </c>
      <c r="G373">
        <f>'383  Chakia '!R18</f>
        <v>122386</v>
      </c>
      <c r="H373">
        <f>'383  Chakia '!S18</f>
        <v>111505</v>
      </c>
      <c r="I373">
        <f>'383  Chakia '!T18</f>
        <v>725</v>
      </c>
      <c r="J373">
        <f>'383  Chakia '!U18</f>
        <v>234616</v>
      </c>
      <c r="K373">
        <f>'383  Chakia '!V18</f>
        <v>234587</v>
      </c>
      <c r="L373">
        <f>'383  Chakia '!W18</f>
        <v>64.239988171448275</v>
      </c>
      <c r="M373" t="str">
        <f>'383  Chakia '!X18</f>
        <v xml:space="preserve">BJP       </v>
      </c>
      <c r="N373" t="str">
        <f>'383  Chakia '!Y18</f>
        <v xml:space="preserve">BSP       </v>
      </c>
      <c r="O373">
        <f>'383  Chakia '!Z18</f>
        <v>96890</v>
      </c>
      <c r="P373">
        <f>'383  Chakia '!AA18</f>
        <v>76827</v>
      </c>
      <c r="Q373">
        <f>'383  Chakia '!AB18</f>
        <v>20063</v>
      </c>
    </row>
    <row r="374" spans="1:17" x14ac:dyDescent="0.3">
      <c r="A374" s="1" t="s">
        <v>1221</v>
      </c>
      <c r="B374" t="str">
        <f>'384  Pindra'!M18</f>
        <v>Pindra</v>
      </c>
      <c r="C374">
        <f>'384  Pindra'!N18</f>
        <v>186708</v>
      </c>
      <c r="D374">
        <f>'384  Pindra'!O18</f>
        <v>155817</v>
      </c>
      <c r="E374">
        <f>'384  Pindra'!P18</f>
        <v>11</v>
      </c>
      <c r="F374">
        <f>'384  Pindra'!Q18</f>
        <v>342536</v>
      </c>
      <c r="G374">
        <f>'384  Pindra'!R18</f>
        <v>101142</v>
      </c>
      <c r="H374">
        <f>'384  Pindra'!S18</f>
        <v>102778</v>
      </c>
      <c r="I374">
        <f>'384  Pindra'!T18</f>
        <v>459</v>
      </c>
      <c r="J374">
        <f>'384  Pindra'!U18</f>
        <v>204379</v>
      </c>
      <c r="K374">
        <f>'384  Pindra'!V18</f>
        <v>204375</v>
      </c>
      <c r="L374">
        <f>'384  Pindra'!W18</f>
        <v>59.666429222037976</v>
      </c>
      <c r="M374" t="str">
        <f>'384  Pindra'!X18</f>
        <v xml:space="preserve">BJP       </v>
      </c>
      <c r="N374" t="str">
        <f>'384  Pindra'!Y18</f>
        <v xml:space="preserve">BSP       </v>
      </c>
      <c r="O374">
        <f>'384  Pindra'!Z18</f>
        <v>90614</v>
      </c>
      <c r="P374">
        <f>'384  Pindra'!AA18</f>
        <v>53765</v>
      </c>
      <c r="Q374">
        <f>'384  Pindra'!AB18</f>
        <v>36849</v>
      </c>
    </row>
    <row r="375" spans="1:17" x14ac:dyDescent="0.3">
      <c r="A375" s="1" t="s">
        <v>1221</v>
      </c>
      <c r="B375" t="str">
        <f>'385  Ajagara '!M18</f>
        <v xml:space="preserve">Ajagara </v>
      </c>
      <c r="C375">
        <f>'385  Ajagara '!N18</f>
        <v>182170</v>
      </c>
      <c r="D375">
        <f>'385  Ajagara '!O18</f>
        <v>154698</v>
      </c>
      <c r="E375">
        <f>'385  Ajagara '!P18</f>
        <v>14</v>
      </c>
      <c r="F375">
        <f>'385  Ajagara '!Q18</f>
        <v>336882</v>
      </c>
      <c r="G375">
        <f>'385  Ajagara '!R18</f>
        <v>113402</v>
      </c>
      <c r="H375">
        <f>'385  Ajagara '!S18</f>
        <v>105950</v>
      </c>
      <c r="I375">
        <f>'385  Ajagara '!T18</f>
        <v>532</v>
      </c>
      <c r="J375">
        <f>'385  Ajagara '!U18</f>
        <v>219884</v>
      </c>
      <c r="K375">
        <f>'385  Ajagara '!V18</f>
        <v>219858</v>
      </c>
      <c r="L375">
        <f>'385  Ajagara '!W18</f>
        <v>65.27033204504842</v>
      </c>
      <c r="M375" t="str">
        <f>'385  Ajagara '!X18</f>
        <v xml:space="preserve">SBSP      </v>
      </c>
      <c r="N375" t="str">
        <f>'385  Ajagara '!Y18</f>
        <v xml:space="preserve">SP        </v>
      </c>
      <c r="O375">
        <f>'385  Ajagara '!Z18</f>
        <v>83778</v>
      </c>
      <c r="P375">
        <f>'385  Ajagara '!AA18</f>
        <v>62429</v>
      </c>
      <c r="Q375">
        <f>'385  Ajagara '!AB18</f>
        <v>21349</v>
      </c>
    </row>
    <row r="376" spans="1:17" x14ac:dyDescent="0.3">
      <c r="A376" s="1" t="s">
        <v>1221</v>
      </c>
      <c r="B376" t="str">
        <f>'386  Shivpur'!M18</f>
        <v>Shivpur</v>
      </c>
      <c r="C376">
        <f>'386  Shivpur'!N18</f>
        <v>188535</v>
      </c>
      <c r="D376">
        <f>'386  Shivpur'!O18</f>
        <v>152741</v>
      </c>
      <c r="E376">
        <f>'386  Shivpur'!P18</f>
        <v>1</v>
      </c>
      <c r="F376">
        <f>'386  Shivpur'!Q18</f>
        <v>341277</v>
      </c>
      <c r="G376">
        <f>'386  Shivpur'!R18</f>
        <v>125159</v>
      </c>
      <c r="H376">
        <f>'386  Shivpur'!S18</f>
        <v>102201</v>
      </c>
      <c r="I376">
        <f>'386  Shivpur'!T18</f>
        <v>551</v>
      </c>
      <c r="J376">
        <f>'386  Shivpur'!U18</f>
        <v>227911</v>
      </c>
      <c r="K376">
        <f>'386  Shivpur'!V18</f>
        <v>227886</v>
      </c>
      <c r="L376">
        <f>'386  Shivpur'!W18</f>
        <v>66.781822390609392</v>
      </c>
      <c r="M376" t="str">
        <f>'386  Shivpur'!X18</f>
        <v xml:space="preserve">BJP       </v>
      </c>
      <c r="N376" t="str">
        <f>'386  Shivpur'!Y18</f>
        <v xml:space="preserve">SP        </v>
      </c>
      <c r="O376">
        <f>'386  Shivpur'!Z18</f>
        <v>110453</v>
      </c>
      <c r="P376">
        <f>'386  Shivpur'!AA18</f>
        <v>56194</v>
      </c>
      <c r="Q376">
        <f>'386  Shivpur'!AB18</f>
        <v>54259</v>
      </c>
    </row>
    <row r="377" spans="1:17" x14ac:dyDescent="0.3">
      <c r="A377" s="1" t="s">
        <v>1221</v>
      </c>
      <c r="B377" t="str">
        <f>'387  Rohaniya'!M18</f>
        <v>Rohaniya</v>
      </c>
      <c r="C377">
        <f>'387  Rohaniya'!N18</f>
        <v>212035</v>
      </c>
      <c r="D377">
        <f>'387  Rohaniya'!O18</f>
        <v>167202</v>
      </c>
      <c r="E377">
        <f>'387  Rohaniya'!P18</f>
        <v>21</v>
      </c>
      <c r="F377">
        <f>'387  Rohaniya'!Q18</f>
        <v>379258</v>
      </c>
      <c r="G377">
        <f>'387  Rohaniya'!R18</f>
        <v>130793</v>
      </c>
      <c r="H377">
        <f>'387  Rohaniya'!S18</f>
        <v>102477</v>
      </c>
      <c r="I377">
        <f>'387  Rohaniya'!T18</f>
        <v>514</v>
      </c>
      <c r="J377">
        <f>'387  Rohaniya'!U18</f>
        <v>233784</v>
      </c>
      <c r="K377">
        <f>'387  Rohaniya'!V18</f>
        <v>233782</v>
      </c>
      <c r="L377">
        <f>'387  Rohaniya'!W18</f>
        <v>61.642470297264666</v>
      </c>
      <c r="M377" t="str">
        <f>'387  Rohaniya'!X18</f>
        <v xml:space="preserve">BJP       </v>
      </c>
      <c r="N377" t="str">
        <f>'387  Rohaniya'!Y18</f>
        <v xml:space="preserve">SP        </v>
      </c>
      <c r="O377">
        <f>'387  Rohaniya'!Z18</f>
        <v>119885</v>
      </c>
      <c r="P377">
        <f>'387  Rohaniya'!AA18</f>
        <v>62332</v>
      </c>
      <c r="Q377">
        <f>'387  Rohaniya'!AB18</f>
        <v>57553</v>
      </c>
    </row>
    <row r="378" spans="1:17" x14ac:dyDescent="0.3">
      <c r="A378" s="1" t="s">
        <v>1221</v>
      </c>
      <c r="B378" t="str">
        <f>'388  Varanasi North'!M18</f>
        <v>Varanasi North</v>
      </c>
      <c r="C378">
        <f>'388  Varanasi North'!N18</f>
        <v>212716</v>
      </c>
      <c r="D378">
        <f>'388  Varanasi North'!O18</f>
        <v>171858</v>
      </c>
      <c r="E378">
        <f>'388  Varanasi North'!P18</f>
        <v>29</v>
      </c>
      <c r="F378">
        <f>'388  Varanasi North'!Q18</f>
        <v>384603</v>
      </c>
      <c r="G378">
        <f>'388  Varanasi North'!R18</f>
        <v>128969</v>
      </c>
      <c r="H378">
        <f>'388  Varanasi North'!S18</f>
        <v>98176</v>
      </c>
      <c r="I378">
        <f>'388  Varanasi North'!T18</f>
        <v>648</v>
      </c>
      <c r="J378">
        <f>'388  Varanasi North'!U18</f>
        <v>227796</v>
      </c>
      <c r="K378">
        <f>'388  Varanasi North'!V18</f>
        <v>227695</v>
      </c>
      <c r="L378">
        <f>'388  Varanasi North'!W18</f>
        <v>59.228867169522857</v>
      </c>
      <c r="M378" t="str">
        <f>'388  Varanasi North'!X18</f>
        <v xml:space="preserve">BJP       </v>
      </c>
      <c r="N378" t="str">
        <f>'388  Varanasi North'!Y18</f>
        <v xml:space="preserve">INC       </v>
      </c>
      <c r="O378">
        <f>'388  Varanasi North'!Z18</f>
        <v>116017</v>
      </c>
      <c r="P378">
        <f>'388  Varanasi North'!AA18</f>
        <v>70515</v>
      </c>
      <c r="Q378">
        <f>'388  Varanasi North'!AB18</f>
        <v>45502</v>
      </c>
    </row>
    <row r="379" spans="1:17" x14ac:dyDescent="0.3">
      <c r="A379" s="1" t="s">
        <v>1221</v>
      </c>
      <c r="B379" t="str">
        <f>'389  Varanasi South'!M18</f>
        <v>Varanasi South</v>
      </c>
      <c r="C379">
        <f>'389  Varanasi South'!N18</f>
        <v>157497</v>
      </c>
      <c r="D379">
        <f>'389  Varanasi South'!O18</f>
        <v>123777</v>
      </c>
      <c r="E379">
        <f>'389  Varanasi South'!P18</f>
        <v>16</v>
      </c>
      <c r="F379">
        <f>'389  Varanasi South'!Q18</f>
        <v>281290</v>
      </c>
      <c r="G379">
        <f>'389  Varanasi South'!R18</f>
        <v>104663</v>
      </c>
      <c r="H379">
        <f>'389  Varanasi South'!S18</f>
        <v>73998</v>
      </c>
      <c r="I379">
        <f>'389  Varanasi South'!T18</f>
        <v>191</v>
      </c>
      <c r="J379">
        <f>'389  Varanasi South'!U18</f>
        <v>178852</v>
      </c>
      <c r="K379">
        <f>'389  Varanasi South'!V18</f>
        <v>178837</v>
      </c>
      <c r="L379">
        <f>'389  Varanasi South'!W18</f>
        <v>63.582779338049697</v>
      </c>
      <c r="M379" t="str">
        <f>'389  Varanasi South'!X18</f>
        <v xml:space="preserve">BJP       </v>
      </c>
      <c r="N379" t="str">
        <f>'389  Varanasi South'!Y18</f>
        <v xml:space="preserve">INC       </v>
      </c>
      <c r="O379">
        <f>'389  Varanasi South'!Z18</f>
        <v>92560</v>
      </c>
      <c r="P379">
        <f>'389  Varanasi South'!AA18</f>
        <v>75334</v>
      </c>
      <c r="Q379">
        <f>'389  Varanasi South'!AB18</f>
        <v>17226</v>
      </c>
    </row>
    <row r="380" spans="1:17" x14ac:dyDescent="0.3">
      <c r="A380" s="1" t="s">
        <v>1221</v>
      </c>
      <c r="B380" t="str">
        <f>'390  Varanasi Cantt.'!M18</f>
        <v>Varanasi Cantt.</v>
      </c>
      <c r="C380">
        <f>'390  Varanasi Cantt.'!N18</f>
        <v>229786</v>
      </c>
      <c r="D380">
        <f>'390  Varanasi Cantt.'!O18</f>
        <v>182511</v>
      </c>
      <c r="E380">
        <f>'390  Varanasi Cantt.'!P18</f>
        <v>19</v>
      </c>
      <c r="F380">
        <f>'390  Varanasi Cantt.'!Q18</f>
        <v>412316</v>
      </c>
      <c r="G380">
        <f>'390  Varanasi Cantt.'!R18</f>
        <v>129369</v>
      </c>
      <c r="H380">
        <f>'390  Varanasi Cantt.'!S18</f>
        <v>97806</v>
      </c>
      <c r="I380">
        <f>'390  Varanasi Cantt.'!T18</f>
        <v>435</v>
      </c>
      <c r="J380">
        <f>'390  Varanasi Cantt.'!U18</f>
        <v>227611</v>
      </c>
      <c r="K380">
        <f>'390  Varanasi Cantt.'!V18</f>
        <v>227600</v>
      </c>
      <c r="L380">
        <f>'390  Varanasi Cantt.'!W18</f>
        <v>55.203048147537324</v>
      </c>
      <c r="M380" t="str">
        <f>'390  Varanasi Cantt.'!X18</f>
        <v xml:space="preserve">BJP       </v>
      </c>
      <c r="N380" t="str">
        <f>'390  Varanasi Cantt.'!Y18</f>
        <v xml:space="preserve">INC       </v>
      </c>
      <c r="O380">
        <f>'390  Varanasi Cantt.'!Z18</f>
        <v>132609</v>
      </c>
      <c r="P380">
        <f>'390  Varanasi Cantt.'!AA18</f>
        <v>71283</v>
      </c>
      <c r="Q380">
        <f>'390  Varanasi Cantt.'!AB18</f>
        <v>61326</v>
      </c>
    </row>
    <row r="381" spans="1:17" x14ac:dyDescent="0.3">
      <c r="A381" s="1" t="s">
        <v>1221</v>
      </c>
      <c r="B381" t="str">
        <f>'391  Sevapuri'!M18</f>
        <v>Sevapuri</v>
      </c>
      <c r="C381">
        <f>'391  Sevapuri'!N18</f>
        <v>174349</v>
      </c>
      <c r="D381">
        <f>'391  Sevapuri'!O18</f>
        <v>144062</v>
      </c>
      <c r="E381">
        <f>'391  Sevapuri'!P18</f>
        <v>12</v>
      </c>
      <c r="F381">
        <f>'391  Sevapuri'!Q18</f>
        <v>318423</v>
      </c>
      <c r="G381">
        <f>'391  Sevapuri'!R18</f>
        <v>108060</v>
      </c>
      <c r="H381">
        <f>'391  Sevapuri'!S18</f>
        <v>98087</v>
      </c>
      <c r="I381">
        <f>'391  Sevapuri'!T18</f>
        <v>385</v>
      </c>
      <c r="J381">
        <f>'391  Sevapuri'!U18</f>
        <v>206534</v>
      </c>
      <c r="K381">
        <f>'391  Sevapuri'!V18</f>
        <v>206507</v>
      </c>
      <c r="L381">
        <f>'391  Sevapuri'!W18</f>
        <v>64.861520681609051</v>
      </c>
      <c r="M381" t="str">
        <f>'391  Sevapuri'!X18</f>
        <v xml:space="preserve">ADAL      </v>
      </c>
      <c r="N381" t="str">
        <f>'391  Sevapuri'!Y18</f>
        <v xml:space="preserve">SP        </v>
      </c>
      <c r="O381">
        <f>'391  Sevapuri'!Z18</f>
        <v>103423</v>
      </c>
      <c r="P381">
        <f>'391  Sevapuri'!AA18</f>
        <v>54241</v>
      </c>
      <c r="Q381">
        <f>'391  Sevapuri'!AB18</f>
        <v>49182</v>
      </c>
    </row>
    <row r="382" spans="1:17" x14ac:dyDescent="0.3">
      <c r="A382" s="1" t="s">
        <v>1221</v>
      </c>
      <c r="B382" t="str">
        <f>'392  Bhadohi'!M18</f>
        <v>Bhadohi</v>
      </c>
      <c r="C382">
        <f>'392  Bhadohi'!N18</f>
        <v>227649</v>
      </c>
      <c r="D382">
        <f>'392  Bhadohi'!O18</f>
        <v>187781</v>
      </c>
      <c r="E382">
        <f>'392  Bhadohi'!P18</f>
        <v>28</v>
      </c>
      <c r="F382">
        <f>'392  Bhadohi'!Q18</f>
        <v>415458</v>
      </c>
      <c r="G382">
        <f>'392  Bhadohi'!R18</f>
        <v>120748</v>
      </c>
      <c r="H382">
        <f>'392  Bhadohi'!S18</f>
        <v>118262</v>
      </c>
      <c r="I382">
        <f>'392  Bhadohi'!T18</f>
        <v>538</v>
      </c>
      <c r="J382">
        <f>'392  Bhadohi'!U18</f>
        <v>239549</v>
      </c>
      <c r="K382">
        <f>'392  Bhadohi'!V18</f>
        <v>239518</v>
      </c>
      <c r="L382">
        <f>'392  Bhadohi'!W18</f>
        <v>57.65901727731805</v>
      </c>
      <c r="M382" t="str">
        <f>'392  Bhadohi'!X18</f>
        <v xml:space="preserve">BJP       </v>
      </c>
      <c r="N382" t="str">
        <f>'392  Bhadohi'!Y18</f>
        <v xml:space="preserve">SP        </v>
      </c>
      <c r="O382">
        <f>'392  Bhadohi'!Z18</f>
        <v>79519</v>
      </c>
      <c r="P382">
        <f>'392  Bhadohi'!AA18</f>
        <v>78414</v>
      </c>
      <c r="Q382">
        <f>'392  Bhadohi'!AB18</f>
        <v>1105</v>
      </c>
    </row>
    <row r="383" spans="1:17" x14ac:dyDescent="0.3">
      <c r="A383" s="1" t="s">
        <v>1221</v>
      </c>
      <c r="B383" t="str">
        <f>'393  Gyanpur'!M18</f>
        <v>Gyanpur</v>
      </c>
      <c r="C383">
        <f>'393  Gyanpur'!N18</f>
        <v>201102</v>
      </c>
      <c r="D383">
        <f>'393  Gyanpur'!O18</f>
        <v>166993</v>
      </c>
      <c r="E383">
        <f>'393  Gyanpur'!P18</f>
        <v>22</v>
      </c>
      <c r="F383">
        <f>'393  Gyanpur'!Q18</f>
        <v>368117</v>
      </c>
      <c r="G383">
        <f>'393  Gyanpur'!R18</f>
        <v>101725</v>
      </c>
      <c r="H383">
        <f>'393  Gyanpur'!S18</f>
        <v>106726</v>
      </c>
      <c r="I383">
        <f>'393  Gyanpur'!T18</f>
        <v>505</v>
      </c>
      <c r="J383">
        <f>'393  Gyanpur'!U18</f>
        <v>208956</v>
      </c>
      <c r="K383">
        <f>'393  Gyanpur'!V18</f>
        <v>208900</v>
      </c>
      <c r="L383">
        <f>'393  Gyanpur'!W18</f>
        <v>56.763474656155509</v>
      </c>
      <c r="M383" t="str">
        <f>'393  Gyanpur'!X18</f>
        <v xml:space="preserve">NINSHAD   </v>
      </c>
      <c r="N383" t="str">
        <f>'393  Gyanpur'!Y18</f>
        <v xml:space="preserve">BJP       </v>
      </c>
      <c r="O383">
        <f>'393  Gyanpur'!Z18</f>
        <v>66448</v>
      </c>
      <c r="P383">
        <f>'393  Gyanpur'!AA18</f>
        <v>46218</v>
      </c>
      <c r="Q383">
        <f>'393  Gyanpur'!AB18</f>
        <v>20230</v>
      </c>
    </row>
    <row r="384" spans="1:17" x14ac:dyDescent="0.3">
      <c r="A384" s="1" t="s">
        <v>1221</v>
      </c>
      <c r="B384" t="str">
        <f>'395  Chhanbey '!M18</f>
        <v xml:space="preserve">Chhanbey </v>
      </c>
      <c r="C384">
        <f>'395  Chhanbey '!N18</f>
        <v>188560</v>
      </c>
      <c r="D384">
        <f>'395  Chhanbey '!O18</f>
        <v>168608</v>
      </c>
      <c r="E384">
        <f>'395  Chhanbey '!P18</f>
        <v>62</v>
      </c>
      <c r="F384">
        <f>'395  Chhanbey '!Q18</f>
        <v>357230</v>
      </c>
      <c r="G384">
        <f>'395  Chhanbey '!R18</f>
        <v>106290</v>
      </c>
      <c r="H384">
        <f>'395  Chhanbey '!S18</f>
        <v>108639</v>
      </c>
      <c r="I384">
        <f>'395  Chhanbey '!T18</f>
        <v>870</v>
      </c>
      <c r="J384">
        <f>'395  Chhanbey '!U18</f>
        <v>215799</v>
      </c>
      <c r="K384">
        <f>'395  Chhanbey '!V18</f>
        <v>215798</v>
      </c>
      <c r="L384">
        <f>'395  Chhanbey '!W18</f>
        <v>60.408980208829043</v>
      </c>
      <c r="M384" t="str">
        <f>'395  Chhanbey '!X18</f>
        <v xml:space="preserve">ADAL      </v>
      </c>
      <c r="N384" t="str">
        <f>'395  Chhanbey '!Y18</f>
        <v xml:space="preserve">BSP       </v>
      </c>
      <c r="O384">
        <f>'395  Chhanbey '!Z18</f>
        <v>107007</v>
      </c>
      <c r="P384">
        <f>'395  Chhanbey '!AA18</f>
        <v>43539</v>
      </c>
      <c r="Q384">
        <f>'395  Chhanbey '!AB18</f>
        <v>63468</v>
      </c>
    </row>
    <row r="385" spans="1:17" x14ac:dyDescent="0.3">
      <c r="A385" s="1" t="s">
        <v>1221</v>
      </c>
      <c r="B385" t="str">
        <f>'396  Mirzapur'!M18</f>
        <v>Mirzapur</v>
      </c>
      <c r="C385">
        <f>'396  Mirzapur'!N18</f>
        <v>203913</v>
      </c>
      <c r="D385">
        <f>'396  Mirzapur'!O18</f>
        <v>181133</v>
      </c>
      <c r="E385">
        <f>'396  Mirzapur'!P18</f>
        <v>38</v>
      </c>
      <c r="F385">
        <f>'396  Mirzapur'!Q18</f>
        <v>385084</v>
      </c>
      <c r="G385">
        <f>'396  Mirzapur'!R18</f>
        <v>116959</v>
      </c>
      <c r="H385">
        <f>'396  Mirzapur'!S18</f>
        <v>106741</v>
      </c>
      <c r="I385">
        <f>'396  Mirzapur'!T18</f>
        <v>1604</v>
      </c>
      <c r="J385">
        <f>'396  Mirzapur'!U18</f>
        <v>225305</v>
      </c>
      <c r="K385">
        <f>'396  Mirzapur'!V18</f>
        <v>225234</v>
      </c>
      <c r="L385">
        <f>'396  Mirzapur'!W18</f>
        <v>58.508013835942286</v>
      </c>
      <c r="M385" t="str">
        <f>'396  Mirzapur'!X18</f>
        <v xml:space="preserve">BJP       </v>
      </c>
      <c r="N385" t="str">
        <f>'396  Mirzapur'!Y18</f>
        <v xml:space="preserve">SP        </v>
      </c>
      <c r="O385">
        <f>'396  Mirzapur'!Z18</f>
        <v>109196</v>
      </c>
      <c r="P385">
        <f>'396  Mirzapur'!AA18</f>
        <v>51784</v>
      </c>
      <c r="Q385">
        <f>'396  Mirzapur'!AB18</f>
        <v>57412</v>
      </c>
    </row>
    <row r="386" spans="1:17" x14ac:dyDescent="0.3">
      <c r="A386" s="1" t="s">
        <v>1221</v>
      </c>
      <c r="B386" t="str">
        <f>'397  Majhawan'!M18</f>
        <v>Majhawan</v>
      </c>
      <c r="C386">
        <f>'397  Majhawan'!N18</f>
        <v>198971</v>
      </c>
      <c r="D386">
        <f>'397  Majhawan'!O18</f>
        <v>177707</v>
      </c>
      <c r="E386">
        <f>'397  Majhawan'!P18</f>
        <v>31</v>
      </c>
      <c r="F386">
        <f>'397  Majhawan'!Q18</f>
        <v>376709</v>
      </c>
      <c r="G386">
        <f>'397  Majhawan'!R18</f>
        <v>121295</v>
      </c>
      <c r="H386">
        <f>'397  Majhawan'!S18</f>
        <v>117554</v>
      </c>
      <c r="I386">
        <f>'397  Majhawan'!T18</f>
        <v>1425</v>
      </c>
      <c r="J386">
        <f>'397  Majhawan'!U18</f>
        <v>240274</v>
      </c>
      <c r="K386">
        <f>'397  Majhawan'!V18</f>
        <v>240169</v>
      </c>
      <c r="L386">
        <f>'397  Majhawan'!W18</f>
        <v>63.782389058928779</v>
      </c>
      <c r="M386" t="str">
        <f>'397  Majhawan'!X18</f>
        <v xml:space="preserve">BJP       </v>
      </c>
      <c r="N386" t="str">
        <f>'397  Majhawan'!Y18</f>
        <v xml:space="preserve">BSP       </v>
      </c>
      <c r="O386">
        <f>'397  Majhawan'!Z18</f>
        <v>107839</v>
      </c>
      <c r="P386">
        <f>'397  Majhawan'!AA18</f>
        <v>66680</v>
      </c>
      <c r="Q386">
        <f>'397  Majhawan'!AB18</f>
        <v>41159</v>
      </c>
    </row>
    <row r="387" spans="1:17" x14ac:dyDescent="0.3">
      <c r="A387" s="1" t="s">
        <v>1221</v>
      </c>
      <c r="B387" t="str">
        <f>'398  Chunar'!M18</f>
        <v>Chunar</v>
      </c>
      <c r="C387">
        <f>'398  Chunar'!N18</f>
        <v>176687</v>
      </c>
      <c r="D387">
        <f>'398  Chunar'!O18</f>
        <v>158848</v>
      </c>
      <c r="E387">
        <f>'398  Chunar'!P18</f>
        <v>22</v>
      </c>
      <c r="F387">
        <f>'398  Chunar'!Q18</f>
        <v>335557</v>
      </c>
      <c r="G387">
        <f>'398  Chunar'!R18</f>
        <v>112162</v>
      </c>
      <c r="H387">
        <f>'398  Chunar'!S18</f>
        <v>103327</v>
      </c>
      <c r="I387">
        <f>'398  Chunar'!T18</f>
        <v>1181</v>
      </c>
      <c r="J387">
        <f>'398  Chunar'!U18</f>
        <v>216674</v>
      </c>
      <c r="K387">
        <f>'398  Chunar'!V18</f>
        <v>216603</v>
      </c>
      <c r="L387">
        <f>'398  Chunar'!W18</f>
        <v>64.571443897758058</v>
      </c>
      <c r="M387" t="str">
        <f>'398  Chunar'!X18</f>
        <v xml:space="preserve">BJP       </v>
      </c>
      <c r="N387" t="str">
        <f>'398  Chunar'!Y18</f>
        <v xml:space="preserve">SP        </v>
      </c>
      <c r="O387">
        <f>'398  Chunar'!Z18</f>
        <v>105608</v>
      </c>
      <c r="P387">
        <f>'398  Chunar'!AA18</f>
        <v>43380</v>
      </c>
      <c r="Q387">
        <f>'398  Chunar'!AB18</f>
        <v>62228</v>
      </c>
    </row>
    <row r="388" spans="1:17" x14ac:dyDescent="0.3">
      <c r="A388" s="1" t="s">
        <v>1221</v>
      </c>
      <c r="B388" t="str">
        <f>'399  Marihan'!M18</f>
        <v>Marihan</v>
      </c>
      <c r="C388">
        <f>'399  Marihan'!N18</f>
        <v>181516</v>
      </c>
      <c r="D388">
        <f>'399  Marihan'!O18</f>
        <v>163393</v>
      </c>
      <c r="E388">
        <f>'399  Marihan'!P18</f>
        <v>12</v>
      </c>
      <c r="F388">
        <f>'399  Marihan'!Q18</f>
        <v>344921</v>
      </c>
      <c r="G388">
        <f>'399  Marihan'!R18</f>
        <v>122062</v>
      </c>
      <c r="H388">
        <f>'399  Marihan'!S18</f>
        <v>115410</v>
      </c>
      <c r="I388">
        <f>'399  Marihan'!T18</f>
        <v>1018</v>
      </c>
      <c r="J388">
        <f>'399  Marihan'!U18</f>
        <v>238491</v>
      </c>
      <c r="K388">
        <f>'399  Marihan'!V18</f>
        <v>238300</v>
      </c>
      <c r="L388">
        <f>'399  Marihan'!W18</f>
        <v>69.14365898278156</v>
      </c>
      <c r="M388" t="str">
        <f>'399  Marihan'!X18</f>
        <v xml:space="preserve">BJP       </v>
      </c>
      <c r="N388" t="str">
        <f>'399  Marihan'!Y18</f>
        <v xml:space="preserve">INC       </v>
      </c>
      <c r="O388">
        <f>'399  Marihan'!Z18</f>
        <v>106517</v>
      </c>
      <c r="P388">
        <f>'399  Marihan'!AA18</f>
        <v>59919</v>
      </c>
      <c r="Q388">
        <f>'399  Marihan'!AB18</f>
        <v>46598</v>
      </c>
    </row>
    <row r="389" spans="1:17" x14ac:dyDescent="0.3">
      <c r="A389" s="1" t="s">
        <v>1221</v>
      </c>
      <c r="B389" t="str">
        <f>'400  Ghorawal'!M18</f>
        <v>Ghorawal</v>
      </c>
      <c r="C389">
        <f>'400  Ghorawal'!N18</f>
        <v>197185</v>
      </c>
      <c r="D389">
        <f>'400  Ghorawal'!O18</f>
        <v>168971</v>
      </c>
      <c r="E389">
        <f>'400  Ghorawal'!P18</f>
        <v>9</v>
      </c>
      <c r="F389">
        <f>'400  Ghorawal'!Q18</f>
        <v>366165</v>
      </c>
      <c r="G389">
        <f>'400  Ghorawal'!R18</f>
        <v>125077</v>
      </c>
      <c r="H389">
        <f>'400  Ghorawal'!S18</f>
        <v>113478</v>
      </c>
      <c r="I389">
        <f>'400  Ghorawal'!T18</f>
        <v>508</v>
      </c>
      <c r="J389">
        <f>'400  Ghorawal'!U18</f>
        <v>239063</v>
      </c>
      <c r="K389">
        <f>'400  Ghorawal'!V18</f>
        <v>239030</v>
      </c>
      <c r="L389">
        <f>'400  Ghorawal'!W18</f>
        <v>65.288326300984536</v>
      </c>
      <c r="M389" t="str">
        <f>'400  Ghorawal'!X18</f>
        <v xml:space="preserve">BJP       </v>
      </c>
      <c r="N389" t="str">
        <f>'400  Ghorawal'!Y18</f>
        <v xml:space="preserve">SP        </v>
      </c>
      <c r="O389">
        <f>'400  Ghorawal'!Z18</f>
        <v>114305</v>
      </c>
      <c r="P389">
        <f>'400  Ghorawal'!AA18</f>
        <v>56656</v>
      </c>
      <c r="Q389">
        <f>'400  Ghorawal'!AB18</f>
        <v>57649</v>
      </c>
    </row>
    <row r="390" spans="1:17" x14ac:dyDescent="0.3">
      <c r="A390" s="1" t="s">
        <v>1221</v>
      </c>
      <c r="B390" t="str">
        <f>'401  Robertsganj'!M18</f>
        <v>Robertsganj</v>
      </c>
      <c r="C390">
        <f>'401  Robertsganj'!N18</f>
        <v>175746</v>
      </c>
      <c r="D390">
        <f>'401  Robertsganj'!O18</f>
        <v>149285</v>
      </c>
      <c r="E390">
        <f>'401  Robertsganj'!P18</f>
        <v>4</v>
      </c>
      <c r="F390">
        <f>'401  Robertsganj'!Q18</f>
        <v>325035</v>
      </c>
      <c r="G390">
        <f>'401  Robertsganj'!R18</f>
        <v>106240</v>
      </c>
      <c r="H390">
        <f>'401  Robertsganj'!S18</f>
        <v>96709</v>
      </c>
      <c r="I390">
        <f>'401  Robertsganj'!T18</f>
        <v>491</v>
      </c>
      <c r="J390">
        <f>'401  Robertsganj'!U18</f>
        <v>203440</v>
      </c>
      <c r="K390">
        <f>'401  Robertsganj'!V18</f>
        <v>203438</v>
      </c>
      <c r="L390">
        <f>'401  Robertsganj'!W18</f>
        <v>62.590182595720457</v>
      </c>
      <c r="M390" t="str">
        <f>'401  Robertsganj'!X18</f>
        <v xml:space="preserve">BJP       </v>
      </c>
      <c r="N390" t="str">
        <f>'401  Robertsganj'!Y18</f>
        <v xml:space="preserve">SP        </v>
      </c>
      <c r="O390">
        <f>'401  Robertsganj'!Z18</f>
        <v>89932</v>
      </c>
      <c r="P390">
        <f>'401  Robertsganj'!AA18</f>
        <v>49394</v>
      </c>
      <c r="Q390">
        <f>'401  Robertsganj'!AB18</f>
        <v>40538</v>
      </c>
    </row>
    <row r="391" spans="1:17" x14ac:dyDescent="0.3">
      <c r="A391" s="1" t="s">
        <v>1221</v>
      </c>
      <c r="B391" t="str">
        <f>'402  Obra'!M18</f>
        <v>Obra</v>
      </c>
      <c r="C391">
        <f>'402  Obra'!N18</f>
        <v>169389</v>
      </c>
      <c r="D391">
        <f>'402  Obra'!O18</f>
        <v>138443</v>
      </c>
      <c r="E391">
        <f>'402  Obra'!P18</f>
        <v>11</v>
      </c>
      <c r="F391">
        <f>'402  Obra'!Q18</f>
        <v>307843</v>
      </c>
      <c r="G391">
        <f>'402  Obra'!R18</f>
        <v>89787</v>
      </c>
      <c r="H391">
        <f>'402  Obra'!S18</f>
        <v>72787</v>
      </c>
      <c r="I391">
        <f>'402  Obra'!T18</f>
        <v>278</v>
      </c>
      <c r="J391">
        <f>'402  Obra'!U18</f>
        <v>162852</v>
      </c>
      <c r="K391">
        <f>'402  Obra'!V18</f>
        <v>162843</v>
      </c>
      <c r="L391">
        <f>'402  Obra'!W18</f>
        <v>52.900991739295677</v>
      </c>
      <c r="M391" t="str">
        <f>'402  Obra'!X18</f>
        <v xml:space="preserve">BJP       </v>
      </c>
      <c r="N391" t="str">
        <f>'402  Obra'!Y18</f>
        <v xml:space="preserve">SP        </v>
      </c>
      <c r="O391">
        <f>'402  Obra'!Z18</f>
        <v>78058</v>
      </c>
      <c r="P391">
        <f>'402  Obra'!AA18</f>
        <v>33789</v>
      </c>
      <c r="Q391">
        <f>'402  Obra'!AB18</f>
        <v>44269</v>
      </c>
    </row>
    <row r="392" spans="1:17" x14ac:dyDescent="0.3">
      <c r="A392" s="1" t="s">
        <v>1221</v>
      </c>
      <c r="B392" t="str">
        <f>'403  Duddhi '!M18</f>
        <v xml:space="preserve">Duddhi </v>
      </c>
      <c r="C392">
        <f>'403  Duddhi '!N18</f>
        <v>166446</v>
      </c>
      <c r="D392">
        <f>'403  Duddhi '!O18</f>
        <v>141599</v>
      </c>
      <c r="E392">
        <f>'403  Duddhi '!P18</f>
        <v>9</v>
      </c>
      <c r="F392">
        <f>'403  Duddhi '!Q18</f>
        <v>308054</v>
      </c>
      <c r="G392">
        <f>'403  Duddhi '!R18</f>
        <v>102354</v>
      </c>
      <c r="H392">
        <f>'403  Duddhi '!S18</f>
        <v>94068</v>
      </c>
      <c r="I392">
        <f>'403  Duddhi '!T18</f>
        <v>187</v>
      </c>
      <c r="J392">
        <f>'403  Duddhi '!U18</f>
        <v>196609</v>
      </c>
      <c r="K392">
        <f>'403  Duddhi '!V18</f>
        <v>196600</v>
      </c>
      <c r="L392">
        <f>'403  Duddhi '!W18</f>
        <v>63.822901179663305</v>
      </c>
      <c r="M392" t="str">
        <f>'403  Duddhi '!X18</f>
        <v xml:space="preserve">ADAL      </v>
      </c>
      <c r="N392" t="str">
        <f>'403  Duddhi '!Y18</f>
        <v xml:space="preserve">BSP       </v>
      </c>
      <c r="O392">
        <f>'403  Duddhi '!Z18</f>
        <v>64399</v>
      </c>
      <c r="P392">
        <f>'403  Duddhi '!AA18</f>
        <v>63314</v>
      </c>
      <c r="Q392">
        <f>'403  Duddhi '!AB18</f>
        <v>1085</v>
      </c>
    </row>
    <row r="393" spans="1:17" x14ac:dyDescent="0.3">
      <c r="A393" s="1" t="s">
        <v>1221</v>
      </c>
      <c r="B393" t="s">
        <v>111</v>
      </c>
      <c r="C393">
        <v>255625</v>
      </c>
      <c r="D393">
        <v>215129</v>
      </c>
      <c r="E393">
        <v>38</v>
      </c>
      <c r="F393">
        <v>470792</v>
      </c>
      <c r="G393">
        <v>155817</v>
      </c>
      <c r="H393">
        <v>119944</v>
      </c>
      <c r="I393">
        <v>1064</v>
      </c>
      <c r="J393">
        <v>276825</v>
      </c>
      <c r="K393">
        <v>276805</v>
      </c>
      <c r="L393">
        <v>58.799852164012975</v>
      </c>
      <c r="M393" t="s">
        <v>41</v>
      </c>
      <c r="N393" t="s">
        <v>45</v>
      </c>
      <c r="O393">
        <v>123467</v>
      </c>
      <c r="P393">
        <v>120274</v>
      </c>
      <c r="Q393">
        <v>3193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44"/>
  <sheetViews>
    <sheetView topLeftCell="G1" workbookViewId="0">
      <selection activeCell="A21" sqref="A21:P21"/>
    </sheetView>
  </sheetViews>
  <sheetFormatPr defaultRowHeight="14.4" x14ac:dyDescent="0.3"/>
  <sheetData>
    <row r="1" spans="1:2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9" x14ac:dyDescent="0.3">
      <c r="A2" t="s">
        <v>1</v>
      </c>
      <c r="B2" t="s">
        <v>72</v>
      </c>
    </row>
    <row r="4" spans="1:29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9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29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29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29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29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0" spans="1:29" x14ac:dyDescent="0.3">
      <c r="N10" t="str">
        <f>$A$2</f>
        <v>Constituency Name</v>
      </c>
      <c r="O10" t="str">
        <f>_xlfn.CONCAT($D$4," ",$A$11)</f>
        <v>Men ELECTORS</v>
      </c>
      <c r="P10" t="str">
        <f>_xlfn.CONCAT($F$4," ",$A$11)</f>
        <v>Woman ELECTORS</v>
      </c>
      <c r="Q10" t="str">
        <f>_xlfn.CONCAT($H$4," ",$A$11)</f>
        <v>Others ELECTORS</v>
      </c>
      <c r="R10" t="str">
        <f>_xlfn.CONCAT("total"," ",$A$11)</f>
        <v>total ELECTORS</v>
      </c>
      <c r="S10" t="str">
        <f>_xlfn.CONCAT($D$4,$A$17)</f>
        <v>MenVOTERS</v>
      </c>
      <c r="T10" t="str">
        <f>_xlfn.CONCAT($F$4,$A$17)</f>
        <v>WomanVOTERS</v>
      </c>
      <c r="U10" t="str">
        <f>_xlfn.CONCAT($B$21,$A$17)</f>
        <v>153050VOTERS</v>
      </c>
      <c r="V10" t="str">
        <f>_xlfn.CONCAT($J$4,$A$17)</f>
        <v>TotalVOTERS</v>
      </c>
      <c r="W10" t="str">
        <f>$B$28</f>
        <v>Total Valid Votes polled</v>
      </c>
      <c r="X10" t="str">
        <f>$A$23</f>
        <v>POLLING PERCENTAGE</v>
      </c>
      <c r="Y10" t="str">
        <f>$B$42</f>
        <v>Winner</v>
      </c>
      <c r="Z10" t="str">
        <f>$B$43</f>
        <v>Runner-Up</v>
      </c>
      <c r="AA10" t="s">
        <v>1199</v>
      </c>
      <c r="AB10" t="s">
        <v>1200</v>
      </c>
      <c r="AC10" t="str">
        <f>$B$44</f>
        <v>Margin</v>
      </c>
    </row>
    <row r="11" spans="1:29" x14ac:dyDescent="0.3">
      <c r="A11" t="s">
        <v>13</v>
      </c>
      <c r="N11" t="str">
        <f>$B$2</f>
        <v>Khatauli</v>
      </c>
      <c r="O11">
        <f>$D$15</f>
        <v>160758</v>
      </c>
      <c r="P11">
        <f>$F$15</f>
        <v>137961</v>
      </c>
      <c r="Q11">
        <f>$H$15</f>
        <v>19</v>
      </c>
      <c r="R11">
        <f>$J$15</f>
        <v>298738</v>
      </c>
      <c r="S11">
        <f>$D$18</f>
        <v>113637</v>
      </c>
      <c r="T11">
        <f>$F$18</f>
        <v>98831</v>
      </c>
      <c r="U11">
        <f>$J$21</f>
        <v>188207</v>
      </c>
      <c r="V11">
        <f>$J$22</f>
        <v>400679</v>
      </c>
      <c r="W11">
        <f>$C$28</f>
        <v>400657</v>
      </c>
      <c r="X11">
        <f>$J$23</f>
        <v>134.12388112660591</v>
      </c>
      <c r="Y11" t="str">
        <f>$C$42</f>
        <v xml:space="preserve">BJP       </v>
      </c>
      <c r="Z11" t="str">
        <f>$C$43</f>
        <v xml:space="preserve">SP        </v>
      </c>
      <c r="AA11">
        <f>$G$42</f>
        <v>94771</v>
      </c>
      <c r="AB11">
        <f>$G$43</f>
        <v>63397</v>
      </c>
      <c r="AC11">
        <f>$C$44</f>
        <v>31374</v>
      </c>
    </row>
    <row r="12" spans="1:29" x14ac:dyDescent="0.3">
      <c r="B12" t="s">
        <v>14</v>
      </c>
      <c r="D12">
        <v>160670</v>
      </c>
      <c r="F12">
        <v>137933</v>
      </c>
      <c r="H12">
        <v>19</v>
      </c>
      <c r="J12">
        <f>SUM(D12:F12:H12)</f>
        <v>298622</v>
      </c>
    </row>
    <row r="13" spans="1:29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9" x14ac:dyDescent="0.3">
      <c r="B14" t="s">
        <v>16</v>
      </c>
      <c r="D14">
        <v>88</v>
      </c>
      <c r="F14">
        <v>28</v>
      </c>
      <c r="H14">
        <v>0</v>
      </c>
      <c r="J14">
        <f>SUM(D14:F14:H14)</f>
        <v>116</v>
      </c>
    </row>
    <row r="15" spans="1:29" x14ac:dyDescent="0.3">
      <c r="B15" t="s">
        <v>7</v>
      </c>
      <c r="D15">
        <f>SUM(D12:D13:D14)</f>
        <v>160758</v>
      </c>
      <c r="F15">
        <f>SUM(F12:F13:F14)</f>
        <v>137961</v>
      </c>
      <c r="H15">
        <f>SUM(H12:H13:H14)</f>
        <v>19</v>
      </c>
      <c r="J15">
        <f>SUM(D15:F15:H15)</f>
        <v>298738</v>
      </c>
    </row>
    <row r="17" spans="1:16" x14ac:dyDescent="0.3">
      <c r="A17" t="s">
        <v>17</v>
      </c>
    </row>
    <row r="18" spans="1:16" x14ac:dyDescent="0.3">
      <c r="B18" t="s">
        <v>14</v>
      </c>
      <c r="D18">
        <v>113637</v>
      </c>
      <c r="F18">
        <v>98831</v>
      </c>
      <c r="H18">
        <v>4</v>
      </c>
      <c r="J18">
        <f>SUM(D18:F18:H18)</f>
        <v>212472</v>
      </c>
    </row>
    <row r="19" spans="1:16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6" x14ac:dyDescent="0.3">
      <c r="B20" t="s">
        <v>18</v>
      </c>
      <c r="J20">
        <v>0</v>
      </c>
    </row>
    <row r="21" spans="1:16" x14ac:dyDescent="0.3">
      <c r="A21" t="s">
        <v>90</v>
      </c>
      <c r="B21">
        <v>153050</v>
      </c>
      <c r="C21">
        <v>133343</v>
      </c>
      <c r="D21">
        <v>17</v>
      </c>
      <c r="E21">
        <v>286410</v>
      </c>
      <c r="F21">
        <v>94860</v>
      </c>
      <c r="G21">
        <v>92731</v>
      </c>
      <c r="H21">
        <v>643</v>
      </c>
      <c r="I21">
        <v>188238</v>
      </c>
      <c r="J21">
        <v>188207</v>
      </c>
      <c r="K21">
        <v>65.723263852519125</v>
      </c>
      <c r="L21" t="s">
        <v>41</v>
      </c>
      <c r="M21" t="s">
        <v>39</v>
      </c>
      <c r="N21">
        <v>76644</v>
      </c>
      <c r="O21">
        <v>53493</v>
      </c>
      <c r="P21">
        <v>23151</v>
      </c>
    </row>
    <row r="22" spans="1:16" x14ac:dyDescent="0.3">
      <c r="B22" t="s">
        <v>7</v>
      </c>
      <c r="J22">
        <f>SUM(J18:J19:J21)</f>
        <v>400679</v>
      </c>
    </row>
    <row r="23" spans="1:16" x14ac:dyDescent="0.3">
      <c r="A23" t="s">
        <v>20</v>
      </c>
      <c r="J23">
        <f>J22/J15*100</f>
        <v>134.12388112660591</v>
      </c>
    </row>
    <row r="25" spans="1:16" x14ac:dyDescent="0.3">
      <c r="A25" t="s">
        <v>21</v>
      </c>
    </row>
    <row r="26" spans="1:16" x14ac:dyDescent="0.3">
      <c r="B26" t="s">
        <v>22</v>
      </c>
      <c r="C26">
        <v>22</v>
      </c>
    </row>
    <row r="27" spans="1:16" x14ac:dyDescent="0.3">
      <c r="B27" t="s">
        <v>23</v>
      </c>
      <c r="C27">
        <v>0</v>
      </c>
    </row>
    <row r="28" spans="1:16" x14ac:dyDescent="0.3">
      <c r="B28" t="s">
        <v>24</v>
      </c>
      <c r="C28">
        <f>J22-22</f>
        <v>400657</v>
      </c>
    </row>
    <row r="29" spans="1:16" x14ac:dyDescent="0.3">
      <c r="B29" t="s">
        <v>25</v>
      </c>
      <c r="C29">
        <v>0</v>
      </c>
    </row>
    <row r="31" spans="1:16" x14ac:dyDescent="0.3">
      <c r="A31" t="s">
        <v>26</v>
      </c>
      <c r="C31">
        <v>292</v>
      </c>
    </row>
    <row r="32" spans="1:16" x14ac:dyDescent="0.3">
      <c r="B32" t="s">
        <v>27</v>
      </c>
      <c r="C32">
        <v>1023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73</v>
      </c>
      <c r="G42">
        <v>94771</v>
      </c>
    </row>
    <row r="43" spans="1:7" x14ac:dyDescent="0.3">
      <c r="B43" t="s">
        <v>40</v>
      </c>
      <c r="C43" t="s">
        <v>45</v>
      </c>
      <c r="E43" t="s">
        <v>74</v>
      </c>
      <c r="G43">
        <v>63397</v>
      </c>
    </row>
    <row r="44" spans="1:7" x14ac:dyDescent="0.3">
      <c r="B44" t="s">
        <v>42</v>
      </c>
      <c r="C44">
        <v>31374</v>
      </c>
    </row>
  </sheetData>
  <mergeCells count="1">
    <mergeCell ref="A1:L1"/>
  </mergeCells>
  <pageMargins left="0.75" right="0.75" top="0.75" bottom="0.5" header="0.5" footer="0.7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345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159396</v>
      </c>
      <c r="F12">
        <v>135912</v>
      </c>
      <c r="H12">
        <v>3</v>
      </c>
      <c r="J12">
        <f>SUM(D12:F12:H12)</f>
        <v>295311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558</v>
      </c>
      <c r="F14">
        <v>328</v>
      </c>
      <c r="H14">
        <v>0</v>
      </c>
      <c r="J14">
        <f>SUM(D14:F14:H14)</f>
        <v>886</v>
      </c>
    </row>
    <row r="15" spans="1:12" x14ac:dyDescent="0.3">
      <c r="B15" t="s">
        <v>7</v>
      </c>
      <c r="D15">
        <f>SUM(D12:D13:D14)</f>
        <v>159954</v>
      </c>
      <c r="F15">
        <f>SUM(F12:F13:F14)</f>
        <v>136240</v>
      </c>
      <c r="H15">
        <f>SUM(H12:H13:H14)</f>
        <v>3</v>
      </c>
      <c r="J15">
        <f>SUM(D15:F15:H15)</f>
        <v>296197</v>
      </c>
    </row>
    <row r="17" spans="1:27" x14ac:dyDescent="0.3">
      <c r="A17" t="s">
        <v>17</v>
      </c>
    </row>
    <row r="18" spans="1:27" x14ac:dyDescent="0.3">
      <c r="B18" t="s">
        <v>14</v>
      </c>
      <c r="D18">
        <v>100378</v>
      </c>
      <c r="F18">
        <v>90273</v>
      </c>
      <c r="H18">
        <v>0</v>
      </c>
      <c r="J18">
        <f>SUM(D18:F18:H18)</f>
        <v>190651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714</v>
      </c>
    </row>
    <row r="22" spans="1:27" x14ac:dyDescent="0.3">
      <c r="B22" t="s">
        <v>7</v>
      </c>
      <c r="J22">
        <f>SUM(J18:J19:J21)</f>
        <v>191365</v>
      </c>
    </row>
    <row r="23" spans="1:27" x14ac:dyDescent="0.3">
      <c r="A23" t="s">
        <v>20</v>
      </c>
      <c r="J23">
        <f>J22/J15*100</f>
        <v>64.607339034493933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26</v>
      </c>
      <c r="L26" t="str">
        <f>$B$2</f>
        <v>Marhara</v>
      </c>
      <c r="M26">
        <f>$D$15</f>
        <v>159954</v>
      </c>
      <c r="N26">
        <f>$F$15</f>
        <v>136240</v>
      </c>
      <c r="O26">
        <f>$H$15</f>
        <v>3</v>
      </c>
      <c r="P26">
        <f>$J$15</f>
        <v>296197</v>
      </c>
      <c r="Q26">
        <f>$D$18</f>
        <v>100378</v>
      </c>
      <c r="R26">
        <f>$F$18</f>
        <v>90273</v>
      </c>
      <c r="S26">
        <f>$J$21</f>
        <v>714</v>
      </c>
      <c r="T26">
        <f>$J$22</f>
        <v>191365</v>
      </c>
      <c r="U26">
        <f>$C$28</f>
        <v>191339</v>
      </c>
      <c r="V26">
        <f>$J$23</f>
        <v>64.607339034493933</v>
      </c>
      <c r="W26" t="str">
        <f>$C$42</f>
        <v xml:space="preserve">BJP       </v>
      </c>
      <c r="X26" t="str">
        <f>$C$43</f>
        <v xml:space="preserve">SP        </v>
      </c>
      <c r="Y26">
        <f>$G$42</f>
        <v>92507</v>
      </c>
      <c r="Z26">
        <f>$G$43</f>
        <v>59075</v>
      </c>
      <c r="AA26">
        <f>$C$44</f>
        <v>33432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J22-26</f>
        <v>191339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341</v>
      </c>
    </row>
    <row r="32" spans="1:27" x14ac:dyDescent="0.3">
      <c r="B32" t="s">
        <v>27</v>
      </c>
      <c r="C32">
        <v>866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346</v>
      </c>
      <c r="G42">
        <v>92507</v>
      </c>
    </row>
    <row r="43" spans="1:7" x14ac:dyDescent="0.3">
      <c r="B43" t="s">
        <v>40</v>
      </c>
      <c r="C43" t="s">
        <v>45</v>
      </c>
      <c r="E43" t="s">
        <v>347</v>
      </c>
      <c r="G43">
        <v>59075</v>
      </c>
    </row>
    <row r="44" spans="1:7" x14ac:dyDescent="0.3">
      <c r="B44" t="s">
        <v>42</v>
      </c>
      <c r="C44">
        <v>33432</v>
      </c>
    </row>
  </sheetData>
  <mergeCells count="1">
    <mergeCell ref="A1:L1"/>
  </mergeCells>
  <pageMargins left="0.75" right="0.75" top="0.75" bottom="0.5" header="0.5" footer="0.7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348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2</v>
      </c>
      <c r="H5">
        <v>0</v>
      </c>
      <c r="J5">
        <f>SUM(D5:F5:H5)</f>
        <v>9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2</v>
      </c>
      <c r="J8">
        <f>SUM(D8:F8:E8)</f>
        <v>7</v>
      </c>
    </row>
    <row r="9" spans="1:12" x14ac:dyDescent="0.3">
      <c r="A9" t="s">
        <v>12</v>
      </c>
      <c r="D9">
        <v>4</v>
      </c>
      <c r="F9">
        <v>2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150326</v>
      </c>
      <c r="F12">
        <v>129434</v>
      </c>
      <c r="H12">
        <v>16</v>
      </c>
      <c r="J12">
        <f>SUM(D12:F12:H12)</f>
        <v>279776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421</v>
      </c>
      <c r="F14">
        <v>244</v>
      </c>
      <c r="H14">
        <v>0</v>
      </c>
      <c r="J14">
        <f>SUM(D14:F14:H14)</f>
        <v>665</v>
      </c>
    </row>
    <row r="15" spans="1:12" x14ac:dyDescent="0.3">
      <c r="B15" t="s">
        <v>7</v>
      </c>
      <c r="D15">
        <f>SUM(D12:D13:D14)</f>
        <v>150747</v>
      </c>
      <c r="F15">
        <f>SUM(F12:F13:F14)</f>
        <v>129678</v>
      </c>
      <c r="H15">
        <f>SUM(H12:H13:H14)</f>
        <v>16</v>
      </c>
      <c r="J15">
        <f>SUM(D15:F15:H15)</f>
        <v>280441</v>
      </c>
    </row>
    <row r="17" spans="1:27" x14ac:dyDescent="0.3">
      <c r="A17" t="s">
        <v>17</v>
      </c>
    </row>
    <row r="18" spans="1:27" x14ac:dyDescent="0.3">
      <c r="B18" t="s">
        <v>14</v>
      </c>
      <c r="D18">
        <v>97911</v>
      </c>
      <c r="F18">
        <v>86085</v>
      </c>
      <c r="H18">
        <v>2</v>
      </c>
      <c r="J18">
        <f>SUM(D18:F18:H18)</f>
        <v>183998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658</v>
      </c>
    </row>
    <row r="22" spans="1:27" x14ac:dyDescent="0.3">
      <c r="B22" t="s">
        <v>7</v>
      </c>
      <c r="J22">
        <f>SUM(J18:J19:J21)</f>
        <v>184656</v>
      </c>
    </row>
    <row r="23" spans="1:27" x14ac:dyDescent="0.3">
      <c r="A23" t="s">
        <v>20</v>
      </c>
      <c r="J23">
        <f>J22/J15*100</f>
        <v>65.844865764991567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16</v>
      </c>
      <c r="L26" t="str">
        <f>$B$2</f>
        <v xml:space="preserve">Jalesar </v>
      </c>
      <c r="M26">
        <f>$D$15</f>
        <v>150747</v>
      </c>
      <c r="N26">
        <f>$F$15</f>
        <v>129678</v>
      </c>
      <c r="O26">
        <f>$H$15</f>
        <v>16</v>
      </c>
      <c r="P26">
        <f>$J$15</f>
        <v>280441</v>
      </c>
      <c r="Q26">
        <f>$D$18</f>
        <v>97911</v>
      </c>
      <c r="R26">
        <f>$F$18</f>
        <v>86085</v>
      </c>
      <c r="S26">
        <f>$J$21</f>
        <v>658</v>
      </c>
      <c r="T26">
        <f>$J$22</f>
        <v>184656</v>
      </c>
      <c r="U26">
        <f>$C$28</f>
        <v>184640</v>
      </c>
      <c r="V26">
        <f>$J$23</f>
        <v>65.844865764991567</v>
      </c>
      <c r="W26" t="str">
        <f>$C$42</f>
        <v xml:space="preserve">BJP       </v>
      </c>
      <c r="X26" t="str">
        <f>$C$43</f>
        <v xml:space="preserve">SP        </v>
      </c>
      <c r="Y26">
        <f>$G$42</f>
        <v>81502</v>
      </c>
      <c r="Z26">
        <f>$G$43</f>
        <v>61694</v>
      </c>
      <c r="AA26">
        <f>$C$44</f>
        <v>19808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J22-16</f>
        <v>184640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320</v>
      </c>
    </row>
    <row r="32" spans="1:27" x14ac:dyDescent="0.3">
      <c r="B32" t="s">
        <v>27</v>
      </c>
      <c r="C32">
        <v>874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349</v>
      </c>
      <c r="G42">
        <v>81502</v>
      </c>
    </row>
    <row r="43" spans="1:7" x14ac:dyDescent="0.3">
      <c r="B43" t="s">
        <v>40</v>
      </c>
      <c r="C43" t="s">
        <v>45</v>
      </c>
      <c r="E43" t="s">
        <v>350</v>
      </c>
      <c r="G43">
        <v>61694</v>
      </c>
    </row>
    <row r="44" spans="1:7" x14ac:dyDescent="0.3">
      <c r="B44" t="s">
        <v>42</v>
      </c>
      <c r="C44">
        <v>19808</v>
      </c>
    </row>
  </sheetData>
  <mergeCells count="1">
    <mergeCell ref="A1:L1"/>
  </mergeCells>
  <pageMargins left="0.75" right="0.75" top="0.75" bottom="0.5" header="0.5" footer="0.7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351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0</v>
      </c>
      <c r="H5">
        <v>0</v>
      </c>
      <c r="J5">
        <f>SUM(D5:F5:H5)</f>
        <v>17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175640</v>
      </c>
      <c r="F12">
        <v>149686</v>
      </c>
      <c r="H12">
        <v>15</v>
      </c>
      <c r="J12">
        <f>SUM(D12:F12:H12)</f>
        <v>325341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773</v>
      </c>
      <c r="F14">
        <v>428</v>
      </c>
      <c r="H14">
        <v>0</v>
      </c>
      <c r="J14">
        <f>SUM(D14:F14:H14)</f>
        <v>1201</v>
      </c>
    </row>
    <row r="15" spans="1:12" x14ac:dyDescent="0.3">
      <c r="B15" t="s">
        <v>7</v>
      </c>
      <c r="D15">
        <f>SUM(D12:D13:D14)</f>
        <v>176413</v>
      </c>
      <c r="F15">
        <f>SUM(F12:F13:F14)</f>
        <v>150114</v>
      </c>
      <c r="H15">
        <f>SUM(H12:H13:H14)</f>
        <v>15</v>
      </c>
      <c r="J15">
        <f>SUM(D15:F15:H15)</f>
        <v>326542</v>
      </c>
    </row>
    <row r="17" spans="1:27" x14ac:dyDescent="0.3">
      <c r="A17" t="s">
        <v>17</v>
      </c>
    </row>
    <row r="18" spans="1:27" x14ac:dyDescent="0.3">
      <c r="B18" t="s">
        <v>14</v>
      </c>
      <c r="D18">
        <v>105071</v>
      </c>
      <c r="F18">
        <v>90642</v>
      </c>
      <c r="H18">
        <v>2</v>
      </c>
      <c r="J18">
        <f>SUM(D18:F18:H18)</f>
        <v>195715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1422</v>
      </c>
    </row>
    <row r="22" spans="1:27" x14ac:dyDescent="0.3">
      <c r="B22" t="s">
        <v>7</v>
      </c>
      <c r="J22">
        <f>SUM(J18:J19:J21)</f>
        <v>197137</v>
      </c>
    </row>
    <row r="23" spans="1:27" x14ac:dyDescent="0.3">
      <c r="A23" t="s">
        <v>20</v>
      </c>
      <c r="J23">
        <f>J22/J15*100</f>
        <v>60.371100807859321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324</v>
      </c>
      <c r="L26" t="str">
        <f>$B$2</f>
        <v>Mainpuri</v>
      </c>
      <c r="M26">
        <f>$D$15</f>
        <v>176413</v>
      </c>
      <c r="N26">
        <f>$F$15</f>
        <v>150114</v>
      </c>
      <c r="O26">
        <f>$H$15</f>
        <v>15</v>
      </c>
      <c r="P26">
        <f>$J$15</f>
        <v>326542</v>
      </c>
      <c r="Q26">
        <f>$D$18</f>
        <v>105071</v>
      </c>
      <c r="R26">
        <f>$F$18</f>
        <v>90642</v>
      </c>
      <c r="S26">
        <f>$J$21</f>
        <v>1422</v>
      </c>
      <c r="T26">
        <f>$J$22</f>
        <v>197137</v>
      </c>
      <c r="U26">
        <f>$C$28</f>
        <v>196813</v>
      </c>
      <c r="V26">
        <f>$J$23</f>
        <v>60.371100807859321</v>
      </c>
      <c r="W26" t="str">
        <f>$C$42</f>
        <v xml:space="preserve">SP        </v>
      </c>
      <c r="X26" t="str">
        <f>$C$43</f>
        <v xml:space="preserve">BJP       </v>
      </c>
      <c r="Y26">
        <f>$G$42</f>
        <v>75787</v>
      </c>
      <c r="Z26">
        <f>$G$43</f>
        <v>66956</v>
      </c>
      <c r="AA26">
        <f>$C$44</f>
        <v>8831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J22-324</f>
        <v>196813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369</v>
      </c>
    </row>
    <row r="32" spans="1:27" x14ac:dyDescent="0.3">
      <c r="B32" t="s">
        <v>27</v>
      </c>
      <c r="C32">
        <v>882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352</v>
      </c>
      <c r="G42">
        <v>75787</v>
      </c>
    </row>
    <row r="43" spans="1:7" x14ac:dyDescent="0.3">
      <c r="B43" t="s">
        <v>40</v>
      </c>
      <c r="C43" t="s">
        <v>41</v>
      </c>
      <c r="E43" t="s">
        <v>353</v>
      </c>
      <c r="G43">
        <v>66956</v>
      </c>
    </row>
    <row r="44" spans="1:7" x14ac:dyDescent="0.3">
      <c r="B44" t="s">
        <v>42</v>
      </c>
      <c r="C44">
        <v>8831</v>
      </c>
    </row>
  </sheetData>
  <mergeCells count="1">
    <mergeCell ref="A1:L1"/>
  </mergeCells>
  <pageMargins left="0.75" right="0.75" top="0.75" bottom="0.5" header="0.5" footer="0.7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A44"/>
  <sheetViews>
    <sheetView topLeftCell="A16"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354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1</v>
      </c>
      <c r="H5">
        <v>0</v>
      </c>
      <c r="J5">
        <f>SUM(D5:F5:H5)</f>
        <v>22</v>
      </c>
    </row>
    <row r="6" spans="1:12" x14ac:dyDescent="0.3">
      <c r="A6" t="s">
        <v>9</v>
      </c>
      <c r="D6">
        <v>11</v>
      </c>
      <c r="F6">
        <v>1</v>
      </c>
      <c r="H6">
        <v>0</v>
      </c>
      <c r="J6">
        <f>SUM(D6:F6:H6)</f>
        <v>12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176704</v>
      </c>
      <c r="F12">
        <v>152899</v>
      </c>
      <c r="H12">
        <v>15</v>
      </c>
      <c r="J12">
        <f>SUM(D12:F12:H12)</f>
        <v>329618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906</v>
      </c>
      <c r="F14">
        <v>526</v>
      </c>
      <c r="H14">
        <v>0</v>
      </c>
      <c r="J14">
        <f>SUM(D14:F14:H14)</f>
        <v>1432</v>
      </c>
    </row>
    <row r="15" spans="1:12" x14ac:dyDescent="0.3">
      <c r="B15" t="s">
        <v>7</v>
      </c>
      <c r="D15">
        <f>SUM(D12:D13:D14)</f>
        <v>177610</v>
      </c>
      <c r="F15">
        <f>SUM(F12:F13:F14)</f>
        <v>153425</v>
      </c>
      <c r="H15">
        <f>SUM(H12:H13:H14)</f>
        <v>15</v>
      </c>
      <c r="J15">
        <f>SUM(D15:F15:H15)</f>
        <v>331050</v>
      </c>
    </row>
    <row r="17" spans="1:27" x14ac:dyDescent="0.3">
      <c r="A17" t="s">
        <v>17</v>
      </c>
    </row>
    <row r="18" spans="1:27" x14ac:dyDescent="0.3">
      <c r="B18" t="s">
        <v>14</v>
      </c>
      <c r="D18">
        <v>104055</v>
      </c>
      <c r="F18">
        <v>90850</v>
      </c>
      <c r="H18">
        <v>0</v>
      </c>
      <c r="J18">
        <f>SUM(D18:F18:H18)</f>
        <v>194905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899</v>
      </c>
    </row>
    <row r="22" spans="1:27" x14ac:dyDescent="0.3">
      <c r="B22" t="s">
        <v>7</v>
      </c>
      <c r="J22">
        <f>SUM(J18:J19:J21)</f>
        <v>195804</v>
      </c>
    </row>
    <row r="23" spans="1:27" x14ac:dyDescent="0.3">
      <c r="A23" t="s">
        <v>20</v>
      </c>
      <c r="J23">
        <f>J22/J15*100</f>
        <v>59.146352514725876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58</v>
      </c>
      <c r="L26" t="str">
        <f>$B$2</f>
        <v>Bhongaon</v>
      </c>
      <c r="M26">
        <f>$D$15</f>
        <v>177610</v>
      </c>
      <c r="N26">
        <f>$F$15</f>
        <v>153425</v>
      </c>
      <c r="O26">
        <f>$H$15</f>
        <v>15</v>
      </c>
      <c r="P26">
        <f>$J$15</f>
        <v>331050</v>
      </c>
      <c r="Q26">
        <f>$D$18</f>
        <v>104055</v>
      </c>
      <c r="R26">
        <f>$F$18</f>
        <v>90850</v>
      </c>
      <c r="S26">
        <f>$J$21</f>
        <v>899</v>
      </c>
      <c r="T26">
        <f>$J$22</f>
        <v>195804</v>
      </c>
      <c r="U26">
        <f>$C$28</f>
        <v>195746</v>
      </c>
      <c r="V26">
        <f>$J$23</f>
        <v>59.146352514725876</v>
      </c>
      <c r="W26" t="str">
        <f>$C$42</f>
        <v xml:space="preserve">BJP       </v>
      </c>
      <c r="X26" t="str">
        <f>$C$43</f>
        <v xml:space="preserve">SP        </v>
      </c>
      <c r="Y26">
        <f>$G$42</f>
        <v>92697</v>
      </c>
      <c r="Z26">
        <f>$G$43</f>
        <v>72400</v>
      </c>
      <c r="AA26">
        <f>$C$44</f>
        <v>20297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J22-58</f>
        <v>195746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411</v>
      </c>
    </row>
    <row r="32" spans="1:27" x14ac:dyDescent="0.3">
      <c r="B32" t="s">
        <v>27</v>
      </c>
      <c r="C32">
        <v>802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355</v>
      </c>
      <c r="G42">
        <v>92697</v>
      </c>
    </row>
    <row r="43" spans="1:7" x14ac:dyDescent="0.3">
      <c r="B43" t="s">
        <v>40</v>
      </c>
      <c r="C43" t="s">
        <v>45</v>
      </c>
      <c r="E43" t="s">
        <v>356</v>
      </c>
      <c r="G43">
        <v>72400</v>
      </c>
    </row>
    <row r="44" spans="1:7" x14ac:dyDescent="0.3">
      <c r="B44" t="s">
        <v>42</v>
      </c>
      <c r="C44">
        <v>20297</v>
      </c>
    </row>
  </sheetData>
  <mergeCells count="1">
    <mergeCell ref="A1:L1"/>
  </mergeCells>
  <pageMargins left="0.75" right="0.75" top="0.75" bottom="0.5" header="0.5" footer="0.7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357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4</v>
      </c>
      <c r="H5">
        <v>0</v>
      </c>
      <c r="J5">
        <f>SUM(D5:F5:H5)</f>
        <v>13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4</v>
      </c>
      <c r="J8">
        <f>SUM(D8:F8:E8)</f>
        <v>7</v>
      </c>
    </row>
    <row r="9" spans="1:12" x14ac:dyDescent="0.3">
      <c r="A9" t="s">
        <v>12</v>
      </c>
      <c r="D9">
        <v>5</v>
      </c>
      <c r="F9">
        <v>4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161374</v>
      </c>
      <c r="F12">
        <v>136120</v>
      </c>
      <c r="H12">
        <v>4</v>
      </c>
      <c r="J12">
        <f>SUM(D12:F12:H12)</f>
        <v>297498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700</v>
      </c>
      <c r="F14">
        <v>361</v>
      </c>
      <c r="H14">
        <v>0</v>
      </c>
      <c r="J14">
        <f>SUM(D14:F14:H14)</f>
        <v>1061</v>
      </c>
    </row>
    <row r="15" spans="1:12" x14ac:dyDescent="0.3">
      <c r="B15" t="s">
        <v>7</v>
      </c>
      <c r="D15">
        <f>SUM(D12:D13:D14)</f>
        <v>162074</v>
      </c>
      <c r="F15">
        <f>SUM(F12:F13:F14)</f>
        <v>136481</v>
      </c>
      <c r="H15">
        <f>SUM(H12:H13:H14)</f>
        <v>4</v>
      </c>
      <c r="J15">
        <f>SUM(D15:F15:H15)</f>
        <v>298559</v>
      </c>
    </row>
    <row r="17" spans="1:27" x14ac:dyDescent="0.3">
      <c r="A17" t="s">
        <v>17</v>
      </c>
    </row>
    <row r="18" spans="1:27" x14ac:dyDescent="0.3">
      <c r="B18" t="s">
        <v>14</v>
      </c>
      <c r="D18">
        <v>97864</v>
      </c>
      <c r="F18">
        <v>81071</v>
      </c>
      <c r="H18">
        <v>0</v>
      </c>
      <c r="J18">
        <f>SUM(D18:F18:H18)</f>
        <v>178935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627</v>
      </c>
    </row>
    <row r="22" spans="1:27" x14ac:dyDescent="0.3">
      <c r="B22" t="s">
        <v>7</v>
      </c>
      <c r="J22">
        <f>SUM(J18:J19:J21)</f>
        <v>179562</v>
      </c>
    </row>
    <row r="23" spans="1:27" x14ac:dyDescent="0.3">
      <c r="A23" t="s">
        <v>20</v>
      </c>
      <c r="J23">
        <f>J22/J15*100</f>
        <v>60.142886330675005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47</v>
      </c>
      <c r="L26" t="str">
        <f>$B$2</f>
        <v>Kishani (SC)</v>
      </c>
      <c r="M26">
        <f>$D$15</f>
        <v>162074</v>
      </c>
      <c r="N26">
        <f>$F$15</f>
        <v>136481</v>
      </c>
      <c r="O26">
        <f>$H$15</f>
        <v>4</v>
      </c>
      <c r="P26">
        <f>$J$15</f>
        <v>298559</v>
      </c>
      <c r="Q26">
        <f>$D$18</f>
        <v>97864</v>
      </c>
      <c r="R26">
        <f>$F$18</f>
        <v>81071</v>
      </c>
      <c r="S26">
        <f>$J$21</f>
        <v>627</v>
      </c>
      <c r="T26">
        <f>$J$22</f>
        <v>179562</v>
      </c>
      <c r="U26">
        <f>$C$28</f>
        <v>179515</v>
      </c>
      <c r="V26">
        <f>$J$23</f>
        <v>60.142886330675005</v>
      </c>
      <c r="W26" t="str">
        <f>$C$42</f>
        <v xml:space="preserve">SP        </v>
      </c>
      <c r="X26" t="str">
        <f>$C$43</f>
        <v xml:space="preserve">BJP       </v>
      </c>
      <c r="Y26">
        <f>$G$42</f>
        <v>80475</v>
      </c>
      <c r="Z26">
        <f>$G$43</f>
        <v>63946</v>
      </c>
      <c r="AA26">
        <f>$C$44</f>
        <v>16529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J22-47</f>
        <v>179515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383</v>
      </c>
    </row>
    <row r="32" spans="1:27" x14ac:dyDescent="0.3">
      <c r="B32" t="s">
        <v>27</v>
      </c>
      <c r="C32">
        <v>777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358</v>
      </c>
      <c r="G42">
        <v>80475</v>
      </c>
    </row>
    <row r="43" spans="1:7" x14ac:dyDescent="0.3">
      <c r="B43" t="s">
        <v>40</v>
      </c>
      <c r="C43" t="s">
        <v>41</v>
      </c>
      <c r="E43" t="s">
        <v>359</v>
      </c>
      <c r="G43">
        <v>63946</v>
      </c>
    </row>
    <row r="44" spans="1:7" x14ac:dyDescent="0.3">
      <c r="B44" t="s">
        <v>42</v>
      </c>
      <c r="C44">
        <v>16529</v>
      </c>
    </row>
  </sheetData>
  <mergeCells count="1">
    <mergeCell ref="A1:L1"/>
  </mergeCells>
  <pageMargins left="0.75" right="0.75" top="0.75" bottom="0.5" header="0.5" footer="0.7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360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2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192838</v>
      </c>
      <c r="F12">
        <v>160953</v>
      </c>
      <c r="H12">
        <v>8</v>
      </c>
      <c r="J12">
        <f>SUM(D12:F12:H12)</f>
        <v>353799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1071</v>
      </c>
      <c r="F14">
        <v>522</v>
      </c>
      <c r="H14">
        <v>0</v>
      </c>
      <c r="J14">
        <f>SUM(D14:F14:H14)</f>
        <v>1593</v>
      </c>
    </row>
    <row r="15" spans="1:12" x14ac:dyDescent="0.3">
      <c r="B15" t="s">
        <v>7</v>
      </c>
      <c r="D15">
        <f>SUM(D12:D13:D14)</f>
        <v>193909</v>
      </c>
      <c r="F15">
        <f>SUM(F12:F13:F14)</f>
        <v>161475</v>
      </c>
      <c r="H15">
        <f>SUM(H12:H13:H14)</f>
        <v>8</v>
      </c>
      <c r="J15">
        <f>SUM(D15:F15:H15)</f>
        <v>355392</v>
      </c>
    </row>
    <row r="17" spans="1:27" x14ac:dyDescent="0.3">
      <c r="A17" t="s">
        <v>17</v>
      </c>
    </row>
    <row r="18" spans="1:27" x14ac:dyDescent="0.3">
      <c r="B18" t="s">
        <v>14</v>
      </c>
      <c r="D18">
        <v>116964</v>
      </c>
      <c r="F18">
        <v>92773</v>
      </c>
      <c r="H18">
        <v>0</v>
      </c>
      <c r="J18">
        <f>SUM(D18:F18:H18)</f>
        <v>209737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601</v>
      </c>
    </row>
    <row r="22" spans="1:27" x14ac:dyDescent="0.3">
      <c r="B22" t="s">
        <v>7</v>
      </c>
      <c r="J22">
        <f>SUM(J18:J19:J21)</f>
        <v>210338</v>
      </c>
    </row>
    <row r="23" spans="1:27" x14ac:dyDescent="0.3">
      <c r="A23" t="s">
        <v>20</v>
      </c>
      <c r="J23">
        <f>J22/J15*100</f>
        <v>59.184787502251034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70</v>
      </c>
      <c r="L26" t="str">
        <f>$B$2</f>
        <v>Karhal</v>
      </c>
      <c r="M26">
        <f>$D$15</f>
        <v>193909</v>
      </c>
      <c r="N26">
        <f>$F$15</f>
        <v>161475</v>
      </c>
      <c r="O26">
        <f>$H$15</f>
        <v>8</v>
      </c>
      <c r="P26">
        <f>$J$15</f>
        <v>355392</v>
      </c>
      <c r="Q26">
        <f>$D$18</f>
        <v>116964</v>
      </c>
      <c r="R26">
        <f>$F$18</f>
        <v>92773</v>
      </c>
      <c r="S26">
        <f>$J$21</f>
        <v>601</v>
      </c>
      <c r="T26">
        <f>$J$22</f>
        <v>210338</v>
      </c>
      <c r="U26">
        <f>$C$28</f>
        <v>210268</v>
      </c>
      <c r="V26">
        <f>$J$23</f>
        <v>59.184787502251034</v>
      </c>
      <c r="W26" t="str">
        <f>$C$42</f>
        <v xml:space="preserve">SP        </v>
      </c>
      <c r="X26" t="str">
        <f>$C$43</f>
        <v xml:space="preserve">BJP       </v>
      </c>
      <c r="Y26">
        <f>$G$42</f>
        <v>104221</v>
      </c>
      <c r="Z26">
        <f>$G$43</f>
        <v>65816</v>
      </c>
      <c r="AA26">
        <f>$C$44</f>
        <v>38405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J22-70</f>
        <v>210268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411</v>
      </c>
    </row>
    <row r="32" spans="1:27" x14ac:dyDescent="0.3">
      <c r="B32" t="s">
        <v>27</v>
      </c>
      <c r="C32">
        <v>861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361</v>
      </c>
      <c r="G42">
        <v>104221</v>
      </c>
    </row>
    <row r="43" spans="1:7" x14ac:dyDescent="0.3">
      <c r="B43" t="s">
        <v>40</v>
      </c>
      <c r="C43" t="s">
        <v>41</v>
      </c>
      <c r="E43" t="s">
        <v>362</v>
      </c>
      <c r="G43">
        <v>65816</v>
      </c>
    </row>
    <row r="44" spans="1:7" x14ac:dyDescent="0.3">
      <c r="B44" t="s">
        <v>42</v>
      </c>
      <c r="C44">
        <v>38405</v>
      </c>
    </row>
  </sheetData>
  <mergeCells count="1">
    <mergeCell ref="A1:L1"/>
  </mergeCells>
  <pageMargins left="0.75" right="0.75" top="0.75" bottom="0.5" header="0.5" footer="0.7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363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0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204496</v>
      </c>
      <c r="F12">
        <v>167923</v>
      </c>
      <c r="H12">
        <v>20</v>
      </c>
      <c r="J12">
        <f>SUM(D12:F12:H12)</f>
        <v>372439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56</v>
      </c>
      <c r="F14">
        <v>18</v>
      </c>
      <c r="H14">
        <v>0</v>
      </c>
      <c r="J14">
        <f>SUM(D14:F14:H14)</f>
        <v>74</v>
      </c>
    </row>
    <row r="15" spans="1:12" x14ac:dyDescent="0.3">
      <c r="B15" t="s">
        <v>7</v>
      </c>
      <c r="D15">
        <f>SUM(D12:D13:D14)</f>
        <v>204552</v>
      </c>
      <c r="F15">
        <f>SUM(F12:F13:F14)</f>
        <v>167941</v>
      </c>
      <c r="H15">
        <f>SUM(H12:H13:H14)</f>
        <v>20</v>
      </c>
      <c r="J15">
        <f>SUM(D15:F15:H15)</f>
        <v>372513</v>
      </c>
    </row>
    <row r="17" spans="1:27" x14ac:dyDescent="0.3">
      <c r="A17" t="s">
        <v>17</v>
      </c>
    </row>
    <row r="18" spans="1:27" x14ac:dyDescent="0.3">
      <c r="B18" t="s">
        <v>14</v>
      </c>
      <c r="D18">
        <v>124702</v>
      </c>
      <c r="F18">
        <v>102563</v>
      </c>
      <c r="H18">
        <v>1</v>
      </c>
      <c r="J18">
        <f>SUM(D18:F18:H18)</f>
        <v>227266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483</v>
      </c>
    </row>
    <row r="22" spans="1:27" x14ac:dyDescent="0.3">
      <c r="B22" t="s">
        <v>7</v>
      </c>
      <c r="J22">
        <f>SUM(J18:J19:J21)</f>
        <v>227749</v>
      </c>
    </row>
    <row r="23" spans="1:27" x14ac:dyDescent="0.3">
      <c r="A23" t="s">
        <v>20</v>
      </c>
      <c r="J23">
        <f>J22/J15*100</f>
        <v>61.138537447015274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18</v>
      </c>
      <c r="L26" t="str">
        <f>$B$2</f>
        <v>Gunnaur</v>
      </c>
      <c r="M26">
        <f>$D$15</f>
        <v>204552</v>
      </c>
      <c r="N26">
        <f>$F$15</f>
        <v>167941</v>
      </c>
      <c r="O26">
        <f>$H$15</f>
        <v>20</v>
      </c>
      <c r="P26">
        <f>$J$15</f>
        <v>372513</v>
      </c>
      <c r="Q26">
        <f>$D$18</f>
        <v>124702</v>
      </c>
      <c r="R26">
        <f>$F$18</f>
        <v>102563</v>
      </c>
      <c r="S26">
        <f>$J$21</f>
        <v>483</v>
      </c>
      <c r="T26">
        <f>$J$22</f>
        <v>227749</v>
      </c>
      <c r="U26">
        <f>$C$28</f>
        <v>227731</v>
      </c>
      <c r="V26">
        <f>$J$23</f>
        <v>61.138537447015274</v>
      </c>
      <c r="W26" t="str">
        <f>$C$42</f>
        <v xml:space="preserve">BJP       </v>
      </c>
      <c r="X26" t="str">
        <f>$C$43</f>
        <v xml:space="preserve">SP        </v>
      </c>
      <c r="Y26">
        <f>$G$42</f>
        <v>107344</v>
      </c>
      <c r="Z26">
        <f>$G$43</f>
        <v>95958</v>
      </c>
      <c r="AA26">
        <f>$C$44</f>
        <v>11386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J22-18</f>
        <v>227731</v>
      </c>
    </row>
    <row r="29" spans="1:27" x14ac:dyDescent="0.3">
      <c r="B29" t="s">
        <v>25</v>
      </c>
      <c r="C29">
        <v>1</v>
      </c>
    </row>
    <row r="31" spans="1:27" x14ac:dyDescent="0.3">
      <c r="A31" t="s">
        <v>26</v>
      </c>
      <c r="C31">
        <v>379</v>
      </c>
    </row>
    <row r="32" spans="1:27" x14ac:dyDescent="0.3">
      <c r="B32" t="s">
        <v>27</v>
      </c>
      <c r="C32">
        <v>983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364</v>
      </c>
      <c r="G42">
        <v>107344</v>
      </c>
    </row>
    <row r="43" spans="1:7" x14ac:dyDescent="0.3">
      <c r="B43" t="s">
        <v>40</v>
      </c>
      <c r="C43" t="s">
        <v>45</v>
      </c>
      <c r="E43" t="s">
        <v>365</v>
      </c>
      <c r="G43">
        <v>95958</v>
      </c>
    </row>
    <row r="44" spans="1:7" x14ac:dyDescent="0.3">
      <c r="B44" t="s">
        <v>42</v>
      </c>
      <c r="C44">
        <v>11386</v>
      </c>
    </row>
  </sheetData>
  <mergeCells count="1">
    <mergeCell ref="A1:L1"/>
  </mergeCells>
  <pageMargins left="0.75" right="0.75" top="0.75" bottom="0.5" header="0.5" footer="0.7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366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2</v>
      </c>
      <c r="H5">
        <v>0</v>
      </c>
      <c r="J5">
        <f>SUM(D5:F5:H5)</f>
        <v>9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1</v>
      </c>
      <c r="J8">
        <f>SUM(D8:F8:E8)</f>
        <v>6</v>
      </c>
    </row>
    <row r="9" spans="1:12" x14ac:dyDescent="0.3">
      <c r="A9" t="s">
        <v>12</v>
      </c>
      <c r="D9">
        <v>4</v>
      </c>
      <c r="F9">
        <v>1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211164</v>
      </c>
      <c r="F12">
        <v>175711</v>
      </c>
      <c r="H12">
        <v>13</v>
      </c>
      <c r="J12">
        <f>SUM(D12:F12:H12)</f>
        <v>386888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567</v>
      </c>
      <c r="F14">
        <v>211</v>
      </c>
      <c r="H14">
        <v>0</v>
      </c>
      <c r="J14">
        <f>SUM(D14:F14:H14)</f>
        <v>778</v>
      </c>
    </row>
    <row r="15" spans="1:12" x14ac:dyDescent="0.3">
      <c r="B15" t="s">
        <v>7</v>
      </c>
      <c r="D15">
        <f>SUM(D12:D13:D14)</f>
        <v>211731</v>
      </c>
      <c r="F15">
        <f>SUM(F12:F13:F14)</f>
        <v>175922</v>
      </c>
      <c r="H15">
        <f>SUM(H12:H13:H14)</f>
        <v>13</v>
      </c>
      <c r="J15">
        <f>SUM(D15:F15:H15)</f>
        <v>387666</v>
      </c>
    </row>
    <row r="17" spans="1:27" x14ac:dyDescent="0.3">
      <c r="A17" t="s">
        <v>17</v>
      </c>
    </row>
    <row r="18" spans="1:27" x14ac:dyDescent="0.3">
      <c r="B18" t="s">
        <v>14</v>
      </c>
      <c r="D18">
        <v>123079</v>
      </c>
      <c r="F18">
        <v>105338</v>
      </c>
      <c r="H18">
        <v>0</v>
      </c>
      <c r="J18">
        <f>SUM(D18:F18:H18)</f>
        <v>228417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582</v>
      </c>
    </row>
    <row r="22" spans="1:27" x14ac:dyDescent="0.3">
      <c r="B22" t="s">
        <v>7</v>
      </c>
      <c r="J22">
        <f>SUM(J18:J19:J21)</f>
        <v>228999</v>
      </c>
    </row>
    <row r="23" spans="1:27" x14ac:dyDescent="0.3">
      <c r="A23" t="s">
        <v>20</v>
      </c>
      <c r="J23">
        <f>J22/J15*100</f>
        <v>59.071210784541329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</v>
      </c>
      <c r="L26" t="str">
        <f>$B$2</f>
        <v xml:space="preserve">Bisauli </v>
      </c>
      <c r="M26">
        <f>$D$15</f>
        <v>211731</v>
      </c>
      <c r="N26">
        <f>$F$15</f>
        <v>175922</v>
      </c>
      <c r="O26">
        <f>$H$15</f>
        <v>13</v>
      </c>
      <c r="P26">
        <f>$J$15</f>
        <v>387666</v>
      </c>
      <c r="Q26">
        <f>$D$18</f>
        <v>123079</v>
      </c>
      <c r="R26">
        <f>$F$18</f>
        <v>105338</v>
      </c>
      <c r="S26">
        <f>$J$21</f>
        <v>582</v>
      </c>
      <c r="T26">
        <f>$J$22</f>
        <v>228999</v>
      </c>
      <c r="U26">
        <f>$C$28</f>
        <v>228995</v>
      </c>
      <c r="V26">
        <f>$J$23</f>
        <v>59.071210784541329</v>
      </c>
      <c r="W26" t="str">
        <f>$C$42</f>
        <v xml:space="preserve">BJP       </v>
      </c>
      <c r="X26" t="str">
        <f>$C$43</f>
        <v xml:space="preserve">SP        </v>
      </c>
      <c r="Y26">
        <f>$G$42</f>
        <v>100287</v>
      </c>
      <c r="Z26">
        <f>$G$43</f>
        <v>89599</v>
      </c>
      <c r="AA26">
        <f>$C$44</f>
        <v>10688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</f>
        <v>228995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390</v>
      </c>
    </row>
    <row r="32" spans="1:27" x14ac:dyDescent="0.3">
      <c r="B32" t="s">
        <v>27</v>
      </c>
      <c r="C32">
        <v>992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367</v>
      </c>
      <c r="G42">
        <v>100287</v>
      </c>
    </row>
    <row r="43" spans="1:7" x14ac:dyDescent="0.3">
      <c r="B43" t="s">
        <v>40</v>
      </c>
      <c r="C43" t="s">
        <v>45</v>
      </c>
      <c r="E43" t="s">
        <v>368</v>
      </c>
      <c r="G43">
        <v>89599</v>
      </c>
    </row>
    <row r="44" spans="1:7" x14ac:dyDescent="0.3">
      <c r="B44" t="s">
        <v>42</v>
      </c>
      <c r="C44">
        <v>10688</v>
      </c>
    </row>
  </sheetData>
  <mergeCells count="1">
    <mergeCell ref="A1:L1"/>
  </mergeCells>
  <pageMargins left="0.75" right="0.75" top="0.75" bottom="0.5" header="0.5" footer="0.7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369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1</v>
      </c>
      <c r="J8">
        <f>SUM(D8:F8:E8)</f>
        <v>6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215617</v>
      </c>
      <c r="F12">
        <v>182700</v>
      </c>
      <c r="H12">
        <v>8</v>
      </c>
      <c r="J12">
        <f>SUM(D12:F12:H12)</f>
        <v>398325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210</v>
      </c>
      <c r="F14">
        <v>99</v>
      </c>
      <c r="H14">
        <v>0</v>
      </c>
      <c r="J14">
        <f>SUM(D14:F14:H14)</f>
        <v>309</v>
      </c>
    </row>
    <row r="15" spans="1:12" x14ac:dyDescent="0.3">
      <c r="B15" t="s">
        <v>7</v>
      </c>
      <c r="D15">
        <f>SUM(D12:D13:D14)</f>
        <v>215827</v>
      </c>
      <c r="F15">
        <f>SUM(F12:F13:F14)</f>
        <v>182799</v>
      </c>
      <c r="H15">
        <f>SUM(H12:H13:H14)</f>
        <v>8</v>
      </c>
      <c r="J15">
        <f>SUM(D15:F15:H15)</f>
        <v>398634</v>
      </c>
    </row>
    <row r="17" spans="1:27" x14ac:dyDescent="0.3">
      <c r="A17" t="s">
        <v>17</v>
      </c>
    </row>
    <row r="18" spans="1:27" x14ac:dyDescent="0.3">
      <c r="B18" t="s">
        <v>14</v>
      </c>
      <c r="D18">
        <v>129173</v>
      </c>
      <c r="F18">
        <v>111180</v>
      </c>
      <c r="H18">
        <v>1</v>
      </c>
      <c r="J18">
        <f>SUM(D18:F18:H18)</f>
        <v>240354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521</v>
      </c>
    </row>
    <row r="22" spans="1:27" x14ac:dyDescent="0.3">
      <c r="B22" t="s">
        <v>7</v>
      </c>
      <c r="J22">
        <f>SUM(J18:J19:J21)</f>
        <v>240875</v>
      </c>
    </row>
    <row r="23" spans="1:27" x14ac:dyDescent="0.3">
      <c r="A23" t="s">
        <v>20</v>
      </c>
      <c r="J23">
        <f>J22/J15*100</f>
        <v>60.425101722381939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75</v>
      </c>
      <c r="L26" t="str">
        <f>$B$2</f>
        <v>Sahaswan</v>
      </c>
      <c r="M26">
        <f>$D$15</f>
        <v>215827</v>
      </c>
      <c r="N26">
        <f>$F$15</f>
        <v>182799</v>
      </c>
      <c r="O26">
        <f>$H$15</f>
        <v>8</v>
      </c>
      <c r="P26">
        <f>$J$15</f>
        <v>398634</v>
      </c>
      <c r="Q26">
        <f>$D$18</f>
        <v>129173</v>
      </c>
      <c r="R26">
        <f>$F$18</f>
        <v>111180</v>
      </c>
      <c r="S26">
        <f>$J$21</f>
        <v>521</v>
      </c>
      <c r="T26">
        <f>$J$22</f>
        <v>240875</v>
      </c>
      <c r="U26">
        <f>$C$28</f>
        <v>240800</v>
      </c>
      <c r="V26">
        <f>$J$23</f>
        <v>60.425101722381939</v>
      </c>
      <c r="W26" t="str">
        <f>$C$42</f>
        <v xml:space="preserve">SP        </v>
      </c>
      <c r="X26" t="str">
        <f>$C$43</f>
        <v xml:space="preserve">BSP       </v>
      </c>
      <c r="Y26">
        <f>$G$42</f>
        <v>77543</v>
      </c>
      <c r="Z26">
        <f>$G$43</f>
        <v>73274</v>
      </c>
      <c r="AA26">
        <f>$C$44</f>
        <v>4269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J22-75</f>
        <v>240800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396</v>
      </c>
    </row>
    <row r="32" spans="1:27" x14ac:dyDescent="0.3">
      <c r="B32" t="s">
        <v>27</v>
      </c>
      <c r="C32">
        <v>1006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370</v>
      </c>
      <c r="G42">
        <v>77543</v>
      </c>
    </row>
    <row r="43" spans="1:7" x14ac:dyDescent="0.3">
      <c r="B43" t="s">
        <v>40</v>
      </c>
      <c r="C43" t="s">
        <v>47</v>
      </c>
      <c r="E43" t="s">
        <v>371</v>
      </c>
      <c r="G43">
        <v>73274</v>
      </c>
    </row>
    <row r="44" spans="1:7" x14ac:dyDescent="0.3">
      <c r="B44" t="s">
        <v>42</v>
      </c>
      <c r="C44">
        <v>4269</v>
      </c>
    </row>
  </sheetData>
  <mergeCells count="1">
    <mergeCell ref="A1:L1"/>
  </mergeCells>
  <pageMargins left="0.75" right="0.75" top="0.75" bottom="0.5" header="0.5" footer="0.7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372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183262</v>
      </c>
      <c r="F12">
        <v>150068</v>
      </c>
      <c r="H12">
        <v>10</v>
      </c>
      <c r="J12">
        <f>SUM(D12:F12:H12)</f>
        <v>333340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484</v>
      </c>
      <c r="F14">
        <v>213</v>
      </c>
      <c r="H14">
        <v>0</v>
      </c>
      <c r="J14">
        <f>SUM(D14:F14:H14)</f>
        <v>697</v>
      </c>
    </row>
    <row r="15" spans="1:12" x14ac:dyDescent="0.3">
      <c r="B15" t="s">
        <v>7</v>
      </c>
      <c r="D15">
        <f>SUM(D12:D13:D14)</f>
        <v>183746</v>
      </c>
      <c r="F15">
        <f>SUM(F12:F13:F14)</f>
        <v>150281</v>
      </c>
      <c r="H15">
        <f>SUM(H12:H13:H14)</f>
        <v>10</v>
      </c>
      <c r="J15">
        <f>SUM(D15:F15:H15)</f>
        <v>334037</v>
      </c>
    </row>
    <row r="17" spans="1:27" x14ac:dyDescent="0.3">
      <c r="A17" t="s">
        <v>17</v>
      </c>
    </row>
    <row r="18" spans="1:27" x14ac:dyDescent="0.3">
      <c r="B18" t="s">
        <v>14</v>
      </c>
      <c r="D18">
        <v>106227</v>
      </c>
      <c r="F18">
        <v>89264</v>
      </c>
      <c r="H18">
        <v>2</v>
      </c>
      <c r="J18">
        <f>SUM(D18:F18:H18)</f>
        <v>195493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549</v>
      </c>
    </row>
    <row r="22" spans="1:27" x14ac:dyDescent="0.3">
      <c r="B22" t="s">
        <v>7</v>
      </c>
      <c r="J22">
        <f>SUM(J18:J19:J21)</f>
        <v>196042</v>
      </c>
    </row>
    <row r="23" spans="1:27" x14ac:dyDescent="0.3">
      <c r="A23" t="s">
        <v>20</v>
      </c>
      <c r="J23">
        <f>J22/J15*100</f>
        <v>58.688708137122539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12</v>
      </c>
      <c r="L26" t="str">
        <f>$B$2</f>
        <v>Bilsi</v>
      </c>
      <c r="M26">
        <f>$D$15</f>
        <v>183746</v>
      </c>
      <c r="N26">
        <f>$F$15</f>
        <v>150281</v>
      </c>
      <c r="O26">
        <f>$H$15</f>
        <v>10</v>
      </c>
      <c r="P26">
        <f>$J$15</f>
        <v>334037</v>
      </c>
      <c r="Q26">
        <f>$D$18</f>
        <v>106227</v>
      </c>
      <c r="R26">
        <f>$F$18</f>
        <v>89264</v>
      </c>
      <c r="S26">
        <f>$J$21</f>
        <v>549</v>
      </c>
      <c r="T26">
        <f>$J$22</f>
        <v>196042</v>
      </c>
      <c r="U26">
        <f>$C$28</f>
        <v>196030</v>
      </c>
      <c r="V26">
        <f>$J$23</f>
        <v>58.688708137122539</v>
      </c>
      <c r="W26" t="str">
        <f>$C$42</f>
        <v xml:space="preserve">BJP       </v>
      </c>
      <c r="X26" t="str">
        <f>$C$43</f>
        <v xml:space="preserve">BSP       </v>
      </c>
      <c r="Y26">
        <f>$G$42</f>
        <v>82070</v>
      </c>
      <c r="Z26">
        <f>$G$43</f>
        <v>55091</v>
      </c>
      <c r="AA26">
        <f>$C$44</f>
        <v>26979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J22-12</f>
        <v>196030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358</v>
      </c>
    </row>
    <row r="32" spans="1:27" x14ac:dyDescent="0.3">
      <c r="B32" t="s">
        <v>27</v>
      </c>
      <c r="C32">
        <v>931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373</v>
      </c>
      <c r="G42">
        <v>82070</v>
      </c>
    </row>
    <row r="43" spans="1:7" x14ac:dyDescent="0.3">
      <c r="B43" t="s">
        <v>40</v>
      </c>
      <c r="C43" t="s">
        <v>47</v>
      </c>
      <c r="E43" t="s">
        <v>374</v>
      </c>
      <c r="G43">
        <v>55091</v>
      </c>
    </row>
    <row r="44" spans="1:7" x14ac:dyDescent="0.3">
      <c r="B44" t="s">
        <v>42</v>
      </c>
      <c r="C44">
        <v>26979</v>
      </c>
    </row>
  </sheetData>
  <mergeCells count="1">
    <mergeCell ref="A1:L1"/>
  </mergeCells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44"/>
  <sheetViews>
    <sheetView topLeftCell="G10" workbookViewId="0">
      <selection activeCell="A21" sqref="A21:P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2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157933</v>
      </c>
      <c r="F12">
        <v>136080</v>
      </c>
      <c r="H12">
        <v>9</v>
      </c>
      <c r="J12">
        <f>SUM(D12:F12:H12)</f>
        <v>294022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110</v>
      </c>
      <c r="F14">
        <v>26</v>
      </c>
      <c r="H14">
        <v>0</v>
      </c>
      <c r="J14">
        <f>SUM(D14:F14:H14)</f>
        <v>136</v>
      </c>
    </row>
    <row r="15" spans="1:12" x14ac:dyDescent="0.3">
      <c r="B15" t="s">
        <v>7</v>
      </c>
      <c r="D15">
        <f>SUM(D12:D13:D14)</f>
        <v>158043</v>
      </c>
      <c r="F15">
        <f>SUM(F12:F13:F14)</f>
        <v>136106</v>
      </c>
      <c r="H15">
        <f>SUM(H12:H13:H14)</f>
        <v>9</v>
      </c>
      <c r="J15">
        <f>SUM(D15:F15:H15)</f>
        <v>294158</v>
      </c>
    </row>
    <row r="17" spans="1:28" x14ac:dyDescent="0.3">
      <c r="A17" t="s">
        <v>17</v>
      </c>
    </row>
    <row r="18" spans="1:28" x14ac:dyDescent="0.3">
      <c r="B18" t="s">
        <v>14</v>
      </c>
      <c r="D18">
        <v>108602</v>
      </c>
      <c r="F18">
        <v>95428</v>
      </c>
      <c r="H18">
        <v>1</v>
      </c>
      <c r="J18">
        <f>SUM(D18:F18:H18)</f>
        <v>204031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A21" t="s">
        <v>93</v>
      </c>
      <c r="B21">
        <v>191629</v>
      </c>
      <c r="C21">
        <v>171539</v>
      </c>
      <c r="D21">
        <v>13</v>
      </c>
      <c r="E21">
        <v>363181</v>
      </c>
      <c r="F21">
        <v>126088</v>
      </c>
      <c r="G21">
        <v>118664</v>
      </c>
      <c r="H21">
        <v>1155</v>
      </c>
      <c r="I21">
        <v>245908</v>
      </c>
      <c r="J21">
        <v>245771</v>
      </c>
      <c r="K21">
        <v>67.709489207860543</v>
      </c>
      <c r="L21" t="s">
        <v>41</v>
      </c>
      <c r="M21" t="s">
        <v>45</v>
      </c>
      <c r="N21">
        <v>105548</v>
      </c>
      <c r="O21">
        <v>78267</v>
      </c>
      <c r="P21">
        <v>27281</v>
      </c>
    </row>
    <row r="22" spans="1:28" x14ac:dyDescent="0.3">
      <c r="B22" t="s">
        <v>7</v>
      </c>
      <c r="J22">
        <f>SUM(J18:J19:J21)</f>
        <v>449802</v>
      </c>
    </row>
    <row r="23" spans="1:28" x14ac:dyDescent="0.3">
      <c r="A23" t="s">
        <v>20</v>
      </c>
      <c r="J23">
        <f>J22/J15*100</f>
        <v>152.91170051468939</v>
      </c>
    </row>
    <row r="25" spans="1:28" x14ac:dyDescent="0.3">
      <c r="A25" t="s">
        <v>21</v>
      </c>
    </row>
    <row r="26" spans="1:28" x14ac:dyDescent="0.3">
      <c r="B26" t="s">
        <v>22</v>
      </c>
      <c r="C26">
        <v>19</v>
      </c>
      <c r="M26" t="str">
        <f>$A$2</f>
        <v>Constituency Name</v>
      </c>
      <c r="N26" t="str">
        <f>_xlfn.CONCAT($D$4," ",$A$11)</f>
        <v>Men ELECTORS</v>
      </c>
      <c r="O26" t="str">
        <f>_xlfn.CONCAT($F$4," ",$A$11)</f>
        <v>Woman ELECTORS</v>
      </c>
      <c r="P26" t="str">
        <f>_xlfn.CONCAT($H$4," ",$A$11)</f>
        <v>Others ELECTORS</v>
      </c>
      <c r="Q26" t="str">
        <f>_xlfn.CONCAT("total"," ",$A$11)</f>
        <v>total ELECTORS</v>
      </c>
      <c r="R26" t="str">
        <f>_xlfn.CONCAT($D$4,$A$17)</f>
        <v>MenVOTERS</v>
      </c>
      <c r="S26" t="str">
        <f>_xlfn.CONCAT($F$4,$A$17)</f>
        <v>WomanVOTERS</v>
      </c>
      <c r="T26" t="str">
        <f>_xlfn.CONCAT($B$21,$A$17)</f>
        <v>191629VOTERS</v>
      </c>
      <c r="U26" t="str">
        <f>_xlfn.CONCAT($J$4,$A$17)</f>
        <v>TotalVOTERS</v>
      </c>
      <c r="V26" t="str">
        <f>$B$28</f>
        <v>Total Valid Votes polled</v>
      </c>
      <c r="W26" t="str">
        <f>$A$23</f>
        <v>POLLING PERCENTAGE</v>
      </c>
      <c r="X26" t="str">
        <f>$B$42</f>
        <v>Winner</v>
      </c>
      <c r="Y26" t="str">
        <f>$B$43</f>
        <v>Runner-Up</v>
      </c>
      <c r="Z26" t="s">
        <v>1199</v>
      </c>
      <c r="AA26" t="s">
        <v>1200</v>
      </c>
      <c r="AB26" t="str">
        <f>$B$44</f>
        <v>Margin</v>
      </c>
    </row>
    <row r="27" spans="1:28" x14ac:dyDescent="0.3">
      <c r="B27" t="s">
        <v>23</v>
      </c>
      <c r="C27">
        <v>0</v>
      </c>
      <c r="M27" t="str">
        <f>$B$2</f>
        <v>Meerapur</v>
      </c>
      <c r="N27">
        <f>$D$15</f>
        <v>158043</v>
      </c>
      <c r="O27">
        <f>$F$15</f>
        <v>136106</v>
      </c>
      <c r="P27">
        <f>$H$15</f>
        <v>9</v>
      </c>
      <c r="Q27">
        <f>$J$15</f>
        <v>294158</v>
      </c>
      <c r="R27">
        <f>$D$18</f>
        <v>108602</v>
      </c>
      <c r="S27">
        <f>$F$18</f>
        <v>95428</v>
      </c>
      <c r="T27">
        <f>$J$21</f>
        <v>245771</v>
      </c>
      <c r="U27">
        <f>$J$22</f>
        <v>449802</v>
      </c>
      <c r="V27">
        <f>$C$28</f>
        <v>449783</v>
      </c>
      <c r="W27">
        <f>$J$23</f>
        <v>152.91170051468939</v>
      </c>
      <c r="X27" t="str">
        <f>$C$42</f>
        <v xml:space="preserve">BJP       </v>
      </c>
      <c r="Y27" t="str">
        <f>$C$43</f>
        <v xml:space="preserve">SP        </v>
      </c>
      <c r="Z27">
        <f>$G$42</f>
        <v>69035</v>
      </c>
      <c r="AA27">
        <f>$G$43</f>
        <v>68842</v>
      </c>
      <c r="AB27">
        <f>$C$44</f>
        <v>193</v>
      </c>
    </row>
    <row r="28" spans="1:28" x14ac:dyDescent="0.3">
      <c r="B28" t="s">
        <v>24</v>
      </c>
      <c r="C28">
        <f>J22-19</f>
        <v>449783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270</v>
      </c>
    </row>
    <row r="32" spans="1:28" x14ac:dyDescent="0.3">
      <c r="B32" t="s">
        <v>27</v>
      </c>
      <c r="C32">
        <v>1089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76</v>
      </c>
      <c r="G42">
        <v>69035</v>
      </c>
    </row>
    <row r="43" spans="1:7" x14ac:dyDescent="0.3">
      <c r="B43" t="s">
        <v>40</v>
      </c>
      <c r="C43" t="s">
        <v>45</v>
      </c>
      <c r="E43" t="s">
        <v>77</v>
      </c>
      <c r="G43">
        <v>68842</v>
      </c>
    </row>
    <row r="44" spans="1:7" x14ac:dyDescent="0.3">
      <c r="B44" t="s">
        <v>42</v>
      </c>
      <c r="C44">
        <v>193</v>
      </c>
    </row>
  </sheetData>
  <mergeCells count="1">
    <mergeCell ref="A1:L1"/>
  </mergeCells>
  <pageMargins left="0.75" right="0.75" top="0.75" bottom="0.5" header="0.5" footer="0.7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375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1</v>
      </c>
      <c r="H5">
        <v>0</v>
      </c>
      <c r="J5">
        <f>SUM(D5:F5:H5)</f>
        <v>16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192742</v>
      </c>
      <c r="F12">
        <v>160314</v>
      </c>
      <c r="H12">
        <v>21</v>
      </c>
      <c r="J12">
        <f>SUM(D12:F12:H12)</f>
        <v>353077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318</v>
      </c>
      <c r="F14">
        <v>155</v>
      </c>
      <c r="H14">
        <v>0</v>
      </c>
      <c r="J14">
        <f>SUM(D14:F14:H14)</f>
        <v>473</v>
      </c>
    </row>
    <row r="15" spans="1:12" x14ac:dyDescent="0.3">
      <c r="B15" t="s">
        <v>7</v>
      </c>
      <c r="D15">
        <f>SUM(D12:D13:D14)</f>
        <v>193060</v>
      </c>
      <c r="F15">
        <f>SUM(F12:F13:F14)</f>
        <v>160469</v>
      </c>
      <c r="H15">
        <f>SUM(H12:H13:H14)</f>
        <v>21</v>
      </c>
      <c r="J15">
        <f>SUM(D15:F15:H15)</f>
        <v>353550</v>
      </c>
    </row>
    <row r="17" spans="1:27" x14ac:dyDescent="0.3">
      <c r="A17" t="s">
        <v>17</v>
      </c>
    </row>
    <row r="18" spans="1:27" x14ac:dyDescent="0.3">
      <c r="B18" t="s">
        <v>14</v>
      </c>
      <c r="D18">
        <v>114881</v>
      </c>
      <c r="F18">
        <v>96955</v>
      </c>
      <c r="H18">
        <v>2</v>
      </c>
      <c r="J18">
        <f>SUM(D18:F18:H18)</f>
        <v>211838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913</v>
      </c>
    </row>
    <row r="22" spans="1:27" x14ac:dyDescent="0.3">
      <c r="B22" t="s">
        <v>7</v>
      </c>
      <c r="J22">
        <f>SUM(J18:J19:J21)</f>
        <v>212751</v>
      </c>
    </row>
    <row r="23" spans="1:27" x14ac:dyDescent="0.3">
      <c r="A23" t="s">
        <v>20</v>
      </c>
      <c r="J23">
        <f>J22/J15*100</f>
        <v>60.175647008909628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6</v>
      </c>
      <c r="L26" t="str">
        <f>$B$2</f>
        <v>Badaun</v>
      </c>
      <c r="M26">
        <f>$D$15</f>
        <v>193060</v>
      </c>
      <c r="N26">
        <f>$F$15</f>
        <v>160469</v>
      </c>
      <c r="O26">
        <f>$H$15</f>
        <v>21</v>
      </c>
      <c r="P26">
        <f>$J$15</f>
        <v>353550</v>
      </c>
      <c r="Q26">
        <f>$D$18</f>
        <v>114881</v>
      </c>
      <c r="R26">
        <f>$F$18</f>
        <v>96955</v>
      </c>
      <c r="S26">
        <f>$J$21</f>
        <v>913</v>
      </c>
      <c r="T26">
        <f>$J$22</f>
        <v>212751</v>
      </c>
      <c r="U26">
        <f>$C$28</f>
        <v>212745</v>
      </c>
      <c r="V26">
        <f>$J$23</f>
        <v>60.175647008909628</v>
      </c>
      <c r="W26" t="str">
        <f>$C$42</f>
        <v xml:space="preserve">BJP       </v>
      </c>
      <c r="X26" t="str">
        <f>$C$43</f>
        <v xml:space="preserve">SP        </v>
      </c>
      <c r="Y26">
        <f>$G$42</f>
        <v>87314</v>
      </c>
      <c r="Z26">
        <f>$G$43</f>
        <v>70847</v>
      </c>
      <c r="AA26">
        <f>$C$44</f>
        <v>16467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J22-6</f>
        <v>212745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368</v>
      </c>
    </row>
    <row r="32" spans="1:27" x14ac:dyDescent="0.3">
      <c r="B32" t="s">
        <v>27</v>
      </c>
      <c r="C32">
        <v>959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376</v>
      </c>
      <c r="G42">
        <v>87314</v>
      </c>
    </row>
    <row r="43" spans="1:7" x14ac:dyDescent="0.3">
      <c r="B43" t="s">
        <v>40</v>
      </c>
      <c r="C43" t="s">
        <v>45</v>
      </c>
      <c r="E43" t="s">
        <v>377</v>
      </c>
      <c r="G43">
        <v>70847</v>
      </c>
    </row>
    <row r="44" spans="1:7" x14ac:dyDescent="0.3">
      <c r="B44" t="s">
        <v>42</v>
      </c>
      <c r="C44">
        <v>16467</v>
      </c>
    </row>
  </sheetData>
  <mergeCells count="1">
    <mergeCell ref="A1:L1"/>
  </mergeCells>
  <pageMargins left="0.75" right="0.75" top="0.75" bottom="0.5" header="0.5" footer="0.7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378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2</v>
      </c>
      <c r="J8">
        <f>SUM(D8:F8:E8)</f>
        <v>7</v>
      </c>
    </row>
    <row r="9" spans="1:12" x14ac:dyDescent="0.3">
      <c r="A9" t="s">
        <v>12</v>
      </c>
      <c r="D9">
        <v>4</v>
      </c>
      <c r="F9">
        <v>2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207547</v>
      </c>
      <c r="F12">
        <v>169754</v>
      </c>
      <c r="H12">
        <v>10</v>
      </c>
      <c r="J12">
        <f>SUM(D12:F12:H12)</f>
        <v>377311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231</v>
      </c>
      <c r="F14">
        <v>120</v>
      </c>
      <c r="H14">
        <v>0</v>
      </c>
      <c r="J14">
        <f>SUM(D14:F14:H14)</f>
        <v>351</v>
      </c>
    </row>
    <row r="15" spans="1:12" x14ac:dyDescent="0.3">
      <c r="B15" t="s">
        <v>7</v>
      </c>
      <c r="D15">
        <f>SUM(D12:D13:D14)</f>
        <v>207778</v>
      </c>
      <c r="F15">
        <f>SUM(F12:F13:F14)</f>
        <v>169874</v>
      </c>
      <c r="H15">
        <f>SUM(H12:H13:H14)</f>
        <v>10</v>
      </c>
      <c r="J15">
        <f>SUM(D15:F15:H15)</f>
        <v>377662</v>
      </c>
    </row>
    <row r="17" spans="1:27" x14ac:dyDescent="0.3">
      <c r="A17" t="s">
        <v>17</v>
      </c>
    </row>
    <row r="18" spans="1:27" x14ac:dyDescent="0.3">
      <c r="B18" t="s">
        <v>14</v>
      </c>
      <c r="D18">
        <v>125761</v>
      </c>
      <c r="F18">
        <v>109419</v>
      </c>
      <c r="H18">
        <v>0</v>
      </c>
      <c r="J18">
        <f>SUM(D18:F18:H18)</f>
        <v>235180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762</v>
      </c>
    </row>
    <row r="22" spans="1:27" x14ac:dyDescent="0.3">
      <c r="B22" t="s">
        <v>7</v>
      </c>
      <c r="J22">
        <f>SUM(J18:J19:J21)</f>
        <v>235942</v>
      </c>
    </row>
    <row r="23" spans="1:27" x14ac:dyDescent="0.3">
      <c r="A23" t="s">
        <v>20</v>
      </c>
      <c r="J23">
        <f>J22/J15*100</f>
        <v>62.474381854674292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36</v>
      </c>
      <c r="L26" t="str">
        <f>$B$2</f>
        <v>Shekhupur</v>
      </c>
      <c r="M26">
        <f>$D$15</f>
        <v>207778</v>
      </c>
      <c r="N26">
        <f>$F$15</f>
        <v>169874</v>
      </c>
      <c r="O26">
        <f>$H$15</f>
        <v>10</v>
      </c>
      <c r="P26">
        <f>$J$15</f>
        <v>377662</v>
      </c>
      <c r="Q26">
        <f>$D$18</f>
        <v>125761</v>
      </c>
      <c r="R26">
        <f>$F$18</f>
        <v>109419</v>
      </c>
      <c r="S26">
        <f>$J$21</f>
        <v>762</v>
      </c>
      <c r="T26">
        <f>$J$22</f>
        <v>235942</v>
      </c>
      <c r="U26">
        <f>$C$28</f>
        <v>235906</v>
      </c>
      <c r="V26">
        <f>$J$23</f>
        <v>62.474381854674292</v>
      </c>
      <c r="W26" t="str">
        <f>$C$42</f>
        <v xml:space="preserve">BJP       </v>
      </c>
      <c r="X26" t="str">
        <f>$C$43</f>
        <v xml:space="preserve">SP        </v>
      </c>
      <c r="Y26">
        <f>$G$42</f>
        <v>93702</v>
      </c>
      <c r="Z26">
        <f>$G$43</f>
        <v>70316</v>
      </c>
      <c r="AA26">
        <f>$C$44</f>
        <v>23386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J22-36</f>
        <v>235906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400</v>
      </c>
    </row>
    <row r="32" spans="1:27" x14ac:dyDescent="0.3">
      <c r="B32" t="s">
        <v>27</v>
      </c>
      <c r="C32">
        <v>943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379</v>
      </c>
      <c r="G42">
        <v>93702</v>
      </c>
    </row>
    <row r="43" spans="1:7" x14ac:dyDescent="0.3">
      <c r="B43" t="s">
        <v>40</v>
      </c>
      <c r="C43" t="s">
        <v>45</v>
      </c>
      <c r="E43" t="s">
        <v>380</v>
      </c>
      <c r="G43">
        <v>70316</v>
      </c>
    </row>
    <row r="44" spans="1:7" x14ac:dyDescent="0.3">
      <c r="B44" t="s">
        <v>42</v>
      </c>
      <c r="C44">
        <v>23386</v>
      </c>
    </row>
  </sheetData>
  <mergeCells count="1">
    <mergeCell ref="A1:L1"/>
  </mergeCells>
  <pageMargins left="0.75" right="0.75" top="0.75" bottom="0.5" header="0.5" footer="0.7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381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213188</v>
      </c>
      <c r="F12">
        <v>175900</v>
      </c>
      <c r="H12">
        <v>8</v>
      </c>
      <c r="J12">
        <f>SUM(D12:F12:H12)</f>
        <v>389096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406</v>
      </c>
      <c r="F14">
        <v>232</v>
      </c>
      <c r="H14">
        <v>0</v>
      </c>
      <c r="J14">
        <f>SUM(D14:F14:H14)</f>
        <v>638</v>
      </c>
    </row>
    <row r="15" spans="1:12" x14ac:dyDescent="0.3">
      <c r="B15" t="s">
        <v>7</v>
      </c>
      <c r="D15">
        <f>SUM(D12:D13:D14)</f>
        <v>213594</v>
      </c>
      <c r="F15">
        <f>SUM(F12:F13:F14)</f>
        <v>176132</v>
      </c>
      <c r="H15">
        <f>SUM(H12:H13:H14)</f>
        <v>8</v>
      </c>
      <c r="J15">
        <f>SUM(D15:F15:H15)</f>
        <v>389734</v>
      </c>
    </row>
    <row r="17" spans="1:27" x14ac:dyDescent="0.3">
      <c r="A17" t="s">
        <v>17</v>
      </c>
    </row>
    <row r="18" spans="1:27" x14ac:dyDescent="0.3">
      <c r="B18" t="s">
        <v>14</v>
      </c>
      <c r="D18">
        <v>122815</v>
      </c>
      <c r="F18">
        <v>101500</v>
      </c>
      <c r="H18">
        <v>1</v>
      </c>
      <c r="J18">
        <f>SUM(D18:F18:H18)</f>
        <v>224316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519</v>
      </c>
    </row>
    <row r="22" spans="1:27" x14ac:dyDescent="0.3">
      <c r="B22" t="s">
        <v>7</v>
      </c>
      <c r="J22">
        <f>SUM(J18:J19:J21)</f>
        <v>224835</v>
      </c>
    </row>
    <row r="23" spans="1:27" x14ac:dyDescent="0.3">
      <c r="A23" t="s">
        <v>20</v>
      </c>
      <c r="J23">
        <f>J22/J15*100</f>
        <v>57.689347093145585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13</v>
      </c>
      <c r="L26" t="str">
        <f>$B$2</f>
        <v>Dataganj</v>
      </c>
      <c r="M26">
        <f>$D$15</f>
        <v>213594</v>
      </c>
      <c r="N26">
        <f>$F$15</f>
        <v>176132</v>
      </c>
      <c r="O26">
        <f>$H$15</f>
        <v>8</v>
      </c>
      <c r="P26">
        <f>$J$15</f>
        <v>389734</v>
      </c>
      <c r="Q26">
        <f>$D$18</f>
        <v>122815</v>
      </c>
      <c r="R26">
        <f>$F$18</f>
        <v>101500</v>
      </c>
      <c r="S26">
        <f>$J$21</f>
        <v>519</v>
      </c>
      <c r="T26">
        <f>$J$22</f>
        <v>224835</v>
      </c>
      <c r="U26">
        <f>$C$28</f>
        <v>224822</v>
      </c>
      <c r="V26">
        <f>$J$23</f>
        <v>57.689347093145585</v>
      </c>
      <c r="W26" t="str">
        <f>$C$42</f>
        <v xml:space="preserve">BJP       </v>
      </c>
      <c r="X26" t="str">
        <f>$C$43</f>
        <v xml:space="preserve">BSP       </v>
      </c>
      <c r="Y26">
        <f>$G$42</f>
        <v>79110</v>
      </c>
      <c r="Z26">
        <f>$G$43</f>
        <v>53351</v>
      </c>
      <c r="AA26">
        <f>$C$44</f>
        <v>25759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J22-13</f>
        <v>224822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413</v>
      </c>
    </row>
    <row r="32" spans="1:27" x14ac:dyDescent="0.3">
      <c r="B32" t="s">
        <v>27</v>
      </c>
      <c r="C32">
        <v>942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382</v>
      </c>
      <c r="G42">
        <v>79110</v>
      </c>
    </row>
    <row r="43" spans="1:7" x14ac:dyDescent="0.3">
      <c r="B43" t="s">
        <v>40</v>
      </c>
      <c r="C43" t="s">
        <v>47</v>
      </c>
      <c r="E43" t="s">
        <v>383</v>
      </c>
      <c r="G43">
        <v>53351</v>
      </c>
    </row>
    <row r="44" spans="1:7" x14ac:dyDescent="0.3">
      <c r="B44" t="s">
        <v>42</v>
      </c>
      <c r="C44">
        <v>25759</v>
      </c>
    </row>
  </sheetData>
  <mergeCells count="1">
    <mergeCell ref="A1:L1"/>
  </mergeCells>
  <pageMargins left="0.75" right="0.75" top="0.75" bottom="0.5" header="0.5" footer="0.7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384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3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187095</v>
      </c>
      <c r="F12">
        <v>157107</v>
      </c>
      <c r="H12">
        <v>2</v>
      </c>
      <c r="J12">
        <f>SUM(D12:F12:H12)</f>
        <v>344204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134</v>
      </c>
      <c r="F14">
        <v>50</v>
      </c>
      <c r="H14">
        <v>0</v>
      </c>
      <c r="J14">
        <f>SUM(D14:F14:H14)</f>
        <v>184</v>
      </c>
    </row>
    <row r="15" spans="1:12" x14ac:dyDescent="0.3">
      <c r="B15" t="s">
        <v>7</v>
      </c>
      <c r="D15">
        <f>SUM(D12:D13:D14)</f>
        <v>187229</v>
      </c>
      <c r="F15">
        <f>SUM(F12:F13:F14)</f>
        <v>157157</v>
      </c>
      <c r="H15">
        <f>SUM(H12:H13:H14)</f>
        <v>2</v>
      </c>
      <c r="J15">
        <f>SUM(D15:F15:H15)</f>
        <v>344388</v>
      </c>
    </row>
    <row r="17" spans="1:27" x14ac:dyDescent="0.3">
      <c r="A17" t="s">
        <v>17</v>
      </c>
    </row>
    <row r="18" spans="1:27" x14ac:dyDescent="0.3">
      <c r="B18" t="s">
        <v>14</v>
      </c>
      <c r="D18">
        <v>135445</v>
      </c>
      <c r="F18">
        <v>111874</v>
      </c>
      <c r="H18">
        <v>0</v>
      </c>
      <c r="J18">
        <f>SUM(D18:F18:H18)</f>
        <v>247319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468</v>
      </c>
    </row>
    <row r="22" spans="1:27" x14ac:dyDescent="0.3">
      <c r="B22" t="s">
        <v>7</v>
      </c>
      <c r="J22">
        <f>SUM(J18:J19:J21)</f>
        <v>247787</v>
      </c>
    </row>
    <row r="23" spans="1:27" x14ac:dyDescent="0.3">
      <c r="A23" t="s">
        <v>20</v>
      </c>
      <c r="J23">
        <f>J22/J15*100</f>
        <v>71.949951798552789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</v>
      </c>
      <c r="L26" t="str">
        <f>$B$2</f>
        <v>Baheri</v>
      </c>
      <c r="M26">
        <f>$D$15</f>
        <v>187229</v>
      </c>
      <c r="N26">
        <f>$F$15</f>
        <v>157157</v>
      </c>
      <c r="O26">
        <f>$H$15</f>
        <v>2</v>
      </c>
      <c r="P26">
        <f>$J$15</f>
        <v>344388</v>
      </c>
      <c r="Q26">
        <f>$D$18</f>
        <v>135445</v>
      </c>
      <c r="R26">
        <f>$F$18</f>
        <v>111874</v>
      </c>
      <c r="S26">
        <f>$J$21</f>
        <v>468</v>
      </c>
      <c r="T26">
        <f>$J$22</f>
        <v>247787</v>
      </c>
      <c r="U26">
        <f>$C$28</f>
        <v>247785</v>
      </c>
      <c r="V26">
        <f>$J$23</f>
        <v>71.949951798552789</v>
      </c>
      <c r="W26" t="str">
        <f>$C$42</f>
        <v xml:space="preserve">BJP       </v>
      </c>
      <c r="X26" t="str">
        <f>$C$43</f>
        <v xml:space="preserve">BSP       </v>
      </c>
      <c r="Y26">
        <f>$G$42</f>
        <v>108846</v>
      </c>
      <c r="Z26">
        <f>$G$43</f>
        <v>66009</v>
      </c>
      <c r="AA26">
        <f>$C$44</f>
        <v>42837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</f>
        <v>247785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376</v>
      </c>
    </row>
    <row r="32" spans="1:27" x14ac:dyDescent="0.3">
      <c r="B32" t="s">
        <v>27</v>
      </c>
      <c r="C32">
        <v>915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385</v>
      </c>
      <c r="G42">
        <v>108846</v>
      </c>
    </row>
    <row r="43" spans="1:7" x14ac:dyDescent="0.3">
      <c r="B43" t="s">
        <v>40</v>
      </c>
      <c r="C43" t="s">
        <v>47</v>
      </c>
      <c r="E43" t="s">
        <v>386</v>
      </c>
      <c r="G43">
        <v>66009</v>
      </c>
    </row>
    <row r="44" spans="1:7" x14ac:dyDescent="0.3">
      <c r="B44" t="s">
        <v>42</v>
      </c>
      <c r="C44">
        <v>42837</v>
      </c>
    </row>
  </sheetData>
  <mergeCells count="1">
    <mergeCell ref="A1:L1"/>
  </mergeCells>
  <pageMargins left="0.75" right="0.75" top="0.75" bottom="0.5" header="0.5" footer="0.7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387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175962</v>
      </c>
      <c r="F12">
        <v>148699</v>
      </c>
      <c r="H12">
        <v>9</v>
      </c>
      <c r="J12">
        <f>SUM(D12:F12:H12)</f>
        <v>324670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105</v>
      </c>
      <c r="F14">
        <v>37</v>
      </c>
      <c r="H14">
        <v>0</v>
      </c>
      <c r="J14">
        <f>SUM(D14:F14:H14)</f>
        <v>142</v>
      </c>
    </row>
    <row r="15" spans="1:12" x14ac:dyDescent="0.3">
      <c r="B15" t="s">
        <v>7</v>
      </c>
      <c r="D15">
        <f>SUM(D12:D13:D14)</f>
        <v>176067</v>
      </c>
      <c r="F15">
        <f>SUM(F12:F13:F14)</f>
        <v>148736</v>
      </c>
      <c r="H15">
        <f>SUM(H12:H13:H14)</f>
        <v>9</v>
      </c>
      <c r="J15">
        <f>SUM(D15:F15:H15)</f>
        <v>324812</v>
      </c>
    </row>
    <row r="17" spans="1:27" x14ac:dyDescent="0.3">
      <c r="A17" t="s">
        <v>17</v>
      </c>
    </row>
    <row r="18" spans="1:27" x14ac:dyDescent="0.3">
      <c r="B18" t="s">
        <v>14</v>
      </c>
      <c r="D18">
        <v>112521</v>
      </c>
      <c r="F18">
        <v>97303</v>
      </c>
      <c r="H18">
        <v>1</v>
      </c>
      <c r="J18">
        <f>SUM(D18:F18:H18)</f>
        <v>209825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458</v>
      </c>
    </row>
    <row r="22" spans="1:27" x14ac:dyDescent="0.3">
      <c r="B22" t="s">
        <v>7</v>
      </c>
      <c r="J22">
        <f>SUM(J18:J19:J21)</f>
        <v>210283</v>
      </c>
    </row>
    <row r="23" spans="1:27" x14ac:dyDescent="0.3">
      <c r="A23" t="s">
        <v>20</v>
      </c>
      <c r="J23">
        <f>J22/J15*100</f>
        <v>64.739911087028801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7</v>
      </c>
      <c r="L26" t="str">
        <f>$B$2</f>
        <v>Meerganj</v>
      </c>
      <c r="M26">
        <f>$D$15</f>
        <v>176067</v>
      </c>
      <c r="N26">
        <f>$F$15</f>
        <v>148736</v>
      </c>
      <c r="O26">
        <f>$H$15</f>
        <v>9</v>
      </c>
      <c r="P26">
        <f>$J$15</f>
        <v>324812</v>
      </c>
      <c r="Q26">
        <f>$D$18</f>
        <v>112521</v>
      </c>
      <c r="R26">
        <f>$F$18</f>
        <v>97303</v>
      </c>
      <c r="S26">
        <f>$J$21</f>
        <v>458</v>
      </c>
      <c r="T26">
        <f>$J$22</f>
        <v>210283</v>
      </c>
      <c r="U26">
        <f>$C$28</f>
        <v>210276</v>
      </c>
      <c r="V26">
        <f>$J$23</f>
        <v>64.739911087028801</v>
      </c>
      <c r="W26" t="str">
        <f>$C$42</f>
        <v xml:space="preserve">BJP       </v>
      </c>
      <c r="X26" t="str">
        <f>$C$43</f>
        <v xml:space="preserve">BSP       </v>
      </c>
      <c r="Y26">
        <f>$G$42</f>
        <v>108789</v>
      </c>
      <c r="Z26">
        <f>$G$43</f>
        <v>54289</v>
      </c>
      <c r="AA26">
        <f>$C$44</f>
        <v>54500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J22-7</f>
        <v>210276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353</v>
      </c>
    </row>
    <row r="32" spans="1:27" x14ac:dyDescent="0.3">
      <c r="B32" t="s">
        <v>27</v>
      </c>
      <c r="C32">
        <v>920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388</v>
      </c>
      <c r="G42">
        <v>108789</v>
      </c>
    </row>
    <row r="43" spans="1:7" x14ac:dyDescent="0.3">
      <c r="B43" t="s">
        <v>40</v>
      </c>
      <c r="C43" t="s">
        <v>47</v>
      </c>
      <c r="E43" t="s">
        <v>389</v>
      </c>
      <c r="G43">
        <v>54289</v>
      </c>
    </row>
    <row r="44" spans="1:7" x14ac:dyDescent="0.3">
      <c r="B44" t="s">
        <v>42</v>
      </c>
      <c r="C44">
        <v>54500</v>
      </c>
    </row>
  </sheetData>
  <mergeCells count="1">
    <mergeCell ref="A1:L1"/>
  </mergeCells>
  <pageMargins left="0.75" right="0.75" top="0.75" bottom="0.5" header="0.5" footer="0.7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390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12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189164</v>
      </c>
      <c r="F12">
        <v>157679</v>
      </c>
      <c r="H12">
        <v>9</v>
      </c>
      <c r="J12">
        <f>SUM(D12:F12:H12)</f>
        <v>346852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174</v>
      </c>
      <c r="F14">
        <v>89</v>
      </c>
      <c r="H14">
        <v>0</v>
      </c>
      <c r="J14">
        <f>SUM(D14:F14:H14)</f>
        <v>263</v>
      </c>
    </row>
    <row r="15" spans="1:12" x14ac:dyDescent="0.3">
      <c r="B15" t="s">
        <v>7</v>
      </c>
      <c r="D15">
        <f>SUM(D12:D13:D14)</f>
        <v>189338</v>
      </c>
      <c r="F15">
        <f>SUM(F12:F13:F14)</f>
        <v>157768</v>
      </c>
      <c r="H15">
        <f>SUM(H12:H13:H14)</f>
        <v>9</v>
      </c>
      <c r="J15">
        <f>SUM(D15:F15:H15)</f>
        <v>347115</v>
      </c>
    </row>
    <row r="17" spans="1:27" x14ac:dyDescent="0.3">
      <c r="A17" t="s">
        <v>17</v>
      </c>
    </row>
    <row r="18" spans="1:27" x14ac:dyDescent="0.3">
      <c r="B18" t="s">
        <v>14</v>
      </c>
      <c r="D18">
        <v>130521</v>
      </c>
      <c r="F18">
        <v>108001</v>
      </c>
      <c r="H18">
        <v>2</v>
      </c>
      <c r="J18">
        <f>SUM(D18:F18:H18)</f>
        <v>238524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579</v>
      </c>
    </row>
    <row r="22" spans="1:27" x14ac:dyDescent="0.3">
      <c r="B22" t="s">
        <v>7</v>
      </c>
      <c r="J22">
        <f>SUM(J18:J19:J21)</f>
        <v>239103</v>
      </c>
    </row>
    <row r="23" spans="1:27" x14ac:dyDescent="0.3">
      <c r="A23" t="s">
        <v>20</v>
      </c>
      <c r="J23">
        <f>J22/J15*100</f>
        <v>68.882935050343548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67</v>
      </c>
      <c r="L26" t="str">
        <f>$B$2</f>
        <v>Bhojipura</v>
      </c>
      <c r="M26">
        <f>$D$15</f>
        <v>189338</v>
      </c>
      <c r="N26">
        <f>$F$15</f>
        <v>157768</v>
      </c>
      <c r="O26">
        <f>$H$15</f>
        <v>9</v>
      </c>
      <c r="P26">
        <f>$J$15</f>
        <v>347115</v>
      </c>
      <c r="Q26">
        <f>$D$18</f>
        <v>130521</v>
      </c>
      <c r="R26">
        <f>$F$18</f>
        <v>108001</v>
      </c>
      <c r="S26">
        <f>$J$21</f>
        <v>579</v>
      </c>
      <c r="T26">
        <f>$J$22</f>
        <v>239103</v>
      </c>
      <c r="U26">
        <f>$C$28</f>
        <v>238631</v>
      </c>
      <c r="V26">
        <f>$J$23</f>
        <v>68.882935050343548</v>
      </c>
      <c r="W26" t="str">
        <f>$C$42</f>
        <v xml:space="preserve">BJP       </v>
      </c>
      <c r="X26" t="str">
        <f>$C$43</f>
        <v xml:space="preserve">SP        </v>
      </c>
      <c r="Y26">
        <f>$G$42</f>
        <v>100381</v>
      </c>
      <c r="Z26">
        <f>$G$43</f>
        <v>72617</v>
      </c>
      <c r="AA26">
        <f>$C$44</f>
        <v>27764</v>
      </c>
    </row>
    <row r="27" spans="1:27" x14ac:dyDescent="0.3">
      <c r="B27" t="s">
        <v>23</v>
      </c>
      <c r="C27">
        <v>405</v>
      </c>
    </row>
    <row r="28" spans="1:27" x14ac:dyDescent="0.3">
      <c r="B28" t="s">
        <v>24</v>
      </c>
      <c r="C28">
        <f>J22-472</f>
        <v>238631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375</v>
      </c>
    </row>
    <row r="32" spans="1:27" x14ac:dyDescent="0.3">
      <c r="B32" t="s">
        <v>27</v>
      </c>
      <c r="C32">
        <v>925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391</v>
      </c>
      <c r="G42">
        <v>100381</v>
      </c>
    </row>
    <row r="43" spans="1:7" x14ac:dyDescent="0.3">
      <c r="B43" t="s">
        <v>40</v>
      </c>
      <c r="C43" t="s">
        <v>45</v>
      </c>
      <c r="E43" t="s">
        <v>392</v>
      </c>
      <c r="G43">
        <v>72617</v>
      </c>
    </row>
    <row r="44" spans="1:7" x14ac:dyDescent="0.3">
      <c r="B44" t="s">
        <v>42</v>
      </c>
      <c r="C44">
        <v>27764</v>
      </c>
    </row>
  </sheetData>
  <mergeCells count="1">
    <mergeCell ref="A1:L1"/>
  </mergeCells>
  <pageMargins left="0.75" right="0.75" top="0.75" bottom="0.5" header="0.5" footer="0.7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393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2</v>
      </c>
      <c r="H5">
        <v>0</v>
      </c>
      <c r="J5">
        <f>SUM(D5:F5:H5)</f>
        <v>15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2</v>
      </c>
      <c r="J8">
        <f>SUM(D8:F8:E8)</f>
        <v>10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170741</v>
      </c>
      <c r="F12">
        <v>144135</v>
      </c>
      <c r="H12">
        <v>14</v>
      </c>
      <c r="J12">
        <f>SUM(D12:F12:H12)</f>
        <v>314890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113</v>
      </c>
      <c r="F14">
        <v>57</v>
      </c>
      <c r="H14">
        <v>0</v>
      </c>
      <c r="J14">
        <f>SUM(D14:F14:H14)</f>
        <v>170</v>
      </c>
    </row>
    <row r="15" spans="1:12" x14ac:dyDescent="0.3">
      <c r="B15" t="s">
        <v>7</v>
      </c>
      <c r="D15">
        <f>SUM(D12:D13:D14)</f>
        <v>170854</v>
      </c>
      <c r="F15">
        <f>SUM(F12:F13:F14)</f>
        <v>144192</v>
      </c>
      <c r="H15">
        <f>SUM(H12:H13:H14)</f>
        <v>14</v>
      </c>
      <c r="J15">
        <f>SUM(D15:F15:H15)</f>
        <v>315060</v>
      </c>
    </row>
    <row r="17" spans="1:27" x14ac:dyDescent="0.3">
      <c r="A17" t="s">
        <v>17</v>
      </c>
    </row>
    <row r="18" spans="1:27" x14ac:dyDescent="0.3">
      <c r="B18" t="s">
        <v>14</v>
      </c>
      <c r="D18">
        <v>117075</v>
      </c>
      <c r="F18">
        <v>98579</v>
      </c>
      <c r="H18">
        <v>0</v>
      </c>
      <c r="J18">
        <f>SUM(D18:F18:H18)</f>
        <v>215654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466</v>
      </c>
    </row>
    <row r="22" spans="1:27" x14ac:dyDescent="0.3">
      <c r="B22" t="s">
        <v>7</v>
      </c>
      <c r="J22">
        <f>SUM(J18:J19:J21)</f>
        <v>216120</v>
      </c>
    </row>
    <row r="23" spans="1:27" x14ac:dyDescent="0.3">
      <c r="A23" t="s">
        <v>20</v>
      </c>
      <c r="J23">
        <f>J22/J15*100</f>
        <v>68.596457817558559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36</v>
      </c>
      <c r="L26" t="str">
        <f>$B$2</f>
        <v>Nawabganj</v>
      </c>
      <c r="M26">
        <f>$D$15</f>
        <v>170854</v>
      </c>
      <c r="N26">
        <f>$F$15</f>
        <v>144192</v>
      </c>
      <c r="O26">
        <f>$H$15</f>
        <v>14</v>
      </c>
      <c r="P26">
        <f>$J$15</f>
        <v>315060</v>
      </c>
      <c r="Q26">
        <f>$D$18</f>
        <v>117075</v>
      </c>
      <c r="R26">
        <f>$F$18</f>
        <v>98579</v>
      </c>
      <c r="S26">
        <f>$J$21</f>
        <v>466</v>
      </c>
      <c r="T26">
        <f>$J$22</f>
        <v>216120</v>
      </c>
      <c r="U26">
        <f>$C$28</f>
        <v>215339</v>
      </c>
      <c r="V26">
        <f>$J$23</f>
        <v>68.596457817558559</v>
      </c>
      <c r="W26" t="str">
        <f>$C$42</f>
        <v xml:space="preserve">BJP       </v>
      </c>
      <c r="X26" t="str">
        <f>$C$43</f>
        <v xml:space="preserve">SP        </v>
      </c>
      <c r="Y26">
        <f>$G$42</f>
        <v>93711</v>
      </c>
      <c r="Z26">
        <f>$G$43</f>
        <v>54569</v>
      </c>
      <c r="AA26">
        <f>$C$44</f>
        <v>39142</v>
      </c>
    </row>
    <row r="27" spans="1:27" x14ac:dyDescent="0.3">
      <c r="B27" t="s">
        <v>23</v>
      </c>
      <c r="C27">
        <v>745</v>
      </c>
    </row>
    <row r="28" spans="1:27" x14ac:dyDescent="0.3">
      <c r="B28" t="s">
        <v>24</v>
      </c>
      <c r="C28">
        <f>J22-781</f>
        <v>215339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353</v>
      </c>
    </row>
    <row r="32" spans="1:27" x14ac:dyDescent="0.3">
      <c r="B32" t="s">
        <v>27</v>
      </c>
      <c r="C32">
        <v>892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394</v>
      </c>
      <c r="G42">
        <v>93711</v>
      </c>
    </row>
    <row r="43" spans="1:7" x14ac:dyDescent="0.3">
      <c r="B43" t="s">
        <v>40</v>
      </c>
      <c r="C43" t="s">
        <v>45</v>
      </c>
      <c r="E43" t="s">
        <v>395</v>
      </c>
      <c r="G43">
        <v>54569</v>
      </c>
    </row>
    <row r="44" spans="1:7" x14ac:dyDescent="0.3">
      <c r="B44" t="s">
        <v>42</v>
      </c>
      <c r="C44">
        <v>39142</v>
      </c>
    </row>
  </sheetData>
  <mergeCells count="1">
    <mergeCell ref="A1:L1"/>
  </mergeCells>
  <pageMargins left="0.75" right="0.75" top="0.75" bottom="0.5" header="0.5" footer="0.7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396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3</v>
      </c>
      <c r="F7">
        <v>0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2</v>
      </c>
      <c r="J8">
        <f>SUM(D8:F8:E8)</f>
        <v>6</v>
      </c>
    </row>
    <row r="9" spans="1:12" x14ac:dyDescent="0.3">
      <c r="A9" t="s">
        <v>12</v>
      </c>
      <c r="D9">
        <v>3</v>
      </c>
      <c r="F9">
        <v>2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168455</v>
      </c>
      <c r="F12">
        <v>138236</v>
      </c>
      <c r="H12">
        <v>6</v>
      </c>
      <c r="J12">
        <f>SUM(D12:F12:H12)</f>
        <v>306697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224</v>
      </c>
      <c r="F14">
        <v>91</v>
      </c>
      <c r="H14">
        <v>0</v>
      </c>
      <c r="J14">
        <f>SUM(D14:F14:H14)</f>
        <v>315</v>
      </c>
    </row>
    <row r="15" spans="1:12" x14ac:dyDescent="0.3">
      <c r="B15" t="s">
        <v>7</v>
      </c>
      <c r="D15">
        <f>SUM(D12:D13:D14)</f>
        <v>168679</v>
      </c>
      <c r="F15">
        <f>SUM(F12:F13:F14)</f>
        <v>138327</v>
      </c>
      <c r="H15">
        <f>SUM(H12:H13:H14)</f>
        <v>6</v>
      </c>
      <c r="J15">
        <f>SUM(D15:F15:H15)</f>
        <v>307012</v>
      </c>
    </row>
    <row r="17" spans="1:27" x14ac:dyDescent="0.3">
      <c r="A17" t="s">
        <v>17</v>
      </c>
    </row>
    <row r="18" spans="1:27" x14ac:dyDescent="0.3">
      <c r="B18" t="s">
        <v>14</v>
      </c>
      <c r="D18">
        <v>105999</v>
      </c>
      <c r="F18">
        <v>84312</v>
      </c>
      <c r="H18">
        <v>0</v>
      </c>
      <c r="J18">
        <f>SUM(D18:F18:H18)</f>
        <v>190311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416</v>
      </c>
    </row>
    <row r="22" spans="1:27" x14ac:dyDescent="0.3">
      <c r="B22" t="s">
        <v>7</v>
      </c>
      <c r="J22">
        <f>SUM(J18:J19:J21)</f>
        <v>190727</v>
      </c>
    </row>
    <row r="23" spans="1:27" x14ac:dyDescent="0.3">
      <c r="A23" t="s">
        <v>20</v>
      </c>
      <c r="J23">
        <f>J22/J15*100</f>
        <v>62.123630346696544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12</v>
      </c>
      <c r="L26" t="str">
        <f>$B$2</f>
        <v>Faridpur</v>
      </c>
      <c r="M26">
        <f>$D$15</f>
        <v>168679</v>
      </c>
      <c r="N26">
        <f>$F$15</f>
        <v>138327</v>
      </c>
      <c r="O26">
        <f>$H$15</f>
        <v>6</v>
      </c>
      <c r="P26">
        <f>$J$15</f>
        <v>307012</v>
      </c>
      <c r="Q26">
        <f>$D$18</f>
        <v>105999</v>
      </c>
      <c r="R26">
        <f>$F$18</f>
        <v>84312</v>
      </c>
      <c r="S26">
        <f>$J$21</f>
        <v>416</v>
      </c>
      <c r="T26">
        <f>$J$22</f>
        <v>190727</v>
      </c>
      <c r="U26">
        <f>$C$28</f>
        <v>190209</v>
      </c>
      <c r="V26">
        <f>$J$23</f>
        <v>62.123630346696544</v>
      </c>
      <c r="W26" t="str">
        <f>$C$42</f>
        <v xml:space="preserve">BJP       </v>
      </c>
      <c r="X26" t="str">
        <f>$C$43</f>
        <v xml:space="preserve">SP        </v>
      </c>
      <c r="Y26">
        <f>$G$42</f>
        <v>83656</v>
      </c>
      <c r="Z26">
        <f>$G$43</f>
        <v>58935</v>
      </c>
      <c r="AA26">
        <f>$C$44</f>
        <v>24721</v>
      </c>
    </row>
    <row r="27" spans="1:27" x14ac:dyDescent="0.3">
      <c r="B27" t="s">
        <v>23</v>
      </c>
      <c r="C27">
        <v>506</v>
      </c>
    </row>
    <row r="28" spans="1:27" x14ac:dyDescent="0.3">
      <c r="B28" t="s">
        <v>24</v>
      </c>
      <c r="C28">
        <f>J22-518</f>
        <v>190209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343</v>
      </c>
    </row>
    <row r="32" spans="1:27" x14ac:dyDescent="0.3">
      <c r="B32" t="s">
        <v>27</v>
      </c>
      <c r="C32">
        <v>894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397</v>
      </c>
      <c r="G42">
        <v>83656</v>
      </c>
    </row>
    <row r="43" spans="1:7" x14ac:dyDescent="0.3">
      <c r="B43" t="s">
        <v>40</v>
      </c>
      <c r="C43" t="s">
        <v>45</v>
      </c>
      <c r="E43" t="s">
        <v>398</v>
      </c>
      <c r="G43">
        <v>58935</v>
      </c>
    </row>
    <row r="44" spans="1:7" x14ac:dyDescent="0.3">
      <c r="B44" t="s">
        <v>42</v>
      </c>
      <c r="C44">
        <v>24721</v>
      </c>
    </row>
  </sheetData>
  <mergeCells count="1">
    <mergeCell ref="A1:L1"/>
  </mergeCells>
  <pageMargins left="0.75" right="0.75" top="0.75" bottom="0.5" header="0.5" footer="0.7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399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200586</v>
      </c>
      <c r="F12">
        <v>161614</v>
      </c>
      <c r="H12">
        <v>15</v>
      </c>
      <c r="J12">
        <f>SUM(D12:F12:H12)</f>
        <v>362215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205</v>
      </c>
      <c r="F14">
        <v>106</v>
      </c>
      <c r="H14">
        <v>0</v>
      </c>
      <c r="J14">
        <f>SUM(D14:F14:H14)</f>
        <v>311</v>
      </c>
    </row>
    <row r="15" spans="1:12" x14ac:dyDescent="0.3">
      <c r="B15" t="s">
        <v>7</v>
      </c>
      <c r="D15">
        <f>SUM(D12:D13:D14)</f>
        <v>200791</v>
      </c>
      <c r="F15">
        <f>SUM(F12:F13:F14)</f>
        <v>161720</v>
      </c>
      <c r="H15">
        <f>SUM(H12:H13:H14)</f>
        <v>15</v>
      </c>
      <c r="J15">
        <f>SUM(D15:F15:H15)</f>
        <v>362526</v>
      </c>
    </row>
    <row r="17" spans="1:27" x14ac:dyDescent="0.3">
      <c r="A17" t="s">
        <v>17</v>
      </c>
    </row>
    <row r="18" spans="1:27" x14ac:dyDescent="0.3">
      <c r="B18" t="s">
        <v>14</v>
      </c>
      <c r="D18">
        <v>129079</v>
      </c>
      <c r="F18">
        <v>105380</v>
      </c>
      <c r="H18">
        <v>0</v>
      </c>
      <c r="J18">
        <f>SUM(D18:F18:H18)</f>
        <v>234459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499</v>
      </c>
    </row>
    <row r="22" spans="1:27" x14ac:dyDescent="0.3">
      <c r="B22" t="s">
        <v>7</v>
      </c>
      <c r="J22">
        <f>SUM(J18:J19:J21)</f>
        <v>234958</v>
      </c>
    </row>
    <row r="23" spans="1:27" x14ac:dyDescent="0.3">
      <c r="A23" t="s">
        <v>20</v>
      </c>
      <c r="J23">
        <f>J22/J15*100</f>
        <v>64.811351461688261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0</v>
      </c>
      <c r="L26" t="str">
        <f>$B$2</f>
        <v>Bithari Chainpur</v>
      </c>
      <c r="M26">
        <f>$D$15</f>
        <v>200791</v>
      </c>
      <c r="N26">
        <f>$F$15</f>
        <v>161720</v>
      </c>
      <c r="O26">
        <f>$H$15</f>
        <v>15</v>
      </c>
      <c r="P26">
        <f>$J$15</f>
        <v>362526</v>
      </c>
      <c r="Q26">
        <f>$D$18</f>
        <v>129079</v>
      </c>
      <c r="R26">
        <f>$F$18</f>
        <v>105380</v>
      </c>
      <c r="S26">
        <f>$J$21</f>
        <v>499</v>
      </c>
      <c r="T26">
        <f>$J$22</f>
        <v>234958</v>
      </c>
      <c r="U26">
        <f>$C$28</f>
        <v>234958</v>
      </c>
      <c r="V26">
        <f>$J$23</f>
        <v>64.811351461688261</v>
      </c>
      <c r="W26" t="str">
        <f>$C$42</f>
        <v xml:space="preserve">BJP       </v>
      </c>
      <c r="X26" t="str">
        <f>$C$43</f>
        <v xml:space="preserve">SP        </v>
      </c>
      <c r="Y26">
        <f>$G$42</f>
        <v>96397</v>
      </c>
      <c r="Z26">
        <f>$G$43</f>
        <v>76886</v>
      </c>
      <c r="AA26">
        <f>$C$44</f>
        <v>19511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J22-0</f>
        <v>234958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390</v>
      </c>
    </row>
    <row r="32" spans="1:27" x14ac:dyDescent="0.3">
      <c r="B32" t="s">
        <v>27</v>
      </c>
      <c r="C32">
        <v>929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400</v>
      </c>
      <c r="G42">
        <v>96397</v>
      </c>
    </row>
    <row r="43" spans="1:7" x14ac:dyDescent="0.3">
      <c r="B43" t="s">
        <v>40</v>
      </c>
      <c r="C43" t="s">
        <v>45</v>
      </c>
      <c r="E43" t="s">
        <v>401</v>
      </c>
      <c r="G43">
        <v>76886</v>
      </c>
    </row>
    <row r="44" spans="1:7" x14ac:dyDescent="0.3">
      <c r="B44" t="s">
        <v>42</v>
      </c>
      <c r="C44">
        <v>19511</v>
      </c>
    </row>
  </sheetData>
  <mergeCells count="1">
    <mergeCell ref="A1:L1"/>
  </mergeCells>
  <pageMargins left="0.75" right="0.75" top="0.75" bottom="0.5" header="0.5" footer="0.7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402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1</v>
      </c>
      <c r="H5">
        <v>0</v>
      </c>
      <c r="J5">
        <f>SUM(D5:F5:H5)</f>
        <v>24</v>
      </c>
    </row>
    <row r="6" spans="1:12" x14ac:dyDescent="0.3">
      <c r="A6" t="s">
        <v>9</v>
      </c>
      <c r="D6">
        <v>11</v>
      </c>
      <c r="F6">
        <v>0</v>
      </c>
      <c r="H6">
        <v>0</v>
      </c>
      <c r="J6">
        <f>SUM(D6:F6:H6)</f>
        <v>11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229031</v>
      </c>
      <c r="F12">
        <v>186895</v>
      </c>
      <c r="H12">
        <v>17</v>
      </c>
      <c r="J12">
        <f>SUM(D12:F12:H12)</f>
        <v>415943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122</v>
      </c>
      <c r="F14">
        <v>71</v>
      </c>
      <c r="H14">
        <v>0</v>
      </c>
      <c r="J14">
        <f>SUM(D14:F14:H14)</f>
        <v>193</v>
      </c>
    </row>
    <row r="15" spans="1:12" x14ac:dyDescent="0.3">
      <c r="B15" t="s">
        <v>7</v>
      </c>
      <c r="D15">
        <f>SUM(D12:D13:D14)</f>
        <v>229153</v>
      </c>
      <c r="F15">
        <f>SUM(F12:F13:F14)</f>
        <v>186966</v>
      </c>
      <c r="H15">
        <f>SUM(H12:H13:H14)</f>
        <v>17</v>
      </c>
      <c r="J15">
        <f>SUM(D15:F15:H15)</f>
        <v>416136</v>
      </c>
    </row>
    <row r="17" spans="1:27" x14ac:dyDescent="0.3">
      <c r="A17" t="s">
        <v>17</v>
      </c>
    </row>
    <row r="18" spans="1:27" x14ac:dyDescent="0.3">
      <c r="B18" t="s">
        <v>14</v>
      </c>
      <c r="D18">
        <v>125114</v>
      </c>
      <c r="F18">
        <v>98489</v>
      </c>
      <c r="H18">
        <v>4</v>
      </c>
      <c r="J18">
        <f>SUM(D18:F18:H18)</f>
        <v>223607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1008</v>
      </c>
    </row>
    <row r="22" spans="1:27" x14ac:dyDescent="0.3">
      <c r="B22" t="s">
        <v>7</v>
      </c>
      <c r="J22">
        <f>SUM(J18:J19:J21)</f>
        <v>224615</v>
      </c>
    </row>
    <row r="23" spans="1:27" x14ac:dyDescent="0.3">
      <c r="A23" t="s">
        <v>20</v>
      </c>
      <c r="J23">
        <f>J22/J15*100</f>
        <v>53.9763442720649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237</v>
      </c>
      <c r="L26" t="str">
        <f>$B$2</f>
        <v>Bareilly</v>
      </c>
      <c r="M26">
        <f>$D$15</f>
        <v>229153</v>
      </c>
      <c r="N26">
        <f>$F$15</f>
        <v>186966</v>
      </c>
      <c r="O26">
        <f>$H$15</f>
        <v>17</v>
      </c>
      <c r="P26">
        <f>$J$15</f>
        <v>416136</v>
      </c>
      <c r="Q26">
        <f>$D$18</f>
        <v>125114</v>
      </c>
      <c r="R26">
        <f>$F$18</f>
        <v>98489</v>
      </c>
      <c r="S26">
        <f>$J$21</f>
        <v>1008</v>
      </c>
      <c r="T26">
        <f>$J$22</f>
        <v>224615</v>
      </c>
      <c r="U26">
        <f>$C$28</f>
        <v>224378</v>
      </c>
      <c r="V26">
        <f>$J$23</f>
        <v>53.9763442720649</v>
      </c>
      <c r="W26" t="str">
        <f>$C$42</f>
        <v xml:space="preserve">BJP       </v>
      </c>
      <c r="X26" t="str">
        <f>$C$43</f>
        <v xml:space="preserve">INC       </v>
      </c>
      <c r="Y26">
        <f>$G$42</f>
        <v>115270</v>
      </c>
      <c r="Z26">
        <f>$G$43</f>
        <v>86559</v>
      </c>
      <c r="AA26">
        <f>$C$44</f>
        <v>28667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J22-237</f>
        <v>224378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406</v>
      </c>
    </row>
    <row r="32" spans="1:27" x14ac:dyDescent="0.3">
      <c r="B32" t="s">
        <v>27</v>
      </c>
      <c r="C32">
        <v>1024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403</v>
      </c>
      <c r="G42">
        <v>115270</v>
      </c>
    </row>
    <row r="43" spans="1:7" x14ac:dyDescent="0.3">
      <c r="B43" t="s">
        <v>40</v>
      </c>
      <c r="C43" t="s">
        <v>39</v>
      </c>
      <c r="E43" t="s">
        <v>404</v>
      </c>
      <c r="G43">
        <v>86559</v>
      </c>
    </row>
    <row r="44" spans="1:7" x14ac:dyDescent="0.3">
      <c r="B44" t="s">
        <v>42</v>
      </c>
      <c r="C44">
        <v>28667</v>
      </c>
    </row>
  </sheetData>
  <mergeCells count="1">
    <mergeCell ref="A1:L1"/>
  </mergeCells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44"/>
  <sheetViews>
    <sheetView topLeftCell="H1" workbookViewId="0">
      <selection activeCell="A21" sqref="A21:P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3</v>
      </c>
      <c r="H5">
        <v>0</v>
      </c>
      <c r="J5">
        <f>SUM(D5:F5:H5)</f>
        <v>18</v>
      </c>
    </row>
    <row r="6" spans="1:12" x14ac:dyDescent="0.3">
      <c r="A6" t="s">
        <v>9</v>
      </c>
      <c r="D6">
        <v>3</v>
      </c>
      <c r="F6">
        <v>2</v>
      </c>
      <c r="H6">
        <v>0</v>
      </c>
      <c r="J6">
        <f>SUM(D6:F6:H6)</f>
        <v>5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174583</v>
      </c>
      <c r="F12">
        <v>154801</v>
      </c>
      <c r="H12">
        <v>21</v>
      </c>
      <c r="J12">
        <f>SUM(D12:F12:H12)</f>
        <v>329405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116</v>
      </c>
      <c r="F14">
        <v>45</v>
      </c>
      <c r="H14">
        <v>0</v>
      </c>
      <c r="J14">
        <f>SUM(D14:F14:H14)</f>
        <v>161</v>
      </c>
    </row>
    <row r="15" spans="1:12" x14ac:dyDescent="0.3">
      <c r="B15" t="s">
        <v>7</v>
      </c>
      <c r="D15">
        <f>SUM(D12:D13:D14)</f>
        <v>174699</v>
      </c>
      <c r="F15">
        <f>SUM(F12:F13:F14)</f>
        <v>154846</v>
      </c>
      <c r="H15">
        <f>SUM(H12:H13:H14)</f>
        <v>21</v>
      </c>
      <c r="J15">
        <f>SUM(D15:F15:H15)</f>
        <v>329566</v>
      </c>
    </row>
    <row r="17" spans="1:27" x14ac:dyDescent="0.3">
      <c r="A17" t="s">
        <v>17</v>
      </c>
    </row>
    <row r="18" spans="1:27" x14ac:dyDescent="0.3">
      <c r="B18" t="s">
        <v>14</v>
      </c>
      <c r="D18">
        <v>110063</v>
      </c>
      <c r="F18">
        <v>105301</v>
      </c>
      <c r="H18">
        <v>1</v>
      </c>
      <c r="J18">
        <f>SUM(D18:F18:H18)</f>
        <v>215365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A21" t="s">
        <v>96</v>
      </c>
      <c r="B21">
        <v>167480</v>
      </c>
      <c r="C21">
        <v>145315</v>
      </c>
      <c r="D21">
        <v>22</v>
      </c>
      <c r="E21">
        <v>312817</v>
      </c>
      <c r="F21">
        <v>113248</v>
      </c>
      <c r="G21">
        <v>104682</v>
      </c>
      <c r="H21">
        <v>613</v>
      </c>
      <c r="I21">
        <v>218544</v>
      </c>
      <c r="J21">
        <v>218484</v>
      </c>
      <c r="K21">
        <v>69.863210759006066</v>
      </c>
      <c r="L21" t="s">
        <v>41</v>
      </c>
      <c r="M21" t="s">
        <v>47</v>
      </c>
      <c r="N21">
        <v>92345</v>
      </c>
      <c r="O21">
        <v>56696</v>
      </c>
      <c r="P21">
        <v>35649</v>
      </c>
    </row>
    <row r="22" spans="1:27" x14ac:dyDescent="0.3">
      <c r="B22" t="s">
        <v>7</v>
      </c>
      <c r="J22">
        <f>SUM(J18:J19:J21)</f>
        <v>433849</v>
      </c>
    </row>
    <row r="23" spans="1:27" x14ac:dyDescent="0.3">
      <c r="A23" t="s">
        <v>20</v>
      </c>
      <c r="J23">
        <f>J22/J15*100</f>
        <v>131.64252380403317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167480VOTERS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60</v>
      </c>
      <c r="L26" t="str">
        <f>$B$2</f>
        <v>Najibabad</v>
      </c>
      <c r="M26">
        <f>$D$15</f>
        <v>174699</v>
      </c>
      <c r="N26">
        <f>$F$15</f>
        <v>154846</v>
      </c>
      <c r="O26">
        <f>$H$15</f>
        <v>21</v>
      </c>
      <c r="P26">
        <f>$J$15</f>
        <v>329566</v>
      </c>
      <c r="Q26">
        <f>$D$18</f>
        <v>110063</v>
      </c>
      <c r="R26">
        <f>$F$18</f>
        <v>105301</v>
      </c>
      <c r="S26">
        <f>$J$21</f>
        <v>218484</v>
      </c>
      <c r="T26">
        <f>$J$22</f>
        <v>433849</v>
      </c>
      <c r="U26">
        <f>$C$28</f>
        <v>433789</v>
      </c>
      <c r="V26">
        <f>$J$23</f>
        <v>131.64252380403317</v>
      </c>
      <c r="W26" t="str">
        <f>$C$42</f>
        <v xml:space="preserve">SP        </v>
      </c>
      <c r="X26" t="str">
        <f>$C$43</f>
        <v xml:space="preserve">BJP       </v>
      </c>
      <c r="Y26">
        <f>$G$42</f>
        <v>81082</v>
      </c>
      <c r="Z26">
        <f>$G$43</f>
        <v>79080</v>
      </c>
      <c r="AA26">
        <f>$C$44</f>
        <v>2002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J22-60</f>
        <v>433789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339</v>
      </c>
    </row>
    <row r="32" spans="1:27" x14ac:dyDescent="0.3">
      <c r="B32" t="s">
        <v>27</v>
      </c>
      <c r="C32">
        <v>972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79</v>
      </c>
      <c r="G42">
        <v>81082</v>
      </c>
    </row>
    <row r="43" spans="1:7" x14ac:dyDescent="0.3">
      <c r="B43" t="s">
        <v>40</v>
      </c>
      <c r="C43" t="s">
        <v>41</v>
      </c>
      <c r="E43" t="s">
        <v>80</v>
      </c>
      <c r="G43">
        <v>79080</v>
      </c>
    </row>
    <row r="44" spans="1:7" x14ac:dyDescent="0.3">
      <c r="B44" t="s">
        <v>42</v>
      </c>
      <c r="C44">
        <v>2002</v>
      </c>
    </row>
  </sheetData>
  <mergeCells count="1">
    <mergeCell ref="A1:L1"/>
  </mergeCells>
  <pageMargins left="0.75" right="0.75" top="0.75" bottom="0.5" header="0.5" footer="0.7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405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3</v>
      </c>
      <c r="H5">
        <v>0</v>
      </c>
      <c r="J5">
        <f>SUM(D5:F5:H5)</f>
        <v>17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7</v>
      </c>
      <c r="F9">
        <v>2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187534</v>
      </c>
      <c r="F12">
        <v>154918</v>
      </c>
      <c r="H12">
        <v>10</v>
      </c>
      <c r="J12">
        <f>SUM(D12:F12:H12)</f>
        <v>342462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318</v>
      </c>
      <c r="F14">
        <v>141</v>
      </c>
      <c r="H14">
        <v>0</v>
      </c>
      <c r="J14">
        <f>SUM(D14:F14:H14)</f>
        <v>459</v>
      </c>
    </row>
    <row r="15" spans="1:12" x14ac:dyDescent="0.3">
      <c r="B15" t="s">
        <v>7</v>
      </c>
      <c r="D15">
        <f>SUM(D12:D13:D14)</f>
        <v>187852</v>
      </c>
      <c r="F15">
        <f>SUM(F12:F13:F14)</f>
        <v>155059</v>
      </c>
      <c r="H15">
        <f>SUM(H12:H13:H14)</f>
        <v>10</v>
      </c>
      <c r="J15">
        <f>SUM(D15:F15:H15)</f>
        <v>342921</v>
      </c>
    </row>
    <row r="17" spans="1:27" x14ac:dyDescent="0.3">
      <c r="A17" t="s">
        <v>17</v>
      </c>
    </row>
    <row r="18" spans="1:27" x14ac:dyDescent="0.3">
      <c r="B18" t="s">
        <v>14</v>
      </c>
      <c r="D18">
        <v>102304</v>
      </c>
      <c r="F18">
        <v>80527</v>
      </c>
      <c r="H18">
        <v>0</v>
      </c>
      <c r="J18">
        <f>SUM(D18:F18:H18)</f>
        <v>182831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672</v>
      </c>
    </row>
    <row r="22" spans="1:27" x14ac:dyDescent="0.3">
      <c r="B22" t="s">
        <v>7</v>
      </c>
      <c r="J22">
        <f>SUM(J18:J19:J21)</f>
        <v>183503</v>
      </c>
    </row>
    <row r="23" spans="1:27" x14ac:dyDescent="0.3">
      <c r="A23" t="s">
        <v>20</v>
      </c>
      <c r="J23">
        <f>J22/J15*100</f>
        <v>53.511741771428397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73</v>
      </c>
      <c r="L26" t="str">
        <f>$B$2</f>
        <v>Bareilly Cantt.</v>
      </c>
      <c r="M26">
        <f>$D$15</f>
        <v>187852</v>
      </c>
      <c r="N26">
        <f>$F$15</f>
        <v>155059</v>
      </c>
      <c r="O26">
        <f>$H$15</f>
        <v>10</v>
      </c>
      <c r="P26">
        <f>$J$15</f>
        <v>342921</v>
      </c>
      <c r="Q26">
        <f>$D$18</f>
        <v>102304</v>
      </c>
      <c r="R26">
        <f>$F$18</f>
        <v>80527</v>
      </c>
      <c r="S26">
        <f>$J$21</f>
        <v>672</v>
      </c>
      <c r="T26">
        <f>$J$22</f>
        <v>183503</v>
      </c>
      <c r="U26">
        <f>$C$28</f>
        <v>183430</v>
      </c>
      <c r="V26">
        <f>$J$23</f>
        <v>53.511741771428397</v>
      </c>
      <c r="W26" t="str">
        <f>$C$42</f>
        <v xml:space="preserve">BJP       </v>
      </c>
      <c r="X26" t="str">
        <f>$C$43</f>
        <v xml:space="preserve">INC       </v>
      </c>
      <c r="Y26">
        <f>$G$42</f>
        <v>88441</v>
      </c>
      <c r="Z26">
        <f>$G$43</f>
        <v>75777</v>
      </c>
      <c r="AA26">
        <f>$C$44</f>
        <v>12664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J22-73</f>
        <v>183430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325</v>
      </c>
    </row>
    <row r="32" spans="1:27" x14ac:dyDescent="0.3">
      <c r="B32" t="s">
        <v>27</v>
      </c>
      <c r="C32">
        <v>1054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406</v>
      </c>
      <c r="G42">
        <v>88441</v>
      </c>
    </row>
    <row r="43" spans="1:7" x14ac:dyDescent="0.3">
      <c r="B43" t="s">
        <v>40</v>
      </c>
      <c r="C43" t="s">
        <v>39</v>
      </c>
      <c r="E43" t="s">
        <v>407</v>
      </c>
      <c r="G43">
        <v>75777</v>
      </c>
    </row>
    <row r="44" spans="1:7" x14ac:dyDescent="0.3">
      <c r="B44" t="s">
        <v>42</v>
      </c>
      <c r="C44">
        <v>12664</v>
      </c>
    </row>
  </sheetData>
  <mergeCells count="1">
    <mergeCell ref="A1:L1"/>
  </mergeCells>
  <pageMargins left="0.75" right="0.75" top="0.75" bottom="0.5" header="0.5" footer="0.7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408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2</v>
      </c>
      <c r="F7">
        <v>1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1</v>
      </c>
      <c r="J8">
        <f>SUM(D8:F8:E8)</f>
        <v>6</v>
      </c>
    </row>
    <row r="9" spans="1:12" x14ac:dyDescent="0.3">
      <c r="A9" t="s">
        <v>12</v>
      </c>
      <c r="D9">
        <v>3</v>
      </c>
      <c r="F9">
        <v>1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163113</v>
      </c>
      <c r="F12">
        <v>134756</v>
      </c>
      <c r="H12">
        <v>6</v>
      </c>
      <c r="J12">
        <f>SUM(D12:F12:H12)</f>
        <v>297875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134</v>
      </c>
      <c r="F14">
        <v>66</v>
      </c>
      <c r="H14">
        <v>0</v>
      </c>
      <c r="J14">
        <f>SUM(D14:F14:H14)</f>
        <v>200</v>
      </c>
    </row>
    <row r="15" spans="1:12" x14ac:dyDescent="0.3">
      <c r="B15" t="s">
        <v>7</v>
      </c>
      <c r="D15">
        <f>SUM(D12:D13:D14)</f>
        <v>163247</v>
      </c>
      <c r="F15">
        <f>SUM(F12:F13:F14)</f>
        <v>134822</v>
      </c>
      <c r="H15">
        <f>SUM(H12:H13:H14)</f>
        <v>6</v>
      </c>
      <c r="J15">
        <f>SUM(D15:F15:H15)</f>
        <v>298075</v>
      </c>
    </row>
    <row r="17" spans="1:27" x14ac:dyDescent="0.3">
      <c r="A17" t="s">
        <v>17</v>
      </c>
    </row>
    <row r="18" spans="1:27" x14ac:dyDescent="0.3">
      <c r="B18" t="s">
        <v>14</v>
      </c>
      <c r="D18">
        <v>96860</v>
      </c>
      <c r="F18">
        <v>84537</v>
      </c>
      <c r="H18">
        <v>0</v>
      </c>
      <c r="J18">
        <f>SUM(D18:F18:H18)</f>
        <v>181397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325</v>
      </c>
    </row>
    <row r="22" spans="1:27" x14ac:dyDescent="0.3">
      <c r="B22" t="s">
        <v>7</v>
      </c>
      <c r="J22">
        <f>SUM(J18:J19:J21)</f>
        <v>181722</v>
      </c>
    </row>
    <row r="23" spans="1:27" x14ac:dyDescent="0.3">
      <c r="A23" t="s">
        <v>20</v>
      </c>
      <c r="J23">
        <f>J22/J15*100</f>
        <v>60.96519332382789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13</v>
      </c>
      <c r="L26" t="str">
        <f>$B$2</f>
        <v>Aonla</v>
      </c>
      <c r="M26">
        <f>$D$15</f>
        <v>163247</v>
      </c>
      <c r="N26">
        <f>$F$15</f>
        <v>134822</v>
      </c>
      <c r="O26">
        <f>$H$15</f>
        <v>6</v>
      </c>
      <c r="P26">
        <f>$J$15</f>
        <v>298075</v>
      </c>
      <c r="Q26">
        <f>$D$18</f>
        <v>96860</v>
      </c>
      <c r="R26">
        <f>$F$18</f>
        <v>84537</v>
      </c>
      <c r="S26">
        <f>$J$21</f>
        <v>325</v>
      </c>
      <c r="T26">
        <f>$J$22</f>
        <v>181722</v>
      </c>
      <c r="U26">
        <f>$C$28</f>
        <v>181709</v>
      </c>
      <c r="V26">
        <f>$J$23</f>
        <v>60.96519332382789</v>
      </c>
      <c r="W26" t="str">
        <f>$C$42</f>
        <v xml:space="preserve">BJP       </v>
      </c>
      <c r="X26" t="str">
        <f>$C$43</f>
        <v xml:space="preserve">SP        </v>
      </c>
      <c r="Y26">
        <f>$G$42</f>
        <v>63165</v>
      </c>
      <c r="Z26">
        <f>$G$43</f>
        <v>59619</v>
      </c>
      <c r="AA26">
        <f>$C$44</f>
        <v>3546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J22-13</f>
        <v>181709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318</v>
      </c>
    </row>
    <row r="32" spans="1:27" x14ac:dyDescent="0.3">
      <c r="B32" t="s">
        <v>27</v>
      </c>
      <c r="C32">
        <v>937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409</v>
      </c>
      <c r="G42">
        <v>63165</v>
      </c>
    </row>
    <row r="43" spans="1:7" x14ac:dyDescent="0.3">
      <c r="B43" t="s">
        <v>40</v>
      </c>
      <c r="C43" t="s">
        <v>45</v>
      </c>
      <c r="E43" t="s">
        <v>410</v>
      </c>
      <c r="G43">
        <v>59619</v>
      </c>
    </row>
    <row r="44" spans="1:7" x14ac:dyDescent="0.3">
      <c r="B44" t="s">
        <v>42</v>
      </c>
      <c r="C44">
        <v>3546</v>
      </c>
    </row>
  </sheetData>
  <mergeCells count="1">
    <mergeCell ref="A1:L1"/>
  </mergeCells>
  <pageMargins left="0.75" right="0.75" top="0.75" bottom="0.5" header="0.5" footer="0.7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411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196263</v>
      </c>
      <c r="F12">
        <v>171663</v>
      </c>
      <c r="H12">
        <v>28</v>
      </c>
      <c r="J12">
        <f>SUM(D12:F12:H12)</f>
        <v>367954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501</v>
      </c>
      <c r="F14">
        <v>82</v>
      </c>
      <c r="H14">
        <v>0</v>
      </c>
      <c r="J14">
        <f>SUM(D14:F14:H14)</f>
        <v>583</v>
      </c>
    </row>
    <row r="15" spans="1:12" x14ac:dyDescent="0.3">
      <c r="B15" t="s">
        <v>7</v>
      </c>
      <c r="D15">
        <f>SUM(D12:D13:D14)</f>
        <v>196764</v>
      </c>
      <c r="F15">
        <f>SUM(F12:F13:F14)</f>
        <v>171745</v>
      </c>
      <c r="H15">
        <f>SUM(H12:H13:H14)</f>
        <v>28</v>
      </c>
      <c r="J15">
        <f>SUM(D15:F15:H15)</f>
        <v>368537</v>
      </c>
    </row>
    <row r="17" spans="1:27" x14ac:dyDescent="0.3">
      <c r="A17" t="s">
        <v>17</v>
      </c>
    </row>
    <row r="18" spans="1:27" x14ac:dyDescent="0.3">
      <c r="B18" t="s">
        <v>14</v>
      </c>
      <c r="D18">
        <v>134464</v>
      </c>
      <c r="F18">
        <v>116255</v>
      </c>
      <c r="H18">
        <v>2</v>
      </c>
      <c r="J18">
        <f>SUM(D18:F18:H18)</f>
        <v>250721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1121</v>
      </c>
    </row>
    <row r="22" spans="1:27" x14ac:dyDescent="0.3">
      <c r="B22" t="s">
        <v>7</v>
      </c>
      <c r="J22">
        <f>SUM(J18:J19:J21)</f>
        <v>251842</v>
      </c>
    </row>
    <row r="23" spans="1:27" x14ac:dyDescent="0.3">
      <c r="A23" t="s">
        <v>20</v>
      </c>
      <c r="J23">
        <f>J22/J15*100</f>
        <v>68.335608093624245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23</v>
      </c>
      <c r="L26" t="str">
        <f>$B$2</f>
        <v>Pilibhit</v>
      </c>
      <c r="M26">
        <f>$D$15</f>
        <v>196764</v>
      </c>
      <c r="N26">
        <f>$F$15</f>
        <v>171745</v>
      </c>
      <c r="O26">
        <f>$H$15</f>
        <v>28</v>
      </c>
      <c r="P26">
        <f>$J$15</f>
        <v>368537</v>
      </c>
      <c r="Q26">
        <f>$D$18</f>
        <v>134464</v>
      </c>
      <c r="R26">
        <f>$F$18</f>
        <v>116255</v>
      </c>
      <c r="S26">
        <f>$J$21</f>
        <v>1121</v>
      </c>
      <c r="T26">
        <f>$J$22</f>
        <v>251842</v>
      </c>
      <c r="U26">
        <f>$C$28</f>
        <v>251819</v>
      </c>
      <c r="V26">
        <f>$J$23</f>
        <v>68.335608093624245</v>
      </c>
      <c r="W26" t="str">
        <f>$C$42</f>
        <v xml:space="preserve">BJP       </v>
      </c>
      <c r="X26" t="str">
        <f>$C$43</f>
        <v xml:space="preserve">SP        </v>
      </c>
      <c r="Y26">
        <f>$G$42</f>
        <v>136486</v>
      </c>
      <c r="Z26">
        <f>$G$43</f>
        <v>93130</v>
      </c>
      <c r="AA26">
        <f>$C$44</f>
        <v>43356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J22-23</f>
        <v>251819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368</v>
      </c>
    </row>
    <row r="32" spans="1:27" x14ac:dyDescent="0.3">
      <c r="B32" t="s">
        <v>27</v>
      </c>
      <c r="C32">
        <v>1000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412</v>
      </c>
      <c r="G42">
        <v>136486</v>
      </c>
    </row>
    <row r="43" spans="1:7" x14ac:dyDescent="0.3">
      <c r="B43" t="s">
        <v>40</v>
      </c>
      <c r="C43" t="s">
        <v>45</v>
      </c>
      <c r="E43" t="s">
        <v>413</v>
      </c>
      <c r="G43">
        <v>93130</v>
      </c>
    </row>
    <row r="44" spans="1:7" x14ac:dyDescent="0.3">
      <c r="B44" t="s">
        <v>42</v>
      </c>
      <c r="C44">
        <v>43356</v>
      </c>
    </row>
  </sheetData>
  <mergeCells count="1">
    <mergeCell ref="A1:L1"/>
  </mergeCells>
  <pageMargins left="0.75" right="0.75" top="0.75" bottom="0.5" header="0.5" footer="0.7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414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163688</v>
      </c>
      <c r="F12">
        <v>139681</v>
      </c>
      <c r="H12">
        <v>10</v>
      </c>
      <c r="J12">
        <f>SUM(D12:F12:H12)</f>
        <v>303379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286</v>
      </c>
      <c r="F14">
        <v>41</v>
      </c>
      <c r="H14">
        <v>0</v>
      </c>
      <c r="J14">
        <f>SUM(D14:F14:H14)</f>
        <v>327</v>
      </c>
    </row>
    <row r="15" spans="1:12" x14ac:dyDescent="0.3">
      <c r="B15" t="s">
        <v>7</v>
      </c>
      <c r="D15">
        <f>SUM(D12:D13:D14)</f>
        <v>163974</v>
      </c>
      <c r="F15">
        <f>SUM(F12:F13:F14)</f>
        <v>139722</v>
      </c>
      <c r="H15">
        <f>SUM(H12:H13:H14)</f>
        <v>10</v>
      </c>
      <c r="J15">
        <f>SUM(D15:F15:H15)</f>
        <v>303706</v>
      </c>
    </row>
    <row r="17" spans="1:27" x14ac:dyDescent="0.3">
      <c r="A17" t="s">
        <v>17</v>
      </c>
    </row>
    <row r="18" spans="1:27" x14ac:dyDescent="0.3">
      <c r="B18" t="s">
        <v>14</v>
      </c>
      <c r="D18">
        <v>114588</v>
      </c>
      <c r="F18">
        <v>96871</v>
      </c>
      <c r="H18">
        <v>0</v>
      </c>
      <c r="J18">
        <f>SUM(D18:F18:H18)</f>
        <v>211459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434</v>
      </c>
    </row>
    <row r="22" spans="1:27" x14ac:dyDescent="0.3">
      <c r="B22" t="s">
        <v>7</v>
      </c>
      <c r="J22">
        <f>SUM(J18:J19:J21)</f>
        <v>211893</v>
      </c>
    </row>
    <row r="23" spans="1:27" x14ac:dyDescent="0.3">
      <c r="A23" t="s">
        <v>20</v>
      </c>
      <c r="J23">
        <f>J22/J15*100</f>
        <v>69.769118818857706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15</v>
      </c>
      <c r="L26" t="str">
        <f>$B$2</f>
        <v>Barkhera</v>
      </c>
      <c r="M26">
        <f>$D$15</f>
        <v>163974</v>
      </c>
      <c r="N26">
        <f>$F$15</f>
        <v>139722</v>
      </c>
      <c r="O26">
        <f>$H$15</f>
        <v>10</v>
      </c>
      <c r="P26">
        <f>$J$15</f>
        <v>303706</v>
      </c>
      <c r="Q26">
        <f>$D$18</f>
        <v>114588</v>
      </c>
      <c r="R26">
        <f>$F$18</f>
        <v>96871</v>
      </c>
      <c r="S26">
        <f>$J$21</f>
        <v>434</v>
      </c>
      <c r="T26">
        <f>$J$22</f>
        <v>211893</v>
      </c>
      <c r="U26">
        <f>$C$28</f>
        <v>211878</v>
      </c>
      <c r="V26">
        <f>$J$23</f>
        <v>69.769118818857706</v>
      </c>
      <c r="W26" t="str">
        <f>$C$42</f>
        <v xml:space="preserve">BJP       </v>
      </c>
      <c r="X26" t="str">
        <f>$C$43</f>
        <v xml:space="preserve">SP        </v>
      </c>
      <c r="Y26">
        <f>$G$42</f>
        <v>104595</v>
      </c>
      <c r="Z26">
        <f>$G$43</f>
        <v>46665</v>
      </c>
      <c r="AA26">
        <f>$C$44</f>
        <v>57930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J22-15</f>
        <v>211878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318</v>
      </c>
    </row>
    <row r="32" spans="1:27" x14ac:dyDescent="0.3">
      <c r="B32" t="s">
        <v>27</v>
      </c>
      <c r="C32">
        <v>954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415</v>
      </c>
      <c r="G42">
        <v>104595</v>
      </c>
    </row>
    <row r="43" spans="1:7" x14ac:dyDescent="0.3">
      <c r="B43" t="s">
        <v>40</v>
      </c>
      <c r="C43" t="s">
        <v>45</v>
      </c>
      <c r="E43" t="s">
        <v>416</v>
      </c>
      <c r="G43">
        <v>46665</v>
      </c>
    </row>
    <row r="44" spans="1:7" x14ac:dyDescent="0.3">
      <c r="B44" t="s">
        <v>42</v>
      </c>
      <c r="C44">
        <v>57930</v>
      </c>
    </row>
  </sheetData>
  <mergeCells count="1">
    <mergeCell ref="A1:L1"/>
  </mergeCells>
  <pageMargins left="0.75" right="0.75" top="0.75" bottom="0.5" header="0.5" footer="0.7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417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2</v>
      </c>
      <c r="J8">
        <f>SUM(D8:F8:E8)</f>
        <v>6</v>
      </c>
    </row>
    <row r="9" spans="1:12" x14ac:dyDescent="0.3">
      <c r="A9" t="s">
        <v>12</v>
      </c>
      <c r="D9">
        <v>4</v>
      </c>
      <c r="F9">
        <v>2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199488</v>
      </c>
      <c r="F12">
        <v>169650</v>
      </c>
      <c r="H12">
        <v>18</v>
      </c>
      <c r="J12">
        <f>SUM(D12:F12:H12)</f>
        <v>369156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319</v>
      </c>
      <c r="F14">
        <v>56</v>
      </c>
      <c r="H14">
        <v>0</v>
      </c>
      <c r="J14">
        <f>SUM(D14:F14:H14)</f>
        <v>375</v>
      </c>
    </row>
    <row r="15" spans="1:12" x14ac:dyDescent="0.3">
      <c r="B15" t="s">
        <v>7</v>
      </c>
      <c r="D15">
        <f>SUM(D12:D13:D14)</f>
        <v>199807</v>
      </c>
      <c r="F15">
        <f>SUM(F12:F13:F14)</f>
        <v>169706</v>
      </c>
      <c r="H15">
        <f>SUM(H12:H13:H14)</f>
        <v>18</v>
      </c>
      <c r="J15">
        <f>SUM(D15:F15:H15)</f>
        <v>369531</v>
      </c>
    </row>
    <row r="17" spans="1:27" x14ac:dyDescent="0.3">
      <c r="A17" t="s">
        <v>17</v>
      </c>
    </row>
    <row r="18" spans="1:27" x14ac:dyDescent="0.3">
      <c r="B18" t="s">
        <v>14</v>
      </c>
      <c r="D18">
        <v>132245</v>
      </c>
      <c r="F18">
        <v>114246</v>
      </c>
      <c r="H18">
        <v>1</v>
      </c>
      <c r="J18">
        <f>SUM(D18:F18:H18)</f>
        <v>246492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361</v>
      </c>
    </row>
    <row r="22" spans="1:27" x14ac:dyDescent="0.3">
      <c r="B22" t="s">
        <v>7</v>
      </c>
      <c r="J22">
        <f>SUM(J18:J19:J21)</f>
        <v>246853</v>
      </c>
    </row>
    <row r="23" spans="1:27" x14ac:dyDescent="0.3">
      <c r="A23" t="s">
        <v>20</v>
      </c>
      <c r="J23">
        <f>J22/J15*100</f>
        <v>66.801702698826347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34</v>
      </c>
      <c r="L26" t="str">
        <f>$B$2</f>
        <v>Puranpur</v>
      </c>
      <c r="M26">
        <f>$D$15</f>
        <v>199807</v>
      </c>
      <c r="N26">
        <f>$F$15</f>
        <v>169706</v>
      </c>
      <c r="O26">
        <f>$H$15</f>
        <v>18</v>
      </c>
      <c r="P26">
        <f>$J$15</f>
        <v>369531</v>
      </c>
      <c r="Q26">
        <f>$D$18</f>
        <v>132245</v>
      </c>
      <c r="R26">
        <f>$F$18</f>
        <v>114246</v>
      </c>
      <c r="S26">
        <f>$J$21</f>
        <v>361</v>
      </c>
      <c r="T26">
        <f>$J$22</f>
        <v>246853</v>
      </c>
      <c r="U26">
        <f>$C$28</f>
        <v>246819</v>
      </c>
      <c r="V26">
        <f>$J$23</f>
        <v>66.801702698826347</v>
      </c>
      <c r="W26" t="str">
        <f>$C$42</f>
        <v xml:space="preserve">BJP       </v>
      </c>
      <c r="X26" t="str">
        <f>$C$43</f>
        <v xml:space="preserve">SP        </v>
      </c>
      <c r="Y26">
        <f>$G$42</f>
        <v>128493</v>
      </c>
      <c r="Z26">
        <f>$G$43</f>
        <v>89251</v>
      </c>
      <c r="AA26">
        <f>$C$44</f>
        <v>39242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J22-34</f>
        <v>246819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372</v>
      </c>
    </row>
    <row r="32" spans="1:27" x14ac:dyDescent="0.3">
      <c r="B32" t="s">
        <v>27</v>
      </c>
      <c r="C32">
        <v>992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418</v>
      </c>
      <c r="G42">
        <v>128493</v>
      </c>
    </row>
    <row r="43" spans="1:7" x14ac:dyDescent="0.3">
      <c r="B43" t="s">
        <v>40</v>
      </c>
      <c r="C43" t="s">
        <v>45</v>
      </c>
      <c r="E43" t="s">
        <v>419</v>
      </c>
      <c r="G43">
        <v>89251</v>
      </c>
    </row>
    <row r="44" spans="1:7" x14ac:dyDescent="0.3">
      <c r="B44" t="s">
        <v>42</v>
      </c>
      <c r="C44">
        <v>39242</v>
      </c>
    </row>
  </sheetData>
  <mergeCells count="1">
    <mergeCell ref="A1:L1"/>
  </mergeCells>
  <pageMargins left="0.75" right="0.75" top="0.75" bottom="0.5" header="0.5" footer="0.7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420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187438</v>
      </c>
      <c r="F12">
        <v>160253</v>
      </c>
      <c r="H12">
        <v>8</v>
      </c>
      <c r="J12">
        <f>SUM(D12:F12:H12)</f>
        <v>347699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432</v>
      </c>
      <c r="F14">
        <v>151</v>
      </c>
      <c r="H14">
        <v>0</v>
      </c>
      <c r="J14">
        <f>SUM(D14:F14:H14)</f>
        <v>583</v>
      </c>
    </row>
    <row r="15" spans="1:12" x14ac:dyDescent="0.3">
      <c r="B15" t="s">
        <v>7</v>
      </c>
      <c r="D15">
        <f>SUM(D12:D13:D14)</f>
        <v>187870</v>
      </c>
      <c r="F15">
        <f>SUM(F12:F13:F14)</f>
        <v>160404</v>
      </c>
      <c r="H15">
        <f>SUM(H12:H13:H14)</f>
        <v>8</v>
      </c>
      <c r="J15">
        <f>SUM(D15:F15:H15)</f>
        <v>348282</v>
      </c>
    </row>
    <row r="17" spans="1:27" x14ac:dyDescent="0.3">
      <c r="A17" t="s">
        <v>17</v>
      </c>
    </row>
    <row r="18" spans="1:27" x14ac:dyDescent="0.3">
      <c r="B18" t="s">
        <v>14</v>
      </c>
      <c r="D18">
        <v>120880</v>
      </c>
      <c r="F18">
        <v>101578</v>
      </c>
      <c r="H18">
        <v>0</v>
      </c>
      <c r="J18">
        <f>SUM(D18:F18:H18)</f>
        <v>222458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763</v>
      </c>
    </row>
    <row r="22" spans="1:27" x14ac:dyDescent="0.3">
      <c r="B22" t="s">
        <v>7</v>
      </c>
      <c r="J22">
        <f>SUM(J18:J19:J21)</f>
        <v>223221</v>
      </c>
    </row>
    <row r="23" spans="1:27" x14ac:dyDescent="0.3">
      <c r="A23" t="s">
        <v>20</v>
      </c>
      <c r="J23">
        <f>J22/J15*100</f>
        <v>64.092028873154518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297</v>
      </c>
      <c r="L26" t="str">
        <f>$B$2</f>
        <v>Bisalpur</v>
      </c>
      <c r="M26">
        <f>$D$15</f>
        <v>187870</v>
      </c>
      <c r="N26">
        <f>$F$15</f>
        <v>160404</v>
      </c>
      <c r="O26">
        <f>$H$15</f>
        <v>8</v>
      </c>
      <c r="P26">
        <f>$J$15</f>
        <v>348282</v>
      </c>
      <c r="Q26">
        <f>$D$18</f>
        <v>120880</v>
      </c>
      <c r="R26">
        <f>$F$18</f>
        <v>101578</v>
      </c>
      <c r="S26">
        <f>$J$21</f>
        <v>763</v>
      </c>
      <c r="T26">
        <f>$J$22</f>
        <v>223221</v>
      </c>
      <c r="U26">
        <f>$C$28</f>
        <v>222924</v>
      </c>
      <c r="V26">
        <f>$J$23</f>
        <v>64.092028873154518</v>
      </c>
      <c r="W26" t="str">
        <f>$C$42</f>
        <v xml:space="preserve">BJP       </v>
      </c>
      <c r="X26" t="str">
        <f>$C$43</f>
        <v xml:space="preserve">INC       </v>
      </c>
      <c r="Y26">
        <f>$G$42</f>
        <v>103498</v>
      </c>
      <c r="Z26">
        <f>$G$43</f>
        <v>62502</v>
      </c>
      <c r="AA26">
        <f>$C$44</f>
        <v>40996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J22-297</f>
        <v>222924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369</v>
      </c>
    </row>
    <row r="32" spans="1:27" x14ac:dyDescent="0.3">
      <c r="B32" t="s">
        <v>27</v>
      </c>
      <c r="C32">
        <v>942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421</v>
      </c>
      <c r="G42">
        <v>103498</v>
      </c>
    </row>
    <row r="43" spans="1:7" x14ac:dyDescent="0.3">
      <c r="B43" t="s">
        <v>40</v>
      </c>
      <c r="C43" t="s">
        <v>39</v>
      </c>
      <c r="E43" t="s">
        <v>422</v>
      </c>
      <c r="G43">
        <v>62502</v>
      </c>
    </row>
    <row r="44" spans="1:7" x14ac:dyDescent="0.3">
      <c r="B44" t="s">
        <v>42</v>
      </c>
      <c r="C44">
        <v>40996</v>
      </c>
    </row>
  </sheetData>
  <mergeCells count="1">
    <mergeCell ref="A1:L1"/>
  </mergeCells>
  <pageMargins left="0.75" right="0.75" top="0.75" bottom="0.5" header="0.5" footer="0.7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423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174200</v>
      </c>
      <c r="F12">
        <v>139406</v>
      </c>
      <c r="H12">
        <v>18</v>
      </c>
      <c r="J12">
        <f>SUM(D12:F12:H12)</f>
        <v>313624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237</v>
      </c>
      <c r="F14">
        <v>104</v>
      </c>
      <c r="H14">
        <v>0</v>
      </c>
      <c r="J14">
        <f>SUM(D14:F14:H14)</f>
        <v>341</v>
      </c>
    </row>
    <row r="15" spans="1:12" x14ac:dyDescent="0.3">
      <c r="B15" t="s">
        <v>7</v>
      </c>
      <c r="D15">
        <f>SUM(D12:D13:D14)</f>
        <v>174437</v>
      </c>
      <c r="F15">
        <f>SUM(F12:F13:F14)</f>
        <v>139510</v>
      </c>
      <c r="H15">
        <f>SUM(H12:H13:H14)</f>
        <v>18</v>
      </c>
      <c r="J15">
        <f>SUM(D15:F15:H15)</f>
        <v>313965</v>
      </c>
    </row>
    <row r="17" spans="1:27" x14ac:dyDescent="0.3">
      <c r="A17" t="s">
        <v>17</v>
      </c>
    </row>
    <row r="18" spans="1:27" x14ac:dyDescent="0.3">
      <c r="B18" t="s">
        <v>14</v>
      </c>
      <c r="D18">
        <v>107027</v>
      </c>
      <c r="F18">
        <v>85703</v>
      </c>
      <c r="H18">
        <v>4</v>
      </c>
      <c r="J18">
        <f>SUM(D18:F18:H18)</f>
        <v>192734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267</v>
      </c>
    </row>
    <row r="22" spans="1:27" x14ac:dyDescent="0.3">
      <c r="B22" t="s">
        <v>7</v>
      </c>
      <c r="J22">
        <f>SUM(J18:J19:J21)</f>
        <v>193001</v>
      </c>
    </row>
    <row r="23" spans="1:27" x14ac:dyDescent="0.3">
      <c r="A23" t="s">
        <v>20</v>
      </c>
      <c r="J23">
        <f>J22/J15*100</f>
        <v>61.472138614176743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9</v>
      </c>
      <c r="L26" t="str">
        <f>$B$2</f>
        <v>Katra</v>
      </c>
      <c r="M26">
        <f>$D$15</f>
        <v>174437</v>
      </c>
      <c r="N26">
        <f>$F$15</f>
        <v>139510</v>
      </c>
      <c r="O26">
        <f>$H$15</f>
        <v>18</v>
      </c>
      <c r="P26">
        <f>$J$15</f>
        <v>313965</v>
      </c>
      <c r="Q26">
        <f>$D$18</f>
        <v>107027</v>
      </c>
      <c r="R26">
        <f>$F$18</f>
        <v>85703</v>
      </c>
      <c r="S26">
        <f>$J$21</f>
        <v>267</v>
      </c>
      <c r="T26">
        <f>$J$22</f>
        <v>193001</v>
      </c>
      <c r="U26">
        <f>$C$28</f>
        <v>192992</v>
      </c>
      <c r="V26">
        <f>$J$23</f>
        <v>61.472138614176743</v>
      </c>
      <c r="W26" t="str">
        <f>$C$42</f>
        <v xml:space="preserve">BJP       </v>
      </c>
      <c r="X26" t="str">
        <f>$C$43</f>
        <v xml:space="preserve">SP        </v>
      </c>
      <c r="Y26">
        <f>$G$42</f>
        <v>76509</v>
      </c>
      <c r="Z26">
        <f>$G$43</f>
        <v>59779</v>
      </c>
      <c r="AA26">
        <f>$C$44</f>
        <v>16730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J22-9</f>
        <v>192992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373</v>
      </c>
    </row>
    <row r="32" spans="1:27" x14ac:dyDescent="0.3">
      <c r="B32" t="s">
        <v>27</v>
      </c>
      <c r="C32">
        <v>841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424</v>
      </c>
      <c r="G42">
        <v>76509</v>
      </c>
    </row>
    <row r="43" spans="1:7" x14ac:dyDescent="0.3">
      <c r="B43" t="s">
        <v>40</v>
      </c>
      <c r="C43" t="s">
        <v>45</v>
      </c>
      <c r="E43" t="s">
        <v>425</v>
      </c>
      <c r="G43">
        <v>59779</v>
      </c>
    </row>
    <row r="44" spans="1:7" x14ac:dyDescent="0.3">
      <c r="B44" t="s">
        <v>42</v>
      </c>
      <c r="C44">
        <v>16730</v>
      </c>
    </row>
  </sheetData>
  <mergeCells count="1">
    <mergeCell ref="A1:L1"/>
  </mergeCells>
  <pageMargins left="0.75" right="0.75" top="0.75" bottom="0.5" header="0.5" footer="0.7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426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1</v>
      </c>
      <c r="H5">
        <v>0</v>
      </c>
      <c r="J5">
        <f>SUM(D5:F5:H5)</f>
        <v>11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192960</v>
      </c>
      <c r="F12">
        <v>148990</v>
      </c>
      <c r="H12">
        <v>15</v>
      </c>
      <c r="J12">
        <f>SUM(D12:F12:H12)</f>
        <v>341965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255</v>
      </c>
      <c r="F14">
        <v>123</v>
      </c>
      <c r="H14">
        <v>0</v>
      </c>
      <c r="J14">
        <f>SUM(D14:F14:H14)</f>
        <v>378</v>
      </c>
    </row>
    <row r="15" spans="1:12" x14ac:dyDescent="0.3">
      <c r="B15" t="s">
        <v>7</v>
      </c>
      <c r="D15">
        <f>SUM(D12:D13:D14)</f>
        <v>193215</v>
      </c>
      <c r="F15">
        <f>SUM(F12:F13:F14)</f>
        <v>149113</v>
      </c>
      <c r="H15">
        <f>SUM(H12:H13:H14)</f>
        <v>15</v>
      </c>
      <c r="J15">
        <f>SUM(D15:F15:H15)</f>
        <v>342343</v>
      </c>
    </row>
    <row r="17" spans="1:27" x14ac:dyDescent="0.3">
      <c r="A17" t="s">
        <v>17</v>
      </c>
    </row>
    <row r="18" spans="1:27" x14ac:dyDescent="0.3">
      <c r="B18" t="s">
        <v>14</v>
      </c>
      <c r="D18">
        <v>116343</v>
      </c>
      <c r="F18">
        <v>91685</v>
      </c>
      <c r="H18">
        <v>1</v>
      </c>
      <c r="J18">
        <f>SUM(D18:F18:H18)</f>
        <v>208029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352</v>
      </c>
    </row>
    <row r="22" spans="1:27" x14ac:dyDescent="0.3">
      <c r="B22" t="s">
        <v>7</v>
      </c>
      <c r="J22">
        <f>SUM(J18:J19:J21)</f>
        <v>208381</v>
      </c>
    </row>
    <row r="23" spans="1:27" x14ac:dyDescent="0.3">
      <c r="A23" t="s">
        <v>20</v>
      </c>
      <c r="J23">
        <f>J22/J15*100</f>
        <v>60.869069909418329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49</v>
      </c>
      <c r="L26" t="str">
        <f>$B$2</f>
        <v>Jalalabad</v>
      </c>
      <c r="M26">
        <f>$D$15</f>
        <v>193215</v>
      </c>
      <c r="N26">
        <f>$F$15</f>
        <v>149113</v>
      </c>
      <c r="O26">
        <f>$H$15</f>
        <v>15</v>
      </c>
      <c r="P26">
        <f>$J$15</f>
        <v>342343</v>
      </c>
      <c r="Q26">
        <f>$D$18</f>
        <v>116343</v>
      </c>
      <c r="R26">
        <f>$F$18</f>
        <v>91685</v>
      </c>
      <c r="S26">
        <f>$J$21</f>
        <v>352</v>
      </c>
      <c r="T26">
        <f>$J$22</f>
        <v>208381</v>
      </c>
      <c r="U26">
        <f>$C$28</f>
        <v>208332</v>
      </c>
      <c r="V26">
        <f>$J$23</f>
        <v>60.869069909418329</v>
      </c>
      <c r="W26" t="str">
        <f>$C$42</f>
        <v xml:space="preserve">SP        </v>
      </c>
      <c r="X26" t="str">
        <f>$C$43</f>
        <v xml:space="preserve">BJP       </v>
      </c>
      <c r="Y26">
        <f>$G$42</f>
        <v>75326</v>
      </c>
      <c r="Z26">
        <f>$G$43</f>
        <v>66029</v>
      </c>
      <c r="AA26">
        <f>$C$44</f>
        <v>9297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J22-49</f>
        <v>208332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388</v>
      </c>
    </row>
    <row r="32" spans="1:27" x14ac:dyDescent="0.3">
      <c r="B32" t="s">
        <v>27</v>
      </c>
      <c r="C32">
        <v>881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427</v>
      </c>
      <c r="G42">
        <v>75326</v>
      </c>
    </row>
    <row r="43" spans="1:7" x14ac:dyDescent="0.3">
      <c r="B43" t="s">
        <v>40</v>
      </c>
      <c r="C43" t="s">
        <v>41</v>
      </c>
      <c r="E43" t="s">
        <v>428</v>
      </c>
      <c r="G43">
        <v>66029</v>
      </c>
    </row>
    <row r="44" spans="1:7" x14ac:dyDescent="0.3">
      <c r="B44" t="s">
        <v>42</v>
      </c>
      <c r="C44">
        <v>9297</v>
      </c>
    </row>
  </sheetData>
  <mergeCells count="1">
    <mergeCell ref="A1:L1"/>
  </mergeCells>
  <pageMargins left="0.75" right="0.75" top="0.75" bottom="0.5" header="0.5" footer="0.7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429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180181</v>
      </c>
      <c r="F12">
        <v>150245</v>
      </c>
      <c r="H12">
        <v>18</v>
      </c>
      <c r="J12">
        <f>SUM(D12:F12:H12)</f>
        <v>330444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156</v>
      </c>
      <c r="F14">
        <v>69</v>
      </c>
      <c r="H14">
        <v>0</v>
      </c>
      <c r="J14">
        <f>SUM(D14:F14:H14)</f>
        <v>225</v>
      </c>
    </row>
    <row r="15" spans="1:12" x14ac:dyDescent="0.3">
      <c r="B15" t="s">
        <v>7</v>
      </c>
      <c r="D15">
        <f>SUM(D12:D13:D14)</f>
        <v>180337</v>
      </c>
      <c r="F15">
        <f>SUM(F12:F13:F14)</f>
        <v>150314</v>
      </c>
      <c r="H15">
        <f>SUM(H12:H13:H14)</f>
        <v>18</v>
      </c>
      <c r="J15">
        <f>SUM(D15:F15:H15)</f>
        <v>330669</v>
      </c>
    </row>
    <row r="17" spans="1:27" x14ac:dyDescent="0.3">
      <c r="A17" t="s">
        <v>17</v>
      </c>
    </row>
    <row r="18" spans="1:27" x14ac:dyDescent="0.3">
      <c r="B18" t="s">
        <v>14</v>
      </c>
      <c r="D18">
        <v>111393</v>
      </c>
      <c r="F18">
        <v>92498</v>
      </c>
      <c r="H18">
        <v>1</v>
      </c>
      <c r="J18">
        <f>SUM(D18:F18:H18)</f>
        <v>203892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357</v>
      </c>
    </row>
    <row r="22" spans="1:27" x14ac:dyDescent="0.3">
      <c r="B22" t="s">
        <v>7</v>
      </c>
      <c r="J22">
        <f>SUM(J18:J19:J21)</f>
        <v>204249</v>
      </c>
    </row>
    <row r="23" spans="1:27" x14ac:dyDescent="0.3">
      <c r="A23" t="s">
        <v>20</v>
      </c>
      <c r="J23">
        <f>J22/J15*100</f>
        <v>61.768414940620374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0</v>
      </c>
      <c r="L26" t="str">
        <f>$B$2</f>
        <v>Tilhar</v>
      </c>
      <c r="M26">
        <f>$D$15</f>
        <v>180337</v>
      </c>
      <c r="N26">
        <f>$F$15</f>
        <v>150314</v>
      </c>
      <c r="O26">
        <f>$H$15</f>
        <v>18</v>
      </c>
      <c r="P26">
        <f>$J$15</f>
        <v>330669</v>
      </c>
      <c r="Q26">
        <f>$D$18</f>
        <v>111393</v>
      </c>
      <c r="R26">
        <f>$F$18</f>
        <v>92498</v>
      </c>
      <c r="S26">
        <f>$J$21</f>
        <v>357</v>
      </c>
      <c r="T26">
        <f>$J$22</f>
        <v>204249</v>
      </c>
      <c r="U26">
        <f>$C$28</f>
        <v>204249</v>
      </c>
      <c r="V26">
        <f>$J$23</f>
        <v>61.768414940620374</v>
      </c>
      <c r="W26" t="str">
        <f>$C$42</f>
        <v xml:space="preserve">BJP       </v>
      </c>
      <c r="X26" t="str">
        <f>$C$43</f>
        <v xml:space="preserve">INC       </v>
      </c>
      <c r="Y26">
        <f>$G$42</f>
        <v>81770</v>
      </c>
      <c r="Z26">
        <f>$G$43</f>
        <v>76065</v>
      </c>
      <c r="AA26">
        <f>$C$44</f>
        <v>5705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J22-0</f>
        <v>204249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371</v>
      </c>
    </row>
    <row r="32" spans="1:27" x14ac:dyDescent="0.3">
      <c r="B32" t="s">
        <v>27</v>
      </c>
      <c r="C32">
        <v>891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430</v>
      </c>
      <c r="G42">
        <v>81770</v>
      </c>
    </row>
    <row r="43" spans="1:7" x14ac:dyDescent="0.3">
      <c r="B43" t="s">
        <v>40</v>
      </c>
      <c r="C43" t="s">
        <v>39</v>
      </c>
      <c r="E43" t="s">
        <v>431</v>
      </c>
      <c r="G43">
        <v>76065</v>
      </c>
    </row>
    <row r="44" spans="1:7" x14ac:dyDescent="0.3">
      <c r="B44" t="s">
        <v>42</v>
      </c>
      <c r="C44">
        <v>5705</v>
      </c>
    </row>
  </sheetData>
  <mergeCells count="1">
    <mergeCell ref="A1:L1"/>
  </mergeCells>
  <pageMargins left="0.75" right="0.75" top="0.75" bottom="0.5" header="0.5" footer="0.7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AA44"/>
  <sheetViews>
    <sheetView workbookViewId="0">
      <selection activeCell="N21" sqref="N21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432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2</v>
      </c>
      <c r="H5">
        <v>0</v>
      </c>
      <c r="J5">
        <f>SUM(D5:F5:H5)</f>
        <v>13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196081</v>
      </c>
      <c r="F12">
        <v>165385</v>
      </c>
      <c r="H12">
        <v>20</v>
      </c>
      <c r="J12">
        <f>SUM(D12:F12:H12)</f>
        <v>361486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133</v>
      </c>
      <c r="F14">
        <v>34</v>
      </c>
      <c r="H14">
        <v>0</v>
      </c>
      <c r="J14">
        <f>SUM(D14:F14:H14)</f>
        <v>167</v>
      </c>
    </row>
    <row r="15" spans="1:12" x14ac:dyDescent="0.3">
      <c r="B15" t="s">
        <v>7</v>
      </c>
      <c r="D15">
        <f>SUM(D12:D13:D14)</f>
        <v>196214</v>
      </c>
      <c r="F15">
        <f>SUM(F12:F13:F14)</f>
        <v>165419</v>
      </c>
      <c r="H15">
        <f>SUM(H12:H13:H14)</f>
        <v>20</v>
      </c>
      <c r="J15">
        <f>SUM(D15:F15:H15)</f>
        <v>361653</v>
      </c>
    </row>
    <row r="17" spans="1:27" x14ac:dyDescent="0.3">
      <c r="A17" t="s">
        <v>17</v>
      </c>
    </row>
    <row r="18" spans="1:27" x14ac:dyDescent="0.3">
      <c r="B18" t="s">
        <v>14</v>
      </c>
      <c r="D18">
        <v>126697</v>
      </c>
      <c r="F18">
        <v>102248</v>
      </c>
      <c r="H18">
        <v>1</v>
      </c>
      <c r="J18">
        <f>SUM(D18:F18:H18)</f>
        <v>228946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260</v>
      </c>
    </row>
    <row r="22" spans="1:27" x14ac:dyDescent="0.3">
      <c r="B22" t="s">
        <v>7</v>
      </c>
      <c r="J22">
        <f>SUM(J18:J19:J21)</f>
        <v>229206</v>
      </c>
    </row>
    <row r="23" spans="1:27" x14ac:dyDescent="0.3">
      <c r="A23" t="s">
        <v>20</v>
      </c>
      <c r="J23">
        <f>J22/J15*100</f>
        <v>63.377325779130821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</v>
      </c>
      <c r="L26" t="str">
        <f>$B$2</f>
        <v>Powayan</v>
      </c>
      <c r="M26">
        <f>$D$15</f>
        <v>196214</v>
      </c>
      <c r="N26">
        <f>$F$15</f>
        <v>165419</v>
      </c>
      <c r="O26">
        <f>$H$15</f>
        <v>20</v>
      </c>
      <c r="P26">
        <f>$J$15</f>
        <v>361653</v>
      </c>
      <c r="Q26">
        <f>$D$18</f>
        <v>126697</v>
      </c>
      <c r="R26">
        <f>$F$18</f>
        <v>102248</v>
      </c>
      <c r="S26">
        <f>$J$21</f>
        <v>260</v>
      </c>
      <c r="T26">
        <f>$J$22</f>
        <v>229206</v>
      </c>
      <c r="U26">
        <f>$C$28</f>
        <v>229205</v>
      </c>
      <c r="V26">
        <f>$J$23</f>
        <v>63.377325779130821</v>
      </c>
      <c r="W26" t="str">
        <f>$C$42</f>
        <v xml:space="preserve">BJP       </v>
      </c>
      <c r="X26" t="str">
        <f>$C$43</f>
        <v xml:space="preserve">SP        </v>
      </c>
      <c r="Y26">
        <f>$G$42</f>
        <v>126635</v>
      </c>
      <c r="Z26">
        <f>$G$43</f>
        <v>54218</v>
      </c>
      <c r="AA26">
        <f>$C$44</f>
        <v>72417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</f>
        <v>229205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420</v>
      </c>
    </row>
    <row r="32" spans="1:27" x14ac:dyDescent="0.3">
      <c r="B32" t="s">
        <v>27</v>
      </c>
      <c r="C32">
        <v>861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433</v>
      </c>
      <c r="G42">
        <v>126635</v>
      </c>
    </row>
    <row r="43" spans="1:7" x14ac:dyDescent="0.3">
      <c r="B43" t="s">
        <v>40</v>
      </c>
      <c r="C43" t="s">
        <v>45</v>
      </c>
      <c r="E43" t="s">
        <v>434</v>
      </c>
      <c r="G43">
        <v>54218</v>
      </c>
    </row>
    <row r="44" spans="1:7" x14ac:dyDescent="0.3">
      <c r="B44" t="s">
        <v>42</v>
      </c>
      <c r="C44">
        <v>72417</v>
      </c>
    </row>
  </sheetData>
  <mergeCells count="1">
    <mergeCell ref="A1:L1"/>
  </mergeCells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4"/>
  <sheetViews>
    <sheetView topLeftCell="F1"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4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4</v>
      </c>
      <c r="J8">
        <f>SUM(D8:F8:E8)</f>
        <v>10</v>
      </c>
    </row>
    <row r="9" spans="1:12" x14ac:dyDescent="0.3">
      <c r="A9" t="s">
        <v>12</v>
      </c>
      <c r="D9">
        <v>8</v>
      </c>
      <c r="F9">
        <v>3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175005</v>
      </c>
      <c r="F12">
        <v>153450</v>
      </c>
      <c r="H12">
        <v>19</v>
      </c>
      <c r="J12">
        <f>SUM(D12:F12:H12)</f>
        <v>328474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87</v>
      </c>
      <c r="F14">
        <v>28</v>
      </c>
      <c r="H14">
        <v>0</v>
      </c>
      <c r="J14">
        <f>SUM(D14:F14:H14)</f>
        <v>115</v>
      </c>
    </row>
    <row r="15" spans="1:12" x14ac:dyDescent="0.3">
      <c r="B15" t="s">
        <v>7</v>
      </c>
      <c r="D15">
        <f>SUM(D12:D13:D14)</f>
        <v>175092</v>
      </c>
      <c r="F15">
        <f>SUM(F12:F13:F14)</f>
        <v>153478</v>
      </c>
      <c r="H15">
        <f>SUM(H12:H13:H14)</f>
        <v>19</v>
      </c>
      <c r="J15">
        <f>SUM(D15:F15:H15)</f>
        <v>328589</v>
      </c>
    </row>
    <row r="17" spans="1:27" x14ac:dyDescent="0.3">
      <c r="A17" t="s">
        <v>17</v>
      </c>
    </row>
    <row r="18" spans="1:27" x14ac:dyDescent="0.3">
      <c r="B18" t="s">
        <v>14</v>
      </c>
      <c r="D18">
        <v>105541</v>
      </c>
      <c r="F18">
        <v>103907</v>
      </c>
      <c r="H18">
        <v>0</v>
      </c>
      <c r="J18">
        <f>SUM(D18:F18:H18)</f>
        <v>209448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501</v>
      </c>
    </row>
    <row r="22" spans="1:27" x14ac:dyDescent="0.3">
      <c r="B22" t="s">
        <v>7</v>
      </c>
      <c r="J22">
        <f>SUM(J18:J19:J21)</f>
        <v>209949</v>
      </c>
    </row>
    <row r="23" spans="1:27" x14ac:dyDescent="0.3">
      <c r="A23" t="s">
        <v>20</v>
      </c>
      <c r="J23">
        <f>J22/J15*100</f>
        <v>63.89410479352626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46</v>
      </c>
      <c r="L26" t="str">
        <f>$B$2</f>
        <v xml:space="preserve">Nagina </v>
      </c>
      <c r="M26">
        <f>$D$15</f>
        <v>175092</v>
      </c>
      <c r="N26">
        <f>$F$15</f>
        <v>153478</v>
      </c>
      <c r="O26">
        <f>$H$15</f>
        <v>19</v>
      </c>
      <c r="P26">
        <f>$J$15</f>
        <v>328589</v>
      </c>
      <c r="Q26">
        <f>$D$18</f>
        <v>105541</v>
      </c>
      <c r="R26">
        <f>$F$18</f>
        <v>103907</v>
      </c>
      <c r="S26">
        <f>$J$21</f>
        <v>501</v>
      </c>
      <c r="T26">
        <f>$J$22</f>
        <v>209949</v>
      </c>
      <c r="U26">
        <f>$C$28</f>
        <v>209903</v>
      </c>
      <c r="V26">
        <f>$J$23</f>
        <v>63.89410479352626</v>
      </c>
      <c r="W26" t="str">
        <f>$C$42</f>
        <v xml:space="preserve">SP        </v>
      </c>
      <c r="X26" t="str">
        <f>$C$43</f>
        <v xml:space="preserve">BJP       </v>
      </c>
      <c r="Y26">
        <f>$G$42</f>
        <v>77145</v>
      </c>
      <c r="Z26">
        <f>$G$43</f>
        <v>69178</v>
      </c>
      <c r="AA26">
        <f>$C$44</f>
        <v>7967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J22-46</f>
        <v>209903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336</v>
      </c>
    </row>
    <row r="32" spans="1:27" x14ac:dyDescent="0.3">
      <c r="B32" t="s">
        <v>27</v>
      </c>
      <c r="C32">
        <v>978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82</v>
      </c>
      <c r="G42">
        <v>77145</v>
      </c>
    </row>
    <row r="43" spans="1:7" x14ac:dyDescent="0.3">
      <c r="B43" t="s">
        <v>40</v>
      </c>
      <c r="C43" t="s">
        <v>41</v>
      </c>
      <c r="E43" t="s">
        <v>83</v>
      </c>
      <c r="G43">
        <v>69178</v>
      </c>
    </row>
    <row r="44" spans="1:7" x14ac:dyDescent="0.3">
      <c r="B44" t="s">
        <v>42</v>
      </c>
      <c r="C44">
        <v>7967</v>
      </c>
    </row>
  </sheetData>
  <mergeCells count="1">
    <mergeCell ref="A1:L1"/>
  </mergeCells>
  <pageMargins left="0.75" right="0.75" top="0.75" bottom="0.5" header="0.5" footer="0.7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435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0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197497</v>
      </c>
      <c r="F12">
        <v>161302</v>
      </c>
      <c r="H12">
        <v>31</v>
      </c>
      <c r="J12">
        <f>SUM(D12:F12:H12)</f>
        <v>358830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128</v>
      </c>
      <c r="F14">
        <v>50</v>
      </c>
      <c r="H14">
        <v>0</v>
      </c>
      <c r="J14">
        <f>SUM(D14:F14:H14)</f>
        <v>178</v>
      </c>
    </row>
    <row r="15" spans="1:12" x14ac:dyDescent="0.3">
      <c r="B15" t="s">
        <v>7</v>
      </c>
      <c r="D15">
        <f>SUM(D12:D13:D14)</f>
        <v>197625</v>
      </c>
      <c r="F15">
        <f>SUM(F12:F13:F14)</f>
        <v>161352</v>
      </c>
      <c r="H15">
        <f>SUM(H12:H13:H14)</f>
        <v>31</v>
      </c>
      <c r="J15">
        <f>SUM(D15:F15:H15)</f>
        <v>359008</v>
      </c>
    </row>
    <row r="17" spans="1:27" x14ac:dyDescent="0.3">
      <c r="A17" t="s">
        <v>17</v>
      </c>
    </row>
    <row r="18" spans="1:27" x14ac:dyDescent="0.3">
      <c r="B18" t="s">
        <v>14</v>
      </c>
      <c r="D18">
        <v>114235</v>
      </c>
      <c r="F18">
        <v>90822</v>
      </c>
      <c r="H18">
        <v>2</v>
      </c>
      <c r="J18">
        <f>SUM(D18:F18:H18)</f>
        <v>205059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992</v>
      </c>
    </row>
    <row r="22" spans="1:27" x14ac:dyDescent="0.3">
      <c r="B22" t="s">
        <v>7</v>
      </c>
      <c r="J22">
        <f>SUM(J18:J19:J21)</f>
        <v>206051</v>
      </c>
    </row>
    <row r="23" spans="1:27" x14ac:dyDescent="0.3">
      <c r="A23" t="s">
        <v>20</v>
      </c>
      <c r="J23">
        <f>J22/J15*100</f>
        <v>57.394542739994648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26</v>
      </c>
      <c r="L26" t="str">
        <f>$B$2</f>
        <v>Shahjahanpur</v>
      </c>
      <c r="M26">
        <f>$D$15</f>
        <v>197625</v>
      </c>
      <c r="N26">
        <f>$F$15</f>
        <v>161352</v>
      </c>
      <c r="O26">
        <f>$H$15</f>
        <v>31</v>
      </c>
      <c r="P26">
        <f>$J$15</f>
        <v>359008</v>
      </c>
      <c r="Q26">
        <f>$D$18</f>
        <v>114235</v>
      </c>
      <c r="R26">
        <f>$F$18</f>
        <v>90822</v>
      </c>
      <c r="S26">
        <f>$J$21</f>
        <v>992</v>
      </c>
      <c r="T26">
        <f>$J$22</f>
        <v>206051</v>
      </c>
      <c r="U26">
        <f>$C$28</f>
        <v>206025</v>
      </c>
      <c r="V26">
        <f>$J$23</f>
        <v>57.394542739994648</v>
      </c>
      <c r="W26" t="str">
        <f>$C$42</f>
        <v xml:space="preserve">BJP       </v>
      </c>
      <c r="X26" t="str">
        <f>$C$43</f>
        <v xml:space="preserve">SP        </v>
      </c>
      <c r="Y26">
        <f>$G$42</f>
        <v>100734</v>
      </c>
      <c r="Z26">
        <f>$G$43</f>
        <v>81531</v>
      </c>
      <c r="AA26">
        <f>$C$44</f>
        <v>19203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J22-26</f>
        <v>206025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358</v>
      </c>
    </row>
    <row r="32" spans="1:27" x14ac:dyDescent="0.3">
      <c r="B32" t="s">
        <v>27</v>
      </c>
      <c r="C32">
        <v>1002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436</v>
      </c>
      <c r="G42">
        <v>100734</v>
      </c>
    </row>
    <row r="43" spans="1:7" x14ac:dyDescent="0.3">
      <c r="B43" t="s">
        <v>40</v>
      </c>
      <c r="C43" t="s">
        <v>45</v>
      </c>
      <c r="E43" t="s">
        <v>437</v>
      </c>
      <c r="G43">
        <v>81531</v>
      </c>
    </row>
    <row r="44" spans="1:7" x14ac:dyDescent="0.3">
      <c r="B44" t="s">
        <v>42</v>
      </c>
      <c r="C44">
        <v>19203</v>
      </c>
    </row>
  </sheetData>
  <mergeCells count="1">
    <mergeCell ref="A1:L1"/>
  </mergeCells>
  <pageMargins left="0.75" right="0.75" top="0.75" bottom="0.5" header="0.5" footer="0.7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438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1</v>
      </c>
      <c r="H5">
        <v>0</v>
      </c>
      <c r="J5">
        <f>SUM(D5:F5:H5)</f>
        <v>11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182502</v>
      </c>
      <c r="F12">
        <v>147511</v>
      </c>
      <c r="H12">
        <v>55</v>
      </c>
      <c r="J12">
        <f>SUM(D12:F12:H12)</f>
        <v>330068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96</v>
      </c>
      <c r="F14">
        <v>55</v>
      </c>
      <c r="H14">
        <v>0</v>
      </c>
      <c r="J14">
        <f>SUM(D14:F14:H14)</f>
        <v>151</v>
      </c>
    </row>
    <row r="15" spans="1:12" x14ac:dyDescent="0.3">
      <c r="B15" t="s">
        <v>7</v>
      </c>
      <c r="D15">
        <f>SUM(D12:D13:D14)</f>
        <v>182598</v>
      </c>
      <c r="F15">
        <f>SUM(F12:F13:F14)</f>
        <v>147566</v>
      </c>
      <c r="H15">
        <f>SUM(H12:H13:H14)</f>
        <v>55</v>
      </c>
      <c r="J15">
        <f>SUM(D15:F15:H15)</f>
        <v>330219</v>
      </c>
    </row>
    <row r="17" spans="1:27" x14ac:dyDescent="0.3">
      <c r="A17" t="s">
        <v>17</v>
      </c>
    </row>
    <row r="18" spans="1:27" x14ac:dyDescent="0.3">
      <c r="B18" t="s">
        <v>14</v>
      </c>
      <c r="D18">
        <v>119350</v>
      </c>
      <c r="F18">
        <v>96841</v>
      </c>
      <c r="H18">
        <v>0</v>
      </c>
      <c r="J18">
        <f>SUM(D18:F18:H18)</f>
        <v>216191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377</v>
      </c>
    </row>
    <row r="22" spans="1:27" x14ac:dyDescent="0.3">
      <c r="B22" t="s">
        <v>7</v>
      </c>
      <c r="J22">
        <f>SUM(J18:J19:J21)</f>
        <v>216568</v>
      </c>
    </row>
    <row r="23" spans="1:27" x14ac:dyDescent="0.3">
      <c r="A23" t="s">
        <v>20</v>
      </c>
      <c r="J23">
        <f>J22/J15*100</f>
        <v>65.583143307925951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5</v>
      </c>
      <c r="L26" t="str">
        <f>$B$2</f>
        <v>Dadraul</v>
      </c>
      <c r="M26">
        <f>$D$15</f>
        <v>182598</v>
      </c>
      <c r="N26">
        <f>$F$15</f>
        <v>147566</v>
      </c>
      <c r="O26">
        <f>$H$15</f>
        <v>55</v>
      </c>
      <c r="P26">
        <f>$J$15</f>
        <v>330219</v>
      </c>
      <c r="Q26">
        <f>$D$18</f>
        <v>119350</v>
      </c>
      <c r="R26">
        <f>$F$18</f>
        <v>96841</v>
      </c>
      <c r="S26">
        <f>$J$21</f>
        <v>377</v>
      </c>
      <c r="T26">
        <f>$J$22</f>
        <v>216568</v>
      </c>
      <c r="U26">
        <f>$C$28</f>
        <v>216563</v>
      </c>
      <c r="V26">
        <f>$J$23</f>
        <v>65.583143307925951</v>
      </c>
      <c r="W26" t="str">
        <f>$C$42</f>
        <v xml:space="preserve">BJP       </v>
      </c>
      <c r="X26" t="str">
        <f>$C$43</f>
        <v xml:space="preserve">SP        </v>
      </c>
      <c r="Y26">
        <f>$G$42</f>
        <v>86435</v>
      </c>
      <c r="Z26">
        <f>$G$43</f>
        <v>69037</v>
      </c>
      <c r="AA26">
        <f>$C$44</f>
        <v>17398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J22-5</f>
        <v>216563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415</v>
      </c>
    </row>
    <row r="32" spans="1:27" x14ac:dyDescent="0.3">
      <c r="B32" t="s">
        <v>27</v>
      </c>
      <c r="C32">
        <v>795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439</v>
      </c>
      <c r="G42">
        <v>86435</v>
      </c>
    </row>
    <row r="43" spans="1:7" x14ac:dyDescent="0.3">
      <c r="B43" t="s">
        <v>40</v>
      </c>
      <c r="C43" t="s">
        <v>45</v>
      </c>
      <c r="E43" t="s">
        <v>440</v>
      </c>
      <c r="G43">
        <v>69037</v>
      </c>
    </row>
    <row r="44" spans="1:7" x14ac:dyDescent="0.3">
      <c r="B44" t="s">
        <v>42</v>
      </c>
      <c r="C44">
        <v>17398</v>
      </c>
    </row>
  </sheetData>
  <mergeCells count="1">
    <mergeCell ref="A1:L1"/>
  </mergeCells>
  <pageMargins left="0.75" right="0.75" top="0.75" bottom="0.5" header="0.5" footer="0.7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441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4</v>
      </c>
      <c r="H5">
        <v>0</v>
      </c>
      <c r="J5">
        <f>SUM(D5:F5:H5)</f>
        <v>17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182299</v>
      </c>
      <c r="F12">
        <v>158331</v>
      </c>
      <c r="H12">
        <v>7</v>
      </c>
      <c r="J12">
        <f>SUM(D12:F12:H12)</f>
        <v>340637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117</v>
      </c>
      <c r="F14">
        <v>30</v>
      </c>
      <c r="H14">
        <v>0</v>
      </c>
      <c r="J14">
        <f>SUM(D14:F14:H14)</f>
        <v>147</v>
      </c>
    </row>
    <row r="15" spans="1:12" x14ac:dyDescent="0.3">
      <c r="B15" t="s">
        <v>7</v>
      </c>
      <c r="D15">
        <f>SUM(D12:D13:D14)</f>
        <v>182416</v>
      </c>
      <c r="F15">
        <f>SUM(F12:F13:F14)</f>
        <v>158361</v>
      </c>
      <c r="H15">
        <f>SUM(H12:H13:H14)</f>
        <v>7</v>
      </c>
      <c r="J15">
        <f>SUM(D15:F15:H15)</f>
        <v>340784</v>
      </c>
    </row>
    <row r="17" spans="1:27" x14ac:dyDescent="0.3">
      <c r="A17" t="s">
        <v>17</v>
      </c>
    </row>
    <row r="18" spans="1:27" x14ac:dyDescent="0.3">
      <c r="B18" t="s">
        <v>14</v>
      </c>
      <c r="D18">
        <v>121912</v>
      </c>
      <c r="F18">
        <v>109564</v>
      </c>
      <c r="H18">
        <v>1</v>
      </c>
      <c r="J18">
        <f>SUM(D18:F18:H18)</f>
        <v>231477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356</v>
      </c>
    </row>
    <row r="22" spans="1:27" x14ac:dyDescent="0.3">
      <c r="B22" t="s">
        <v>7</v>
      </c>
      <c r="J22">
        <f>SUM(J18:J19:J21)</f>
        <v>231833</v>
      </c>
    </row>
    <row r="23" spans="1:27" x14ac:dyDescent="0.3">
      <c r="A23" t="s">
        <v>20</v>
      </c>
      <c r="J23">
        <f>J22/J15*100</f>
        <v>68.029308887741209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34</v>
      </c>
      <c r="L26" t="str">
        <f>$B$2</f>
        <v>PALIA</v>
      </c>
      <c r="M26">
        <f>$D$15</f>
        <v>182416</v>
      </c>
      <c r="N26">
        <f>$F$15</f>
        <v>158361</v>
      </c>
      <c r="O26">
        <f>$H$15</f>
        <v>7</v>
      </c>
      <c r="P26">
        <f>$J$15</f>
        <v>340784</v>
      </c>
      <c r="Q26">
        <f>$D$18</f>
        <v>121912</v>
      </c>
      <c r="R26">
        <f>$F$18</f>
        <v>109564</v>
      </c>
      <c r="S26">
        <f>$J$21</f>
        <v>356</v>
      </c>
      <c r="T26">
        <f>$J$22</f>
        <v>231833</v>
      </c>
      <c r="U26">
        <f>$C$28</f>
        <v>231799</v>
      </c>
      <c r="V26">
        <f>$J$23</f>
        <v>68.029308887741209</v>
      </c>
      <c r="W26" t="str">
        <f>$C$42</f>
        <v xml:space="preserve">BJP       </v>
      </c>
      <c r="X26" t="str">
        <f>$C$43</f>
        <v xml:space="preserve">INC       </v>
      </c>
      <c r="Y26">
        <f>$G$42</f>
        <v>118069</v>
      </c>
      <c r="Z26">
        <f>$G$43</f>
        <v>48841</v>
      </c>
      <c r="AA26">
        <f>$C$44</f>
        <v>69228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J22-34</f>
        <v>231799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337</v>
      </c>
    </row>
    <row r="32" spans="1:27" x14ac:dyDescent="0.3">
      <c r="B32" t="s">
        <v>27</v>
      </c>
      <c r="C32">
        <v>1011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442</v>
      </c>
      <c r="G42">
        <v>118069</v>
      </c>
    </row>
    <row r="43" spans="1:7" x14ac:dyDescent="0.3">
      <c r="B43" t="s">
        <v>40</v>
      </c>
      <c r="C43" t="s">
        <v>39</v>
      </c>
      <c r="E43" t="s">
        <v>443</v>
      </c>
      <c r="G43">
        <v>48841</v>
      </c>
    </row>
    <row r="44" spans="1:7" x14ac:dyDescent="0.3">
      <c r="B44" t="s">
        <v>42</v>
      </c>
      <c r="C44">
        <v>69228</v>
      </c>
    </row>
  </sheetData>
  <mergeCells count="1">
    <mergeCell ref="A1:L1"/>
  </mergeCells>
  <pageMargins left="0.75" right="0.75" top="0.75" bottom="0.5" header="0.5" footer="0.7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444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178440</v>
      </c>
      <c r="F12">
        <v>148920</v>
      </c>
      <c r="H12">
        <v>7</v>
      </c>
      <c r="J12">
        <f>SUM(D12:F12:H12)</f>
        <v>327367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91</v>
      </c>
      <c r="F14">
        <v>28</v>
      </c>
      <c r="H14">
        <v>0</v>
      </c>
      <c r="J14">
        <f>SUM(D14:F14:H14)</f>
        <v>119</v>
      </c>
    </row>
    <row r="15" spans="1:12" x14ac:dyDescent="0.3">
      <c r="B15" t="s">
        <v>7</v>
      </c>
      <c r="D15">
        <f>SUM(D12:D13:D14)</f>
        <v>178531</v>
      </c>
      <c r="F15">
        <f>SUM(F12:F13:F14)</f>
        <v>148948</v>
      </c>
      <c r="H15">
        <f>SUM(H12:H13:H14)</f>
        <v>7</v>
      </c>
      <c r="J15">
        <f>SUM(D15:F15:H15)</f>
        <v>327486</v>
      </c>
    </row>
    <row r="17" spans="1:27" x14ac:dyDescent="0.3">
      <c r="A17" t="s">
        <v>17</v>
      </c>
    </row>
    <row r="18" spans="1:27" x14ac:dyDescent="0.3">
      <c r="B18" t="s">
        <v>14</v>
      </c>
      <c r="D18">
        <v>120033</v>
      </c>
      <c r="F18">
        <v>101745</v>
      </c>
      <c r="H18">
        <v>0</v>
      </c>
      <c r="J18">
        <f>SUM(D18:F18:H18)</f>
        <v>221778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379</v>
      </c>
    </row>
    <row r="22" spans="1:27" x14ac:dyDescent="0.3">
      <c r="B22" t="s">
        <v>7</v>
      </c>
      <c r="J22">
        <f>SUM(J18:J19:J21)</f>
        <v>222157</v>
      </c>
    </row>
    <row r="23" spans="1:27" x14ac:dyDescent="0.3">
      <c r="A23" t="s">
        <v>20</v>
      </c>
      <c r="J23">
        <f>J22/J15*100</f>
        <v>67.83709837977807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10</v>
      </c>
      <c r="L26" t="str">
        <f>$B$2</f>
        <v>NIGHASAN</v>
      </c>
      <c r="M26">
        <f>$D$15</f>
        <v>178531</v>
      </c>
      <c r="N26">
        <f>$F$15</f>
        <v>148948</v>
      </c>
      <c r="O26">
        <f>$H$15</f>
        <v>7</v>
      </c>
      <c r="P26">
        <f>$J$15</f>
        <v>327486</v>
      </c>
      <c r="Q26">
        <f>$D$18</f>
        <v>120033</v>
      </c>
      <c r="R26">
        <f>$F$18</f>
        <v>101745</v>
      </c>
      <c r="S26">
        <f>$J$21</f>
        <v>379</v>
      </c>
      <c r="T26">
        <f>$J$22</f>
        <v>222157</v>
      </c>
      <c r="U26">
        <f>$C$28</f>
        <v>222147</v>
      </c>
      <c r="V26">
        <f>$J$23</f>
        <v>67.83709837977807</v>
      </c>
      <c r="W26" t="str">
        <f>$C$42</f>
        <v xml:space="preserve">BJP       </v>
      </c>
      <c r="X26" t="str">
        <f>$C$43</f>
        <v xml:space="preserve">SP        </v>
      </c>
      <c r="Y26">
        <f>$G$42</f>
        <v>107487</v>
      </c>
      <c r="Z26">
        <f>$G$43</f>
        <v>61364</v>
      </c>
      <c r="AA26">
        <f>$C$44</f>
        <v>46123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J22-10</f>
        <v>222147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334</v>
      </c>
    </row>
    <row r="32" spans="1:27" x14ac:dyDescent="0.3">
      <c r="B32" t="s">
        <v>27</v>
      </c>
      <c r="C32">
        <v>980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445</v>
      </c>
      <c r="G42">
        <v>107487</v>
      </c>
    </row>
    <row r="43" spans="1:7" x14ac:dyDescent="0.3">
      <c r="B43" t="s">
        <v>40</v>
      </c>
      <c r="C43" t="s">
        <v>45</v>
      </c>
      <c r="E43" t="s">
        <v>446</v>
      </c>
      <c r="G43">
        <v>61364</v>
      </c>
    </row>
    <row r="44" spans="1:7" x14ac:dyDescent="0.3">
      <c r="B44" t="s">
        <v>42</v>
      </c>
      <c r="C44">
        <v>46123</v>
      </c>
    </row>
  </sheetData>
  <mergeCells count="1">
    <mergeCell ref="A1:L1"/>
  </mergeCells>
  <pageMargins left="0.75" right="0.75" top="0.75" bottom="0.5" header="0.5" footer="0.7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447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1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195265</v>
      </c>
      <c r="F12">
        <v>170189</v>
      </c>
      <c r="H12">
        <v>19</v>
      </c>
      <c r="J12">
        <f>SUM(D12:F12:H12)</f>
        <v>365473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217</v>
      </c>
      <c r="F14">
        <v>77</v>
      </c>
      <c r="H14">
        <v>0</v>
      </c>
      <c r="J14">
        <f>SUM(D14:F14:H14)</f>
        <v>294</v>
      </c>
    </row>
    <row r="15" spans="1:12" x14ac:dyDescent="0.3">
      <c r="B15" t="s">
        <v>7</v>
      </c>
      <c r="D15">
        <f>SUM(D12:D13:D14)</f>
        <v>195482</v>
      </c>
      <c r="F15">
        <f>SUM(F12:F13:F14)</f>
        <v>170266</v>
      </c>
      <c r="H15">
        <f>SUM(H12:H13:H14)</f>
        <v>19</v>
      </c>
      <c r="J15">
        <f>SUM(D15:F15:H15)</f>
        <v>365767</v>
      </c>
    </row>
    <row r="17" spans="1:27" x14ac:dyDescent="0.3">
      <c r="A17" t="s">
        <v>17</v>
      </c>
    </row>
    <row r="18" spans="1:27" x14ac:dyDescent="0.3">
      <c r="B18" t="s">
        <v>14</v>
      </c>
      <c r="D18">
        <v>135347</v>
      </c>
      <c r="F18">
        <v>114825</v>
      </c>
      <c r="H18">
        <v>1</v>
      </c>
      <c r="J18">
        <f>SUM(D18:F18:H18)</f>
        <v>250173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867</v>
      </c>
    </row>
    <row r="22" spans="1:27" x14ac:dyDescent="0.3">
      <c r="B22" t="s">
        <v>7</v>
      </c>
      <c r="J22">
        <f>SUM(J18:J19:J21)</f>
        <v>251040</v>
      </c>
    </row>
    <row r="23" spans="1:27" x14ac:dyDescent="0.3">
      <c r="A23" t="s">
        <v>20</v>
      </c>
      <c r="J23">
        <f>J22/J15*100</f>
        <v>68.633857072945347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200</v>
      </c>
      <c r="L26" t="str">
        <f>$B$2</f>
        <v>GOLA GOKRANNATH</v>
      </c>
      <c r="M26">
        <f>$D$15</f>
        <v>195482</v>
      </c>
      <c r="N26">
        <f>$F$15</f>
        <v>170266</v>
      </c>
      <c r="O26">
        <f>$H$15</f>
        <v>19</v>
      </c>
      <c r="P26">
        <f>$J$15</f>
        <v>365767</v>
      </c>
      <c r="Q26">
        <f>$D$18</f>
        <v>135347</v>
      </c>
      <c r="R26">
        <f>$F$18</f>
        <v>114825</v>
      </c>
      <c r="S26">
        <f>$J$21</f>
        <v>867</v>
      </c>
      <c r="T26">
        <f>$J$22</f>
        <v>251040</v>
      </c>
      <c r="U26">
        <f>$C$28</f>
        <v>250840</v>
      </c>
      <c r="V26">
        <f>$J$23</f>
        <v>68.633857072945347</v>
      </c>
      <c r="W26" t="str">
        <f>$C$42</f>
        <v xml:space="preserve">BJP       </v>
      </c>
      <c r="X26" t="str">
        <f>$C$43</f>
        <v xml:space="preserve">SP        </v>
      </c>
      <c r="Y26">
        <f>$G$42</f>
        <v>122497</v>
      </c>
      <c r="Z26">
        <f>$G$43</f>
        <v>67480</v>
      </c>
      <c r="AA26">
        <f>$C$44</f>
        <v>55017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J22-200</f>
        <v>250840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365</v>
      </c>
    </row>
    <row r="32" spans="1:27" x14ac:dyDescent="0.3">
      <c r="B32" t="s">
        <v>27</v>
      </c>
      <c r="C32">
        <v>1001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448</v>
      </c>
      <c r="G42">
        <v>122497</v>
      </c>
    </row>
    <row r="43" spans="1:7" x14ac:dyDescent="0.3">
      <c r="B43" t="s">
        <v>40</v>
      </c>
      <c r="C43" t="s">
        <v>45</v>
      </c>
      <c r="E43" t="s">
        <v>449</v>
      </c>
      <c r="G43">
        <v>67480</v>
      </c>
    </row>
    <row r="44" spans="1:7" x14ac:dyDescent="0.3">
      <c r="B44" t="s">
        <v>42</v>
      </c>
      <c r="C44">
        <v>55017</v>
      </c>
    </row>
  </sheetData>
  <mergeCells count="1">
    <mergeCell ref="A1:L1"/>
  </mergeCells>
  <pageMargins left="0.75" right="0.75" top="0.75" bottom="0.5" header="0.5" footer="0.7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450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3</v>
      </c>
      <c r="F5">
        <v>4</v>
      </c>
      <c r="H5">
        <v>0</v>
      </c>
      <c r="J5">
        <f>SUM(D5:F5:H5)</f>
        <v>7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2</v>
      </c>
      <c r="F8">
        <f>E5-E6-E7</f>
        <v>0</v>
      </c>
      <c r="H8">
        <f>F5-F6-F7</f>
        <v>4</v>
      </c>
      <c r="J8">
        <f>SUM(D8:F8:E8)</f>
        <v>2</v>
      </c>
    </row>
    <row r="9" spans="1:12" x14ac:dyDescent="0.3">
      <c r="A9" t="s">
        <v>12</v>
      </c>
      <c r="D9">
        <v>1</v>
      </c>
      <c r="F9">
        <v>2</v>
      </c>
      <c r="H9">
        <v>0</v>
      </c>
      <c r="J9">
        <f>SUM(D9:F9:E9)</f>
        <v>3</v>
      </c>
    </row>
    <row r="11" spans="1:12" x14ac:dyDescent="0.3">
      <c r="A11" t="s">
        <v>13</v>
      </c>
    </row>
    <row r="12" spans="1:12" x14ac:dyDescent="0.3">
      <c r="B12" t="s">
        <v>14</v>
      </c>
      <c r="D12">
        <v>165300</v>
      </c>
      <c r="F12">
        <v>142452</v>
      </c>
      <c r="H12">
        <v>7</v>
      </c>
      <c r="J12">
        <f>SUM(D12:F12:H12)</f>
        <v>307759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160</v>
      </c>
      <c r="F14">
        <v>45</v>
      </c>
      <c r="H14">
        <v>0</v>
      </c>
      <c r="J14">
        <f>SUM(D14:F14:H14)</f>
        <v>205</v>
      </c>
    </row>
    <row r="15" spans="1:12" x14ac:dyDescent="0.3">
      <c r="B15" t="s">
        <v>7</v>
      </c>
      <c r="D15">
        <f>SUM(D12:D13:D14)</f>
        <v>165460</v>
      </c>
      <c r="F15">
        <f>SUM(F12:F13:F14)</f>
        <v>142497</v>
      </c>
      <c r="H15">
        <f>SUM(H12:H13:H14)</f>
        <v>7</v>
      </c>
      <c r="J15">
        <f>SUM(D15:F15:H15)</f>
        <v>307964</v>
      </c>
    </row>
    <row r="17" spans="1:27" x14ac:dyDescent="0.3">
      <c r="A17" t="s">
        <v>17</v>
      </c>
    </row>
    <row r="18" spans="1:27" x14ac:dyDescent="0.3">
      <c r="B18" t="s">
        <v>14</v>
      </c>
      <c r="D18">
        <v>121572</v>
      </c>
      <c r="F18">
        <v>100518</v>
      </c>
      <c r="H18">
        <v>0</v>
      </c>
      <c r="J18">
        <f>SUM(D18:F18:H18)</f>
        <v>222090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782</v>
      </c>
    </row>
    <row r="22" spans="1:27" x14ac:dyDescent="0.3">
      <c r="B22" t="s">
        <v>7</v>
      </c>
      <c r="J22">
        <f>SUM(J18:J19:J21)</f>
        <v>222872</v>
      </c>
    </row>
    <row r="23" spans="1:27" x14ac:dyDescent="0.3">
      <c r="A23" t="s">
        <v>20</v>
      </c>
      <c r="J23">
        <f>J22/J15*100</f>
        <v>72.369497733501319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7</v>
      </c>
      <c r="L26" t="str">
        <f>$B$2</f>
        <v>SRI NAGAR</v>
      </c>
      <c r="M26">
        <f>$D$15</f>
        <v>165460</v>
      </c>
      <c r="N26">
        <f>$F$15</f>
        <v>142497</v>
      </c>
      <c r="O26">
        <f>$H$15</f>
        <v>7</v>
      </c>
      <c r="P26">
        <f>$J$15</f>
        <v>307964</v>
      </c>
      <c r="Q26">
        <f>$D$18</f>
        <v>121572</v>
      </c>
      <c r="R26">
        <f>$F$18</f>
        <v>100518</v>
      </c>
      <c r="S26">
        <f>$J$21</f>
        <v>782</v>
      </c>
      <c r="T26">
        <f>$J$22</f>
        <v>222872</v>
      </c>
      <c r="U26">
        <f>$C$28</f>
        <v>222865</v>
      </c>
      <c r="V26">
        <f>$J$23</f>
        <v>72.369497733501319</v>
      </c>
      <c r="W26" t="str">
        <f>$C$42</f>
        <v xml:space="preserve">BJP       </v>
      </c>
      <c r="X26" t="str">
        <f>$C$43</f>
        <v xml:space="preserve">SP        </v>
      </c>
      <c r="Y26">
        <f>$G$42</f>
        <v>112941</v>
      </c>
      <c r="Z26">
        <f>$G$43</f>
        <v>58002</v>
      </c>
      <c r="AA26">
        <f>$C$44</f>
        <v>54939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J22-7</f>
        <v>222865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310</v>
      </c>
    </row>
    <row r="32" spans="1:27" x14ac:dyDescent="0.3">
      <c r="B32" t="s">
        <v>27</v>
      </c>
      <c r="C32">
        <v>993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451</v>
      </c>
      <c r="G42">
        <v>112941</v>
      </c>
    </row>
    <row r="43" spans="1:7" x14ac:dyDescent="0.3">
      <c r="B43" t="s">
        <v>40</v>
      </c>
      <c r="C43" t="s">
        <v>45</v>
      </c>
      <c r="E43" t="s">
        <v>452</v>
      </c>
      <c r="G43">
        <v>58002</v>
      </c>
    </row>
    <row r="44" spans="1:7" x14ac:dyDescent="0.3">
      <c r="B44" t="s">
        <v>42</v>
      </c>
      <c r="C44">
        <v>54939</v>
      </c>
    </row>
  </sheetData>
  <mergeCells count="1">
    <mergeCell ref="A1:L1"/>
  </mergeCells>
  <pageMargins left="0.75" right="0.75" top="0.75" bottom="0.5" header="0.5" footer="0.7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453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2</v>
      </c>
      <c r="H5">
        <v>0</v>
      </c>
      <c r="J5">
        <f>SUM(D5:F5:H5)</f>
        <v>12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2</v>
      </c>
      <c r="J8">
        <f>SUM(D8:F8:E8)</f>
        <v>6</v>
      </c>
    </row>
    <row r="9" spans="1:12" x14ac:dyDescent="0.3">
      <c r="A9" t="s">
        <v>12</v>
      </c>
      <c r="D9">
        <v>4</v>
      </c>
      <c r="F9">
        <v>2</v>
      </c>
      <c r="H9">
        <v>1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209454</v>
      </c>
      <c r="F12">
        <v>183657</v>
      </c>
      <c r="H12">
        <v>17</v>
      </c>
      <c r="J12">
        <f>SUM(D12:F12:H12)</f>
        <v>393128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228</v>
      </c>
      <c r="F14">
        <v>70</v>
      </c>
      <c r="H14">
        <v>0</v>
      </c>
      <c r="J14">
        <f>SUM(D14:F14:H14)</f>
        <v>298</v>
      </c>
    </row>
    <row r="15" spans="1:12" x14ac:dyDescent="0.3">
      <c r="B15" t="s">
        <v>7</v>
      </c>
      <c r="D15">
        <f>SUM(D12:D13:D14)</f>
        <v>209682</v>
      </c>
      <c r="F15">
        <f>SUM(F12:F13:F14)</f>
        <v>183727</v>
      </c>
      <c r="H15">
        <f>SUM(H12:H13:H14)</f>
        <v>17</v>
      </c>
      <c r="J15">
        <f>SUM(D15:F15:H15)</f>
        <v>393426</v>
      </c>
    </row>
    <row r="17" spans="1:27" x14ac:dyDescent="0.3">
      <c r="A17" t="s">
        <v>17</v>
      </c>
    </row>
    <row r="18" spans="1:27" x14ac:dyDescent="0.3">
      <c r="B18" t="s">
        <v>14</v>
      </c>
      <c r="D18">
        <v>137925</v>
      </c>
      <c r="F18">
        <v>116150</v>
      </c>
      <c r="H18">
        <v>1</v>
      </c>
      <c r="J18">
        <f>SUM(D18:F18:H18)</f>
        <v>254076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1664</v>
      </c>
    </row>
    <row r="22" spans="1:27" x14ac:dyDescent="0.3">
      <c r="B22" t="s">
        <v>7</v>
      </c>
      <c r="J22">
        <f>SUM(J18:J19:J21)</f>
        <v>255740</v>
      </c>
    </row>
    <row r="23" spans="1:27" x14ac:dyDescent="0.3">
      <c r="A23" t="s">
        <v>20</v>
      </c>
      <c r="J23">
        <f>J22/J15*100</f>
        <v>65.003329724014165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118</v>
      </c>
      <c r="L26" t="str">
        <f>$B$2</f>
        <v>LAKHIMPUR</v>
      </c>
      <c r="M26">
        <f>$D$15</f>
        <v>209682</v>
      </c>
      <c r="N26">
        <f>$F$15</f>
        <v>183727</v>
      </c>
      <c r="O26">
        <f>$H$15</f>
        <v>17</v>
      </c>
      <c r="P26">
        <f>$J$15</f>
        <v>393426</v>
      </c>
      <c r="Q26">
        <f>$D$18</f>
        <v>137925</v>
      </c>
      <c r="R26">
        <f>$F$18</f>
        <v>116150</v>
      </c>
      <c r="S26">
        <f>$J$21</f>
        <v>1664</v>
      </c>
      <c r="T26">
        <f>$J$22</f>
        <v>255740</v>
      </c>
      <c r="U26">
        <f>$C$28</f>
        <v>255622</v>
      </c>
      <c r="V26">
        <f>$J$23</f>
        <v>65.003329724014165</v>
      </c>
      <c r="W26" t="str">
        <f>$C$42</f>
        <v xml:space="preserve">BJP       </v>
      </c>
      <c r="X26" t="str">
        <f>$C$43</f>
        <v xml:space="preserve">SP        </v>
      </c>
      <c r="Y26">
        <f>$G$42</f>
        <v>122677</v>
      </c>
      <c r="Z26">
        <f>$G$43</f>
        <v>84929</v>
      </c>
      <c r="AA26">
        <f>$C$44</f>
        <v>37748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J22-118</f>
        <v>255622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377</v>
      </c>
    </row>
    <row r="32" spans="1:27" x14ac:dyDescent="0.3">
      <c r="B32" t="s">
        <v>27</v>
      </c>
      <c r="C32">
        <v>1043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165</v>
      </c>
      <c r="G42">
        <v>122677</v>
      </c>
    </row>
    <row r="43" spans="1:7" x14ac:dyDescent="0.3">
      <c r="B43" t="s">
        <v>40</v>
      </c>
      <c r="C43" t="s">
        <v>45</v>
      </c>
      <c r="E43" t="s">
        <v>454</v>
      </c>
      <c r="G43">
        <v>84929</v>
      </c>
    </row>
    <row r="44" spans="1:7" x14ac:dyDescent="0.3">
      <c r="B44" t="s">
        <v>42</v>
      </c>
      <c r="C44">
        <v>37748</v>
      </c>
    </row>
  </sheetData>
  <mergeCells count="1">
    <mergeCell ref="A1:L1"/>
  </mergeCells>
  <pageMargins left="0.75" right="0.75" top="0.75" bottom="0.5" header="0.5" footer="0.7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455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5</v>
      </c>
      <c r="F5">
        <v>1</v>
      </c>
      <c r="H5">
        <v>0</v>
      </c>
      <c r="J5">
        <f>SUM(D5:F5:H5)</f>
        <v>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1</v>
      </c>
      <c r="J8">
        <f>SUM(D8:F8:E8)</f>
        <v>5</v>
      </c>
    </row>
    <row r="9" spans="1:12" x14ac:dyDescent="0.3">
      <c r="A9" t="s">
        <v>12</v>
      </c>
      <c r="D9">
        <v>2</v>
      </c>
      <c r="F9">
        <v>1</v>
      </c>
      <c r="H9">
        <v>0</v>
      </c>
      <c r="J9">
        <f>SUM(D9:F9:E9)</f>
        <v>3</v>
      </c>
    </row>
    <row r="11" spans="1:12" x14ac:dyDescent="0.3">
      <c r="A11" t="s">
        <v>13</v>
      </c>
    </row>
    <row r="12" spans="1:12" x14ac:dyDescent="0.3">
      <c r="B12" t="s">
        <v>14</v>
      </c>
      <c r="D12">
        <v>160589</v>
      </c>
      <c r="F12">
        <v>138188</v>
      </c>
      <c r="H12">
        <v>13</v>
      </c>
      <c r="J12">
        <f>SUM(D12:F12:H12)</f>
        <v>298790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116</v>
      </c>
      <c r="F14">
        <v>49</v>
      </c>
      <c r="H14">
        <v>0</v>
      </c>
      <c r="J14">
        <f>SUM(D14:F14:H14)</f>
        <v>165</v>
      </c>
    </row>
    <row r="15" spans="1:12" x14ac:dyDescent="0.3">
      <c r="B15" t="s">
        <v>7</v>
      </c>
      <c r="D15">
        <f>SUM(D12:D13:D14)</f>
        <v>160705</v>
      </c>
      <c r="F15">
        <f>SUM(F12:F13:F14)</f>
        <v>138237</v>
      </c>
      <c r="H15">
        <f>SUM(H12:H13:H14)</f>
        <v>13</v>
      </c>
      <c r="J15">
        <f>SUM(D15:F15:H15)</f>
        <v>298955</v>
      </c>
    </row>
    <row r="17" spans="1:27" x14ac:dyDescent="0.3">
      <c r="A17" t="s">
        <v>17</v>
      </c>
    </row>
    <row r="18" spans="1:27" x14ac:dyDescent="0.3">
      <c r="B18" t="s">
        <v>14</v>
      </c>
      <c r="D18">
        <v>113515</v>
      </c>
      <c r="F18">
        <v>95756</v>
      </c>
      <c r="H18">
        <v>1</v>
      </c>
      <c r="J18">
        <f>SUM(D18:F18:H18)</f>
        <v>209272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736</v>
      </c>
    </row>
    <row r="22" spans="1:27" x14ac:dyDescent="0.3">
      <c r="B22" t="s">
        <v>7</v>
      </c>
      <c r="J22">
        <f>SUM(J18:J19:J21)</f>
        <v>210008</v>
      </c>
    </row>
    <row r="23" spans="1:27" x14ac:dyDescent="0.3">
      <c r="A23" t="s">
        <v>20</v>
      </c>
      <c r="J23">
        <f>J22/J15*100</f>
        <v>70.247361643056649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21</v>
      </c>
      <c r="L26" t="str">
        <f>$B$2</f>
        <v>KASTA</v>
      </c>
      <c r="M26">
        <f>$D$15</f>
        <v>160705</v>
      </c>
      <c r="N26">
        <f>$F$15</f>
        <v>138237</v>
      </c>
      <c r="O26">
        <f>$H$15</f>
        <v>13</v>
      </c>
      <c r="P26">
        <f>$J$15</f>
        <v>298955</v>
      </c>
      <c r="Q26">
        <f>$D$18</f>
        <v>113515</v>
      </c>
      <c r="R26">
        <f>$F$18</f>
        <v>95756</v>
      </c>
      <c r="S26">
        <f>$J$21</f>
        <v>736</v>
      </c>
      <c r="T26">
        <f>$J$22</f>
        <v>210008</v>
      </c>
      <c r="U26">
        <f>$C$28</f>
        <v>209987</v>
      </c>
      <c r="V26">
        <f>$J$23</f>
        <v>70.247361643056649</v>
      </c>
      <c r="W26" t="str">
        <f>$C$42</f>
        <v xml:space="preserve">BJP       </v>
      </c>
      <c r="X26" t="str">
        <f>$C$43</f>
        <v xml:space="preserve">SP        </v>
      </c>
      <c r="Y26">
        <f>$G$42</f>
        <v>92824</v>
      </c>
      <c r="Z26">
        <f>$G$43</f>
        <v>68551</v>
      </c>
      <c r="AA26">
        <f>$C$44</f>
        <v>24273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J22-21</f>
        <v>209987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315</v>
      </c>
    </row>
    <row r="32" spans="1:27" x14ac:dyDescent="0.3">
      <c r="B32" t="s">
        <v>27</v>
      </c>
      <c r="C32">
        <v>949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456</v>
      </c>
      <c r="G42">
        <v>92824</v>
      </c>
    </row>
    <row r="43" spans="1:7" x14ac:dyDescent="0.3">
      <c r="B43" t="s">
        <v>40</v>
      </c>
      <c r="C43" t="s">
        <v>45</v>
      </c>
      <c r="E43" t="s">
        <v>457</v>
      </c>
      <c r="G43">
        <v>68551</v>
      </c>
    </row>
    <row r="44" spans="1:7" x14ac:dyDescent="0.3">
      <c r="B44" t="s">
        <v>42</v>
      </c>
      <c r="C44">
        <v>24273</v>
      </c>
    </row>
  </sheetData>
  <mergeCells count="1">
    <mergeCell ref="A1:L1"/>
  </mergeCells>
  <pageMargins left="0.75" right="0.75" top="0.75" bottom="0.5" header="0.5" footer="0.7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458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4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4</v>
      </c>
      <c r="J8">
        <f>SUM(D8:F8:E8)</f>
        <v>8</v>
      </c>
    </row>
    <row r="9" spans="1:12" x14ac:dyDescent="0.3">
      <c r="A9" t="s">
        <v>12</v>
      </c>
      <c r="D9">
        <v>5</v>
      </c>
      <c r="F9">
        <v>4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171258</v>
      </c>
      <c r="F12">
        <v>143895</v>
      </c>
      <c r="H12">
        <v>10</v>
      </c>
      <c r="J12">
        <f>SUM(D12:F12:H12)</f>
        <v>315163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97</v>
      </c>
      <c r="F14">
        <v>3</v>
      </c>
      <c r="H14">
        <v>0</v>
      </c>
      <c r="J14">
        <f>SUM(D14:F14:H14)</f>
        <v>100</v>
      </c>
    </row>
    <row r="15" spans="1:12" x14ac:dyDescent="0.3">
      <c r="B15" t="s">
        <v>7</v>
      </c>
      <c r="D15">
        <f>SUM(D12:D13:D14)</f>
        <v>171355</v>
      </c>
      <c r="F15">
        <f>SUM(F12:F13:F14)</f>
        <v>143898</v>
      </c>
      <c r="H15">
        <f>SUM(H12:H13:H14)</f>
        <v>10</v>
      </c>
      <c r="J15">
        <f>SUM(D15:F15:H15)</f>
        <v>315263</v>
      </c>
    </row>
    <row r="17" spans="1:27" x14ac:dyDescent="0.3">
      <c r="A17" t="s">
        <v>17</v>
      </c>
    </row>
    <row r="18" spans="1:27" x14ac:dyDescent="0.3">
      <c r="B18" t="s">
        <v>14</v>
      </c>
      <c r="D18">
        <v>118792</v>
      </c>
      <c r="F18">
        <v>99951</v>
      </c>
      <c r="H18">
        <v>1</v>
      </c>
      <c r="J18">
        <f>SUM(D18:F18:H18)</f>
        <v>218744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402</v>
      </c>
    </row>
    <row r="22" spans="1:27" x14ac:dyDescent="0.3">
      <c r="B22" t="s">
        <v>7</v>
      </c>
      <c r="J22">
        <f>SUM(J18:J19:J21)</f>
        <v>219146</v>
      </c>
    </row>
    <row r="23" spans="1:27" x14ac:dyDescent="0.3">
      <c r="A23" t="s">
        <v>20</v>
      </c>
      <c r="J23">
        <f>J22/J15*100</f>
        <v>69.512121625436535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0</v>
      </c>
      <c r="L26" t="str">
        <f>$B$2</f>
        <v>MOHAMMDI</v>
      </c>
      <c r="M26">
        <f>$D$15</f>
        <v>171355</v>
      </c>
      <c r="N26">
        <f>$F$15</f>
        <v>143898</v>
      </c>
      <c r="O26">
        <f>$H$15</f>
        <v>10</v>
      </c>
      <c r="P26">
        <f>$J$15</f>
        <v>315263</v>
      </c>
      <c r="Q26">
        <f>$D$18</f>
        <v>118792</v>
      </c>
      <c r="R26">
        <f>$F$18</f>
        <v>99951</v>
      </c>
      <c r="S26">
        <f>$J$21</f>
        <v>402</v>
      </c>
      <c r="T26">
        <f>$J$22</f>
        <v>219146</v>
      </c>
      <c r="U26">
        <f>$C$28</f>
        <v>219146</v>
      </c>
      <c r="V26">
        <f>$J$23</f>
        <v>69.512121625436535</v>
      </c>
      <c r="W26" t="str">
        <f>$C$42</f>
        <v xml:space="preserve">BJP       </v>
      </c>
      <c r="X26" t="str">
        <f>$C$43</f>
        <v xml:space="preserve">INC       </v>
      </c>
      <c r="Y26">
        <f>$G$42</f>
        <v>93000</v>
      </c>
      <c r="Z26">
        <f>$G$43</f>
        <v>59082</v>
      </c>
      <c r="AA26">
        <f>$C$44</f>
        <v>33918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J22-0</f>
        <v>219146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336</v>
      </c>
    </row>
    <row r="32" spans="1:27" x14ac:dyDescent="0.3">
      <c r="B32" t="s">
        <v>27</v>
      </c>
      <c r="C32">
        <v>938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459</v>
      </c>
      <c r="G42">
        <v>93000</v>
      </c>
    </row>
    <row r="43" spans="1:7" x14ac:dyDescent="0.3">
      <c r="B43" t="s">
        <v>40</v>
      </c>
      <c r="C43" t="s">
        <v>39</v>
      </c>
      <c r="E43" t="s">
        <v>460</v>
      </c>
      <c r="G43">
        <v>59082</v>
      </c>
    </row>
    <row r="44" spans="1:7" x14ac:dyDescent="0.3">
      <c r="B44" t="s">
        <v>42</v>
      </c>
      <c r="C44">
        <v>33918</v>
      </c>
    </row>
  </sheetData>
  <mergeCells count="1">
    <mergeCell ref="A1:L1"/>
  </mergeCells>
  <pageMargins left="0.75" right="0.75" top="0.75" bottom="0.5" header="0.5" footer="0.7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A44"/>
  <sheetViews>
    <sheetView workbookViewId="0">
      <selection activeCell="E30" activeCellId="1" sqref="L25:AA26 E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461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3</v>
      </c>
      <c r="H5">
        <v>0</v>
      </c>
      <c r="J5">
        <f>SUM(D5:F5:H5)</f>
        <v>17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191213</v>
      </c>
      <c r="F12">
        <v>160629</v>
      </c>
      <c r="H12">
        <v>23</v>
      </c>
      <c r="J12">
        <f>SUM(D12:F12:H12)</f>
        <v>351865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</v>
      </c>
      <c r="F14">
        <v>13</v>
      </c>
      <c r="H14">
        <v>0</v>
      </c>
      <c r="J14">
        <f>SUM(D14:F14:H14)</f>
        <v>44</v>
      </c>
    </row>
    <row r="15" spans="1:12" x14ac:dyDescent="0.3">
      <c r="B15" t="s">
        <v>7</v>
      </c>
      <c r="D15">
        <f>SUM(D12:D13:D14)</f>
        <v>191244</v>
      </c>
      <c r="F15">
        <f>SUM(F12:F13:F14)</f>
        <v>160642</v>
      </c>
      <c r="H15">
        <f>SUM(H12:H13:H14)</f>
        <v>23</v>
      </c>
      <c r="J15">
        <f>SUM(D15:F15:H15)</f>
        <v>351909</v>
      </c>
    </row>
    <row r="17" spans="1:27" x14ac:dyDescent="0.3">
      <c r="A17" t="s">
        <v>17</v>
      </c>
    </row>
    <row r="18" spans="1:27" x14ac:dyDescent="0.3">
      <c r="B18" t="s">
        <v>14</v>
      </c>
      <c r="D18">
        <v>132422</v>
      </c>
      <c r="F18">
        <v>108923</v>
      </c>
      <c r="H18">
        <v>0</v>
      </c>
      <c r="J18">
        <f>SUM(D18:F18:H18)</f>
        <v>241345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377</v>
      </c>
    </row>
    <row r="22" spans="1:27" x14ac:dyDescent="0.3">
      <c r="B22" t="s">
        <v>7</v>
      </c>
      <c r="J22">
        <f>SUM(J18:J19:J21)</f>
        <v>241722</v>
      </c>
    </row>
    <row r="23" spans="1:27" x14ac:dyDescent="0.3">
      <c r="A23" t="s">
        <v>20</v>
      </c>
      <c r="J23">
        <f>J22/J15*100</f>
        <v>68.688780338098766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23</v>
      </c>
      <c r="L26" t="str">
        <f>$B$2</f>
        <v>Maholi</v>
      </c>
      <c r="M26">
        <f>$D$15</f>
        <v>191244</v>
      </c>
      <c r="N26">
        <f>$F$15</f>
        <v>160642</v>
      </c>
      <c r="O26">
        <f>$H$15</f>
        <v>23</v>
      </c>
      <c r="P26">
        <f>$J$15</f>
        <v>351909</v>
      </c>
      <c r="Q26">
        <f>$D$18</f>
        <v>132422</v>
      </c>
      <c r="R26">
        <f>$F$18</f>
        <v>108923</v>
      </c>
      <c r="S26">
        <f>$J$21</f>
        <v>377</v>
      </c>
      <c r="T26">
        <f>$J$22</f>
        <v>241722</v>
      </c>
      <c r="U26">
        <f>$C$28</f>
        <v>241699</v>
      </c>
      <c r="V26">
        <f>$J$23</f>
        <v>68.688780338098766</v>
      </c>
      <c r="W26" t="str">
        <f>$C$42</f>
        <v xml:space="preserve">BJP       </v>
      </c>
      <c r="X26" t="str">
        <f>$C$43</f>
        <v xml:space="preserve">SP        </v>
      </c>
      <c r="Y26">
        <f>$G$42</f>
        <v>80938</v>
      </c>
      <c r="Z26">
        <f>$G$43</f>
        <v>77221</v>
      </c>
      <c r="AA26">
        <f>$C$44</f>
        <v>3717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J22-23</f>
        <v>241699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402</v>
      </c>
    </row>
    <row r="32" spans="1:27" x14ac:dyDescent="0.3">
      <c r="B32" t="s">
        <v>27</v>
      </c>
      <c r="C32">
        <v>875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462</v>
      </c>
      <c r="G42">
        <v>80938</v>
      </c>
    </row>
    <row r="43" spans="1:7" x14ac:dyDescent="0.3">
      <c r="B43" t="s">
        <v>40</v>
      </c>
      <c r="C43" t="s">
        <v>45</v>
      </c>
      <c r="E43" t="s">
        <v>463</v>
      </c>
      <c r="G43">
        <v>77221</v>
      </c>
    </row>
    <row r="44" spans="1:7" x14ac:dyDescent="0.3">
      <c r="B44" t="s">
        <v>42</v>
      </c>
      <c r="C44">
        <v>3717</v>
      </c>
    </row>
  </sheetData>
  <mergeCells count="1">
    <mergeCell ref="A1:L1"/>
  </mergeCells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44"/>
  <sheetViews>
    <sheetView topLeftCell="E1"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5</v>
      </c>
      <c r="H5">
        <v>0</v>
      </c>
      <c r="J5">
        <f>SUM(D5:F5:H5)</f>
        <v>23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17</v>
      </c>
      <c r="F8">
        <f>E5-E6-E7</f>
        <v>0</v>
      </c>
      <c r="H8">
        <f>F5-F6-F7</f>
        <v>5</v>
      </c>
      <c r="J8">
        <f>SUM(D8:F8:E8)</f>
        <v>17</v>
      </c>
    </row>
    <row r="9" spans="1:12" x14ac:dyDescent="0.3">
      <c r="A9" t="s">
        <v>12</v>
      </c>
      <c r="D9">
        <v>14</v>
      </c>
      <c r="F9">
        <v>5</v>
      </c>
      <c r="H9">
        <v>0</v>
      </c>
      <c r="J9">
        <f>SUM(D9:F9:E9)</f>
        <v>19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180898</v>
      </c>
      <c r="F12">
        <v>156909</v>
      </c>
      <c r="H12">
        <v>16</v>
      </c>
      <c r="J12">
        <f>SUM(D12:F12:H12)</f>
        <v>337823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192</v>
      </c>
      <c r="F14">
        <v>85</v>
      </c>
      <c r="H14">
        <v>0</v>
      </c>
      <c r="J14">
        <f>SUM(D14:F14:H14)</f>
        <v>277</v>
      </c>
    </row>
    <row r="15" spans="1:12" x14ac:dyDescent="0.3">
      <c r="B15" t="s">
        <v>7</v>
      </c>
      <c r="D15">
        <f>SUM(D12:D13:D14)</f>
        <v>181090</v>
      </c>
      <c r="F15">
        <f>SUM(F12:F13:F14)</f>
        <v>156994</v>
      </c>
      <c r="H15">
        <f>SUM(H12:H13:H14)</f>
        <v>16</v>
      </c>
      <c r="J15">
        <f>SUM(D15:F15:H15)</f>
        <v>338100</v>
      </c>
    </row>
    <row r="17" spans="1:27" x14ac:dyDescent="0.3">
      <c r="A17" t="s">
        <v>17</v>
      </c>
    </row>
    <row r="18" spans="1:27" x14ac:dyDescent="0.3">
      <c r="B18" t="s">
        <v>14</v>
      </c>
      <c r="D18">
        <v>113799</v>
      </c>
      <c r="F18">
        <v>107879</v>
      </c>
      <c r="H18">
        <v>0</v>
      </c>
      <c r="J18">
        <f>SUM(D18:F18:H18)</f>
        <v>221678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480</v>
      </c>
    </row>
    <row r="22" spans="1:27" x14ac:dyDescent="0.3">
      <c r="B22" t="s">
        <v>7</v>
      </c>
      <c r="J22">
        <f>SUM(J18:J19:J21)</f>
        <v>222158</v>
      </c>
    </row>
    <row r="23" spans="1:27" x14ac:dyDescent="0.3">
      <c r="A23" t="s">
        <v>20</v>
      </c>
      <c r="J23">
        <f>J22/J15*100</f>
        <v>65.707778763679386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9</v>
      </c>
      <c r="L26" t="str">
        <f>$B$2</f>
        <v>Barhapur</v>
      </c>
      <c r="M26">
        <f>$D$15</f>
        <v>181090</v>
      </c>
      <c r="N26">
        <f>$F$15</f>
        <v>156994</v>
      </c>
      <c r="O26">
        <f>$H$15</f>
        <v>16</v>
      </c>
      <c r="P26">
        <f>$J$15</f>
        <v>338100</v>
      </c>
      <c r="Q26">
        <f>$D$18</f>
        <v>113799</v>
      </c>
      <c r="R26">
        <f>$F$18</f>
        <v>107879</v>
      </c>
      <c r="S26">
        <f>$J$21</f>
        <v>480</v>
      </c>
      <c r="T26">
        <f>$J$22</f>
        <v>222158</v>
      </c>
      <c r="U26">
        <f>$C$28</f>
        <v>222149</v>
      </c>
      <c r="V26">
        <f>$J$23</f>
        <v>65.707778763679386</v>
      </c>
      <c r="W26" t="str">
        <f>$C$42</f>
        <v xml:space="preserve">BJP       </v>
      </c>
      <c r="X26" t="str">
        <f>$C$43</f>
        <v xml:space="preserve">INC       </v>
      </c>
      <c r="Y26">
        <f>$G$42</f>
        <v>78744</v>
      </c>
      <c r="Z26">
        <f>$G$43</f>
        <v>68920</v>
      </c>
      <c r="AA26">
        <f>$C$44</f>
        <v>9824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J22-9</f>
        <v>222149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355</v>
      </c>
    </row>
    <row r="32" spans="1:27" x14ac:dyDescent="0.3">
      <c r="B32" t="s">
        <v>27</v>
      </c>
      <c r="C32">
        <v>952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85</v>
      </c>
      <c r="G42">
        <v>78744</v>
      </c>
    </row>
    <row r="43" spans="1:7" x14ac:dyDescent="0.3">
      <c r="B43" t="s">
        <v>40</v>
      </c>
      <c r="C43" t="s">
        <v>39</v>
      </c>
      <c r="E43" t="s">
        <v>86</v>
      </c>
      <c r="G43">
        <v>68920</v>
      </c>
    </row>
    <row r="44" spans="1:7" x14ac:dyDescent="0.3">
      <c r="B44" t="s">
        <v>42</v>
      </c>
      <c r="C44">
        <v>9824</v>
      </c>
    </row>
  </sheetData>
  <mergeCells count="1">
    <mergeCell ref="A1:L1"/>
  </mergeCells>
  <pageMargins left="0.75" right="0.75" top="0.75" bottom="0.5" header="0.5" footer="0.7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AA44"/>
  <sheetViews>
    <sheetView workbookViewId="0">
      <selection activeCell="E30" activeCellId="1" sqref="L25:AA26 E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464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12" x14ac:dyDescent="0.3">
      <c r="A9" t="s">
        <v>12</v>
      </c>
      <c r="D9">
        <v>11</v>
      </c>
      <c r="F9">
        <v>1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200693</v>
      </c>
      <c r="F12">
        <v>178075</v>
      </c>
      <c r="H12">
        <v>21</v>
      </c>
      <c r="J12">
        <f>SUM(D12:F12:H12)</f>
        <v>378789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41</v>
      </c>
      <c r="F14">
        <v>9</v>
      </c>
      <c r="H14">
        <v>0</v>
      </c>
      <c r="J14">
        <f>SUM(D14:F14:H14)</f>
        <v>50</v>
      </c>
    </row>
    <row r="15" spans="1:12" x14ac:dyDescent="0.3">
      <c r="B15" t="s">
        <v>7</v>
      </c>
      <c r="D15">
        <f>SUM(D12:D13:D14)</f>
        <v>200734</v>
      </c>
      <c r="F15">
        <f>SUM(F12:F13:F14)</f>
        <v>178084</v>
      </c>
      <c r="H15">
        <f>SUM(H12:H13:H14)</f>
        <v>21</v>
      </c>
      <c r="J15">
        <f>SUM(D15:F15:H15)</f>
        <v>378839</v>
      </c>
    </row>
    <row r="17" spans="1:27" x14ac:dyDescent="0.3">
      <c r="A17" t="s">
        <v>17</v>
      </c>
    </row>
    <row r="18" spans="1:27" x14ac:dyDescent="0.3">
      <c r="B18" t="s">
        <v>14</v>
      </c>
      <c r="D18">
        <v>125889</v>
      </c>
      <c r="F18">
        <v>107817</v>
      </c>
      <c r="H18">
        <v>3</v>
      </c>
      <c r="J18">
        <f>SUM(D18:F18:H18)</f>
        <v>233709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537</v>
      </c>
    </row>
    <row r="22" spans="1:27" x14ac:dyDescent="0.3">
      <c r="B22" t="s">
        <v>7</v>
      </c>
      <c r="J22">
        <f>SUM(J18:J19:J21)</f>
        <v>234246</v>
      </c>
    </row>
    <row r="23" spans="1:27" x14ac:dyDescent="0.3">
      <c r="A23" t="s">
        <v>20</v>
      </c>
      <c r="J23">
        <f>J22/J15*100</f>
        <v>61.832599072429183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48</v>
      </c>
      <c r="L26" t="str">
        <f>$B$2</f>
        <v>Sitapur</v>
      </c>
      <c r="M26">
        <f>$D$15</f>
        <v>200734</v>
      </c>
      <c r="N26">
        <f>$F$15</f>
        <v>178084</v>
      </c>
      <c r="O26">
        <f>$H$15</f>
        <v>21</v>
      </c>
      <c r="P26">
        <f>$J$15</f>
        <v>378839</v>
      </c>
      <c r="Q26">
        <f>$D$18</f>
        <v>125889</v>
      </c>
      <c r="R26">
        <f>$F$18</f>
        <v>107817</v>
      </c>
      <c r="S26">
        <f>$J$21</f>
        <v>537</v>
      </c>
      <c r="T26">
        <f>$J$22</f>
        <v>234246</v>
      </c>
      <c r="U26">
        <f>$C$28</f>
        <v>234198</v>
      </c>
      <c r="V26">
        <f>$J$23</f>
        <v>61.832599072429183</v>
      </c>
      <c r="W26" t="str">
        <f>$C$42</f>
        <v xml:space="preserve">BJP       </v>
      </c>
      <c r="X26" t="str">
        <f>$C$43</f>
        <v xml:space="preserve">SP        </v>
      </c>
      <c r="Y26">
        <f>$G$42</f>
        <v>98850</v>
      </c>
      <c r="Z26">
        <f>$G$43</f>
        <v>74011</v>
      </c>
      <c r="AA26">
        <f>$C$44</f>
        <v>24839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J22-48</f>
        <v>234198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399</v>
      </c>
    </row>
    <row r="32" spans="1:27" x14ac:dyDescent="0.3">
      <c r="B32" t="s">
        <v>27</v>
      </c>
      <c r="C32">
        <v>949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465</v>
      </c>
      <c r="G42">
        <v>98850</v>
      </c>
    </row>
    <row r="43" spans="1:7" x14ac:dyDescent="0.3">
      <c r="B43" t="s">
        <v>40</v>
      </c>
      <c r="C43" t="s">
        <v>45</v>
      </c>
      <c r="E43" t="s">
        <v>466</v>
      </c>
      <c r="G43">
        <v>74011</v>
      </c>
    </row>
    <row r="44" spans="1:7" x14ac:dyDescent="0.3">
      <c r="B44" t="s">
        <v>42</v>
      </c>
      <c r="C44">
        <v>24839</v>
      </c>
    </row>
  </sheetData>
  <mergeCells count="1">
    <mergeCell ref="A1:L1"/>
  </mergeCells>
  <pageMargins left="0.75" right="0.75" top="0.75" bottom="0.5" header="0.5" footer="0.7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AA44"/>
  <sheetViews>
    <sheetView workbookViewId="0">
      <selection activeCell="E30" activeCellId="1" sqref="L25:AA26 E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467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165705</v>
      </c>
      <c r="F12">
        <v>144429</v>
      </c>
      <c r="H12">
        <v>23</v>
      </c>
      <c r="J12">
        <f>SUM(D12:F12:H12)</f>
        <v>310157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18</v>
      </c>
      <c r="F14">
        <v>7</v>
      </c>
      <c r="H14">
        <v>0</v>
      </c>
      <c r="J14">
        <f>SUM(D14:F14:H14)</f>
        <v>25</v>
      </c>
    </row>
    <row r="15" spans="1:12" x14ac:dyDescent="0.3">
      <c r="B15" t="s">
        <v>7</v>
      </c>
      <c r="D15">
        <f>SUM(D12:D13:D14)</f>
        <v>165723</v>
      </c>
      <c r="F15">
        <f>SUM(F12:F13:F14)</f>
        <v>144436</v>
      </c>
      <c r="H15">
        <f>SUM(H12:H13:H14)</f>
        <v>23</v>
      </c>
      <c r="J15">
        <f>SUM(D15:F15:H15)</f>
        <v>310182</v>
      </c>
    </row>
    <row r="17" spans="1:27" x14ac:dyDescent="0.3">
      <c r="A17" t="s">
        <v>17</v>
      </c>
    </row>
    <row r="18" spans="1:27" x14ac:dyDescent="0.3">
      <c r="B18" t="s">
        <v>14</v>
      </c>
      <c r="D18">
        <v>120379</v>
      </c>
      <c r="F18">
        <v>100691</v>
      </c>
      <c r="H18">
        <v>0</v>
      </c>
      <c r="J18">
        <f>SUM(D18:F18:H18)</f>
        <v>221070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211</v>
      </c>
    </row>
    <row r="22" spans="1:27" x14ac:dyDescent="0.3">
      <c r="B22" t="s">
        <v>7</v>
      </c>
      <c r="J22">
        <f>SUM(J18:J19:J21)</f>
        <v>221281</v>
      </c>
    </row>
    <row r="23" spans="1:27" x14ac:dyDescent="0.3">
      <c r="A23" t="s">
        <v>20</v>
      </c>
      <c r="J23">
        <f>J22/J15*100</f>
        <v>71.339084795378199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20</v>
      </c>
      <c r="L26" t="str">
        <f>$B$2</f>
        <v xml:space="preserve">Hargaon </v>
      </c>
      <c r="M26">
        <f>$D$15</f>
        <v>165723</v>
      </c>
      <c r="N26">
        <f>$F$15</f>
        <v>144436</v>
      </c>
      <c r="O26">
        <f>$H$15</f>
        <v>23</v>
      </c>
      <c r="P26">
        <f>$J$15</f>
        <v>310182</v>
      </c>
      <c r="Q26">
        <f>$D$18</f>
        <v>120379</v>
      </c>
      <c r="R26">
        <f>$F$18</f>
        <v>100691</v>
      </c>
      <c r="S26">
        <f>$J$21</f>
        <v>211</v>
      </c>
      <c r="T26">
        <f>$J$22</f>
        <v>221281</v>
      </c>
      <c r="U26">
        <f>$C$28</f>
        <v>221261</v>
      </c>
      <c r="V26">
        <f>$J$23</f>
        <v>71.339084795378199</v>
      </c>
      <c r="W26" t="str">
        <f>$C$42</f>
        <v xml:space="preserve">BJP       </v>
      </c>
      <c r="X26" t="str">
        <f>$C$43</f>
        <v xml:space="preserve">BSP       </v>
      </c>
      <c r="Y26">
        <f>$G$42</f>
        <v>101680</v>
      </c>
      <c r="Z26">
        <f>$G$43</f>
        <v>56685</v>
      </c>
      <c r="AA26">
        <f>$C$44</f>
        <v>44995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J22-20</f>
        <v>221261</v>
      </c>
    </row>
    <row r="29" spans="1:27" x14ac:dyDescent="0.3">
      <c r="B29" t="s">
        <v>25</v>
      </c>
      <c r="C29">
        <v>1</v>
      </c>
    </row>
    <row r="31" spans="1:27" x14ac:dyDescent="0.3">
      <c r="A31" t="s">
        <v>26</v>
      </c>
      <c r="C31">
        <v>332</v>
      </c>
    </row>
    <row r="32" spans="1:27" x14ac:dyDescent="0.3">
      <c r="B32" t="s">
        <v>27</v>
      </c>
      <c r="C32">
        <v>934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468</v>
      </c>
      <c r="G42">
        <v>101680</v>
      </c>
    </row>
    <row r="43" spans="1:7" x14ac:dyDescent="0.3">
      <c r="B43" t="s">
        <v>40</v>
      </c>
      <c r="C43" t="s">
        <v>47</v>
      </c>
      <c r="E43" t="s">
        <v>469</v>
      </c>
      <c r="G43">
        <v>56685</v>
      </c>
    </row>
    <row r="44" spans="1:7" x14ac:dyDescent="0.3">
      <c r="B44" t="s">
        <v>42</v>
      </c>
      <c r="C44">
        <v>44995</v>
      </c>
    </row>
  </sheetData>
  <mergeCells count="1">
    <mergeCell ref="A1:L1"/>
  </mergeCells>
  <pageMargins left="0.75" right="0.75" top="0.75" bottom="0.5" header="0.5" footer="0.7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AA44"/>
  <sheetViews>
    <sheetView workbookViewId="0">
      <selection activeCell="E30" activeCellId="1" sqref="L25:AA26 E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470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2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2</v>
      </c>
      <c r="J8">
        <f>SUM(D8:F8:E8)</f>
        <v>11</v>
      </c>
    </row>
    <row r="9" spans="1:12" x14ac:dyDescent="0.3">
      <c r="A9" t="s">
        <v>12</v>
      </c>
      <c r="D9">
        <v>8</v>
      </c>
      <c r="F9">
        <v>2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181172</v>
      </c>
      <c r="F12">
        <v>158533</v>
      </c>
      <c r="H12">
        <v>18</v>
      </c>
      <c r="J12">
        <f>SUM(D12:F12:H12)</f>
        <v>339723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</v>
      </c>
      <c r="F14">
        <v>1</v>
      </c>
      <c r="H14">
        <v>0</v>
      </c>
      <c r="J14">
        <f>SUM(D14:F14:H14)</f>
        <v>8</v>
      </c>
    </row>
    <row r="15" spans="1:12" x14ac:dyDescent="0.3">
      <c r="B15" t="s">
        <v>7</v>
      </c>
      <c r="D15">
        <f>SUM(D12:D13:D14)</f>
        <v>181179</v>
      </c>
      <c r="F15">
        <f>SUM(F12:F13:F14)</f>
        <v>158534</v>
      </c>
      <c r="H15">
        <f>SUM(H12:H13:H14)</f>
        <v>18</v>
      </c>
      <c r="J15">
        <f>SUM(D15:F15:H15)</f>
        <v>339731</v>
      </c>
    </row>
    <row r="17" spans="1:27" x14ac:dyDescent="0.3">
      <c r="A17" t="s">
        <v>17</v>
      </c>
    </row>
    <row r="18" spans="1:27" x14ac:dyDescent="0.3">
      <c r="B18" t="s">
        <v>14</v>
      </c>
      <c r="D18">
        <v>124100</v>
      </c>
      <c r="F18">
        <v>105188</v>
      </c>
      <c r="H18">
        <v>1</v>
      </c>
      <c r="J18">
        <f>SUM(D18:F18:H18)</f>
        <v>229289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266</v>
      </c>
    </row>
    <row r="22" spans="1:27" x14ac:dyDescent="0.3">
      <c r="B22" t="s">
        <v>7</v>
      </c>
      <c r="J22">
        <f>SUM(J18:J19:J21)</f>
        <v>229555</v>
      </c>
    </row>
    <row r="23" spans="1:27" x14ac:dyDescent="0.3">
      <c r="A23" t="s">
        <v>20</v>
      </c>
      <c r="J23">
        <f>J22/J15*100</f>
        <v>67.569635976699217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0</v>
      </c>
      <c r="L26" t="str">
        <f>$B$2</f>
        <v>Laharpur</v>
      </c>
      <c r="M26">
        <f>$D$15</f>
        <v>181179</v>
      </c>
      <c r="N26">
        <f>$F$15</f>
        <v>158534</v>
      </c>
      <c r="O26">
        <f>$H$15</f>
        <v>18</v>
      </c>
      <c r="P26">
        <f>$J$15</f>
        <v>339731</v>
      </c>
      <c r="Q26">
        <f>$D$18</f>
        <v>124100</v>
      </c>
      <c r="R26">
        <f>$F$18</f>
        <v>105188</v>
      </c>
      <c r="S26">
        <f>$J$21</f>
        <v>266</v>
      </c>
      <c r="T26">
        <f>$J$22</f>
        <v>229555</v>
      </c>
      <c r="U26">
        <f>$C$28</f>
        <v>229555</v>
      </c>
      <c r="V26">
        <f>$J$23</f>
        <v>67.569635976699217</v>
      </c>
      <c r="W26" t="str">
        <f>$C$42</f>
        <v xml:space="preserve">BJP       </v>
      </c>
      <c r="X26" t="str">
        <f>$C$43</f>
        <v xml:space="preserve">BSP       </v>
      </c>
      <c r="Y26">
        <f>$G$42</f>
        <v>79467</v>
      </c>
      <c r="Z26">
        <f>$G$43</f>
        <v>70349</v>
      </c>
      <c r="AA26">
        <f>$C$44</f>
        <v>9118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J22-0</f>
        <v>229555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340</v>
      </c>
    </row>
    <row r="32" spans="1:27" x14ac:dyDescent="0.3">
      <c r="B32" t="s">
        <v>27</v>
      </c>
      <c r="C32">
        <v>999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471</v>
      </c>
      <c r="G42">
        <v>79467</v>
      </c>
    </row>
    <row r="43" spans="1:7" x14ac:dyDescent="0.3">
      <c r="B43" t="s">
        <v>40</v>
      </c>
      <c r="C43" t="s">
        <v>47</v>
      </c>
      <c r="E43" t="s">
        <v>472</v>
      </c>
      <c r="G43">
        <v>70349</v>
      </c>
    </row>
    <row r="44" spans="1:7" x14ac:dyDescent="0.3">
      <c r="B44" t="s">
        <v>42</v>
      </c>
      <c r="C44">
        <v>9118</v>
      </c>
    </row>
  </sheetData>
  <mergeCells count="1">
    <mergeCell ref="A1:L1"/>
  </mergeCells>
  <pageMargins left="0.75" right="0.75" top="0.75" bottom="0.5" header="0.5" footer="0.7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AA44"/>
  <sheetViews>
    <sheetView workbookViewId="0">
      <selection activeCell="E30" activeCellId="1" sqref="L25:AA26 E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473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2</v>
      </c>
      <c r="J8">
        <f>SUM(D8:F8:E8)</f>
        <v>8</v>
      </c>
    </row>
    <row r="9" spans="1:12" x14ac:dyDescent="0.3">
      <c r="A9" t="s">
        <v>12</v>
      </c>
      <c r="D9">
        <v>5</v>
      </c>
      <c r="F9">
        <v>2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169523</v>
      </c>
      <c r="F12">
        <v>147622</v>
      </c>
      <c r="H12">
        <v>11</v>
      </c>
      <c r="J12">
        <f>SUM(D12:F12:H12)</f>
        <v>317156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</v>
      </c>
      <c r="F14">
        <v>3</v>
      </c>
      <c r="H14">
        <v>0</v>
      </c>
      <c r="J14">
        <f>SUM(D14:F14:H14)</f>
        <v>15</v>
      </c>
    </row>
    <row r="15" spans="1:12" x14ac:dyDescent="0.3">
      <c r="B15" t="s">
        <v>7</v>
      </c>
      <c r="D15">
        <f>SUM(D12:D13:D14)</f>
        <v>169535</v>
      </c>
      <c r="F15">
        <f>SUM(F12:F13:F14)</f>
        <v>147625</v>
      </c>
      <c r="H15">
        <f>SUM(H12:H13:H14)</f>
        <v>11</v>
      </c>
      <c r="J15">
        <f>SUM(D15:F15:H15)</f>
        <v>317171</v>
      </c>
    </row>
    <row r="17" spans="1:27" x14ac:dyDescent="0.3">
      <c r="A17" t="s">
        <v>17</v>
      </c>
    </row>
    <row r="18" spans="1:27" x14ac:dyDescent="0.3">
      <c r="B18" t="s">
        <v>14</v>
      </c>
      <c r="D18">
        <v>122786</v>
      </c>
      <c r="F18">
        <v>104986</v>
      </c>
      <c r="H18">
        <v>0</v>
      </c>
      <c r="J18">
        <f>SUM(D18:F18:H18)</f>
        <v>227772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303</v>
      </c>
    </row>
    <row r="22" spans="1:27" x14ac:dyDescent="0.3">
      <c r="B22" t="s">
        <v>7</v>
      </c>
      <c r="J22">
        <f>SUM(J18:J19:J21)</f>
        <v>228075</v>
      </c>
    </row>
    <row r="23" spans="1:27" x14ac:dyDescent="0.3">
      <c r="A23" t="s">
        <v>20</v>
      </c>
      <c r="J23">
        <f>J22/J15*100</f>
        <v>71.909159412430526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21</v>
      </c>
      <c r="L26" t="str">
        <f>$B$2</f>
        <v>Biswan</v>
      </c>
      <c r="M26">
        <f>$D$15</f>
        <v>169535</v>
      </c>
      <c r="N26">
        <f>$F$15</f>
        <v>147625</v>
      </c>
      <c r="O26">
        <f>$H$15</f>
        <v>11</v>
      </c>
      <c r="P26">
        <f>$J$15</f>
        <v>317171</v>
      </c>
      <c r="Q26">
        <f>$D$18</f>
        <v>122786</v>
      </c>
      <c r="R26">
        <f>$F$18</f>
        <v>104986</v>
      </c>
      <c r="S26">
        <f>$J$21</f>
        <v>303</v>
      </c>
      <c r="T26">
        <f>$J$22</f>
        <v>228075</v>
      </c>
      <c r="U26">
        <f>$C$28</f>
        <v>228054</v>
      </c>
      <c r="V26">
        <f>$J$23</f>
        <v>71.909159412430526</v>
      </c>
      <c r="W26" t="str">
        <f>$C$42</f>
        <v xml:space="preserve">BJP       </v>
      </c>
      <c r="X26" t="str">
        <f>$C$43</f>
        <v xml:space="preserve">SP        </v>
      </c>
      <c r="Y26">
        <f>$G$42</f>
        <v>81907</v>
      </c>
      <c r="Z26">
        <f>$G$43</f>
        <v>71672</v>
      </c>
      <c r="AA26">
        <f>$C$44</f>
        <v>10235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J22-21</f>
        <v>228054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335</v>
      </c>
    </row>
    <row r="32" spans="1:27" x14ac:dyDescent="0.3">
      <c r="B32" t="s">
        <v>27</v>
      </c>
      <c r="C32">
        <v>947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474</v>
      </c>
      <c r="G42">
        <v>81907</v>
      </c>
    </row>
    <row r="43" spans="1:7" x14ac:dyDescent="0.3">
      <c r="B43" t="s">
        <v>40</v>
      </c>
      <c r="C43" t="s">
        <v>45</v>
      </c>
      <c r="E43" t="s">
        <v>475</v>
      </c>
      <c r="G43">
        <v>71672</v>
      </c>
    </row>
    <row r="44" spans="1:7" x14ac:dyDescent="0.3">
      <c r="B44" t="s">
        <v>42</v>
      </c>
      <c r="C44">
        <v>10235</v>
      </c>
    </row>
  </sheetData>
  <mergeCells count="1">
    <mergeCell ref="A1:L1"/>
  </mergeCells>
  <pageMargins left="0.75" right="0.75" top="0.75" bottom="0.5" header="0.5" footer="0.7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AA44"/>
  <sheetViews>
    <sheetView workbookViewId="0">
      <selection activeCell="E30" activeCellId="1" sqref="L25:AA26 E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476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2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6</v>
      </c>
      <c r="F9">
        <v>2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161868</v>
      </c>
      <c r="F12">
        <v>134608</v>
      </c>
      <c r="H12">
        <v>7</v>
      </c>
      <c r="J12">
        <f>SUM(D12:F12:H12)</f>
        <v>296483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</v>
      </c>
      <c r="F14">
        <v>0</v>
      </c>
      <c r="H14">
        <v>0</v>
      </c>
      <c r="J14">
        <f>SUM(D14:F14:H14)</f>
        <v>3</v>
      </c>
    </row>
    <row r="15" spans="1:12" x14ac:dyDescent="0.3">
      <c r="B15" t="s">
        <v>7</v>
      </c>
      <c r="D15">
        <f>SUM(D12:D13:D14)</f>
        <v>161871</v>
      </c>
      <c r="F15">
        <f>SUM(F12:F13:F14)</f>
        <v>134608</v>
      </c>
      <c r="H15">
        <f>SUM(H12:H13:H14)</f>
        <v>7</v>
      </c>
      <c r="J15">
        <f>SUM(D15:F15:H15)</f>
        <v>296486</v>
      </c>
    </row>
    <row r="17" spans="1:27" x14ac:dyDescent="0.3">
      <c r="A17" t="s">
        <v>17</v>
      </c>
    </row>
    <row r="18" spans="1:27" x14ac:dyDescent="0.3">
      <c r="B18" t="s">
        <v>14</v>
      </c>
      <c r="D18">
        <v>115849</v>
      </c>
      <c r="F18">
        <v>98354</v>
      </c>
      <c r="H18">
        <v>1</v>
      </c>
      <c r="J18">
        <f>SUM(D18:F18:H18)</f>
        <v>214204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117</v>
      </c>
    </row>
    <row r="22" spans="1:27" x14ac:dyDescent="0.3">
      <c r="B22" t="s">
        <v>7</v>
      </c>
      <c r="J22">
        <f>SUM(J18:J19:J21)</f>
        <v>214321</v>
      </c>
    </row>
    <row r="23" spans="1:27" x14ac:dyDescent="0.3">
      <c r="A23" t="s">
        <v>20</v>
      </c>
      <c r="J23">
        <f>J22/J15*100</f>
        <v>72.287055712580013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</v>
      </c>
      <c r="L26" t="str">
        <f>$B$2</f>
        <v>Sevata</v>
      </c>
      <c r="M26">
        <f>$D$15</f>
        <v>161871</v>
      </c>
      <c r="N26">
        <f>$F$15</f>
        <v>134608</v>
      </c>
      <c r="O26">
        <f>$H$15</f>
        <v>7</v>
      </c>
      <c r="P26">
        <f>$J$15</f>
        <v>296486</v>
      </c>
      <c r="Q26">
        <f>$D$18</f>
        <v>115849</v>
      </c>
      <c r="R26">
        <f>$F$18</f>
        <v>98354</v>
      </c>
      <c r="S26">
        <f>$J$21</f>
        <v>117</v>
      </c>
      <c r="T26">
        <f>$J$22</f>
        <v>214321</v>
      </c>
      <c r="U26">
        <f>$C$28</f>
        <v>214086</v>
      </c>
      <c r="V26">
        <f>$J$23</f>
        <v>72.287055712580013</v>
      </c>
      <c r="W26" t="str">
        <f>$C$42</f>
        <v xml:space="preserve">BJP       </v>
      </c>
      <c r="X26" t="str">
        <f>$C$43</f>
        <v xml:space="preserve">BSP       </v>
      </c>
      <c r="Y26">
        <f>$G$42</f>
        <v>94697</v>
      </c>
      <c r="Z26">
        <f>$G$43</f>
        <v>51038</v>
      </c>
      <c r="AA26">
        <f>$C$44</f>
        <v>43659</v>
      </c>
    </row>
    <row r="27" spans="1:27" x14ac:dyDescent="0.3">
      <c r="B27" t="s">
        <v>23</v>
      </c>
      <c r="C27">
        <v>234</v>
      </c>
    </row>
    <row r="28" spans="1:27" x14ac:dyDescent="0.3">
      <c r="B28" t="s">
        <v>24</v>
      </c>
      <c r="C28">
        <f>J22-235</f>
        <v>214086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308</v>
      </c>
    </row>
    <row r="32" spans="1:27" x14ac:dyDescent="0.3">
      <c r="B32" t="s">
        <v>27</v>
      </c>
      <c r="C32">
        <v>963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477</v>
      </c>
      <c r="G42">
        <v>94697</v>
      </c>
    </row>
    <row r="43" spans="1:7" x14ac:dyDescent="0.3">
      <c r="B43" t="s">
        <v>40</v>
      </c>
      <c r="C43" t="s">
        <v>47</v>
      </c>
      <c r="E43" t="s">
        <v>478</v>
      </c>
      <c r="G43">
        <v>51038</v>
      </c>
    </row>
    <row r="44" spans="1:7" x14ac:dyDescent="0.3">
      <c r="B44" t="s">
        <v>42</v>
      </c>
      <c r="C44">
        <v>43659</v>
      </c>
    </row>
  </sheetData>
  <mergeCells count="1">
    <mergeCell ref="A1:L1"/>
  </mergeCells>
  <pageMargins left="0.75" right="0.75" top="0.75" bottom="0.5" header="0.5" footer="0.7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AA44"/>
  <sheetViews>
    <sheetView workbookViewId="0">
      <selection activeCell="E30" activeCellId="1" sqref="L25:AA26 E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479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1</v>
      </c>
      <c r="H5">
        <v>0</v>
      </c>
      <c r="J5">
        <f>SUM(D5:F5:H5)</f>
        <v>7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1</v>
      </c>
      <c r="J8">
        <f>SUM(D8:F8:E8)</f>
        <v>5</v>
      </c>
    </row>
    <row r="9" spans="1:12" x14ac:dyDescent="0.3">
      <c r="A9" t="s">
        <v>12</v>
      </c>
      <c r="D9">
        <v>3</v>
      </c>
      <c r="F9">
        <v>0</v>
      </c>
      <c r="H9">
        <v>0</v>
      </c>
      <c r="J9">
        <f>SUM(D9:F9:E9)</f>
        <v>3</v>
      </c>
    </row>
    <row r="11" spans="1:12" x14ac:dyDescent="0.3">
      <c r="A11" t="s">
        <v>13</v>
      </c>
    </row>
    <row r="12" spans="1:12" x14ac:dyDescent="0.3">
      <c r="B12" t="s">
        <v>14</v>
      </c>
      <c r="D12">
        <v>158057</v>
      </c>
      <c r="F12">
        <v>132851</v>
      </c>
      <c r="H12">
        <v>3</v>
      </c>
      <c r="J12">
        <f>SUM(D12:F12:H12)</f>
        <v>290911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</v>
      </c>
      <c r="F14">
        <v>2</v>
      </c>
      <c r="H14">
        <v>0</v>
      </c>
      <c r="J14">
        <f>SUM(D14:F14:H14)</f>
        <v>9</v>
      </c>
    </row>
    <row r="15" spans="1:12" x14ac:dyDescent="0.3">
      <c r="B15" t="s">
        <v>7</v>
      </c>
      <c r="D15">
        <f>SUM(D12:D13:D14)</f>
        <v>158064</v>
      </c>
      <c r="F15">
        <f>SUM(F12:F13:F14)</f>
        <v>132853</v>
      </c>
      <c r="H15">
        <f>SUM(H12:H13:H14)</f>
        <v>3</v>
      </c>
      <c r="J15">
        <f>SUM(D15:F15:H15)</f>
        <v>290920</v>
      </c>
    </row>
    <row r="17" spans="1:27" x14ac:dyDescent="0.3">
      <c r="A17" t="s">
        <v>17</v>
      </c>
    </row>
    <row r="18" spans="1:27" x14ac:dyDescent="0.3">
      <c r="B18" t="s">
        <v>14</v>
      </c>
      <c r="D18">
        <v>113040</v>
      </c>
      <c r="F18">
        <v>97371</v>
      </c>
      <c r="H18">
        <v>1</v>
      </c>
      <c r="J18">
        <f>SUM(D18:F18:H18)</f>
        <v>210412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250</v>
      </c>
    </row>
    <row r="22" spans="1:27" x14ac:dyDescent="0.3">
      <c r="B22" t="s">
        <v>7</v>
      </c>
      <c r="J22">
        <f>SUM(J18:J19:J21)</f>
        <v>210662</v>
      </c>
    </row>
    <row r="23" spans="1:27" x14ac:dyDescent="0.3">
      <c r="A23" t="s">
        <v>20</v>
      </c>
      <c r="J23">
        <f>J22/J15*100</f>
        <v>72.41234703698612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</v>
      </c>
      <c r="L26" t="str">
        <f>$B$2</f>
        <v>Mahmoodabad</v>
      </c>
      <c r="M26">
        <f>$D$15</f>
        <v>158064</v>
      </c>
      <c r="N26">
        <f>$F$15</f>
        <v>132853</v>
      </c>
      <c r="O26">
        <f>$H$15</f>
        <v>3</v>
      </c>
      <c r="P26">
        <f>$J$15</f>
        <v>290920</v>
      </c>
      <c r="Q26">
        <f>$D$18</f>
        <v>113040</v>
      </c>
      <c r="R26">
        <f>$F$18</f>
        <v>97371</v>
      </c>
      <c r="S26">
        <f>$J$21</f>
        <v>250</v>
      </c>
      <c r="T26">
        <f>$J$22</f>
        <v>210662</v>
      </c>
      <c r="U26">
        <f>$C$28</f>
        <v>210660</v>
      </c>
      <c r="V26">
        <f>$J$23</f>
        <v>72.41234703698612</v>
      </c>
      <c r="W26" t="str">
        <f>$C$42</f>
        <v xml:space="preserve">SP        </v>
      </c>
      <c r="X26" t="str">
        <f>$C$43</f>
        <v xml:space="preserve">BJP       </v>
      </c>
      <c r="Y26">
        <f>$G$42</f>
        <v>81469</v>
      </c>
      <c r="Z26">
        <f>$G$43</f>
        <v>79563</v>
      </c>
      <c r="AA26">
        <f>$C$44</f>
        <v>1906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</f>
        <v>210660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328</v>
      </c>
    </row>
    <row r="32" spans="1:27" x14ac:dyDescent="0.3">
      <c r="B32" t="s">
        <v>27</v>
      </c>
      <c r="C32">
        <v>887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480</v>
      </c>
      <c r="G42">
        <v>81469</v>
      </c>
    </row>
    <row r="43" spans="1:7" x14ac:dyDescent="0.3">
      <c r="B43" t="s">
        <v>40</v>
      </c>
      <c r="C43" t="s">
        <v>41</v>
      </c>
      <c r="E43" t="s">
        <v>481</v>
      </c>
      <c r="G43">
        <v>79563</v>
      </c>
    </row>
    <row r="44" spans="1:7" x14ac:dyDescent="0.3">
      <c r="B44" t="s">
        <v>42</v>
      </c>
      <c r="C44">
        <v>1906</v>
      </c>
    </row>
  </sheetData>
  <mergeCells count="1">
    <mergeCell ref="A1:L1"/>
  </mergeCells>
  <pageMargins left="0.75" right="0.75" top="0.75" bottom="0.5" header="0.5" footer="0.7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AA44"/>
  <sheetViews>
    <sheetView workbookViewId="0">
      <selection activeCell="E30" activeCellId="1" sqref="L25:AA26 E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482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0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177534</v>
      </c>
      <c r="F12">
        <v>151615</v>
      </c>
      <c r="H12">
        <v>3</v>
      </c>
      <c r="J12">
        <f>SUM(D12:F12:H12)</f>
        <v>329152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26</v>
      </c>
      <c r="F14">
        <v>10</v>
      </c>
      <c r="H14">
        <v>0</v>
      </c>
      <c r="J14">
        <f>SUM(D14:F14:H14)</f>
        <v>36</v>
      </c>
    </row>
    <row r="15" spans="1:12" x14ac:dyDescent="0.3">
      <c r="B15" t="s">
        <v>7</v>
      </c>
      <c r="D15">
        <f>SUM(D12:D13:D14)</f>
        <v>177560</v>
      </c>
      <c r="F15">
        <f>SUM(F12:F13:F14)</f>
        <v>151625</v>
      </c>
      <c r="H15">
        <f>SUM(H12:H13:H14)</f>
        <v>3</v>
      </c>
      <c r="J15">
        <f>SUM(D15:F15:H15)</f>
        <v>329188</v>
      </c>
    </row>
    <row r="17" spans="1:27" x14ac:dyDescent="0.3">
      <c r="A17" t="s">
        <v>17</v>
      </c>
    </row>
    <row r="18" spans="1:27" x14ac:dyDescent="0.3">
      <c r="B18" t="s">
        <v>14</v>
      </c>
      <c r="D18">
        <v>125650</v>
      </c>
      <c r="F18">
        <v>106808</v>
      </c>
      <c r="H18">
        <v>0</v>
      </c>
      <c r="J18">
        <f>SUM(D18:F18:H18)</f>
        <v>232458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284</v>
      </c>
    </row>
    <row r="22" spans="1:27" x14ac:dyDescent="0.3">
      <c r="B22" t="s">
        <v>7</v>
      </c>
      <c r="J22">
        <f>SUM(J18:J19:J21)</f>
        <v>232742</v>
      </c>
    </row>
    <row r="23" spans="1:27" x14ac:dyDescent="0.3">
      <c r="A23" t="s">
        <v>20</v>
      </c>
      <c r="J23">
        <f>J22/J15*100</f>
        <v>70.701848184016427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5</v>
      </c>
      <c r="L26" t="str">
        <f>$B$2</f>
        <v xml:space="preserve">Sidhauli </v>
      </c>
      <c r="M26">
        <f>$D$15</f>
        <v>177560</v>
      </c>
      <c r="N26">
        <f>$F$15</f>
        <v>151625</v>
      </c>
      <c r="O26">
        <f>$H$15</f>
        <v>3</v>
      </c>
      <c r="P26">
        <f>$J$15</f>
        <v>329188</v>
      </c>
      <c r="Q26">
        <f>$D$18</f>
        <v>125650</v>
      </c>
      <c r="R26">
        <f>$F$18</f>
        <v>106808</v>
      </c>
      <c r="S26">
        <f>$J$21</f>
        <v>284</v>
      </c>
      <c r="T26">
        <f>$J$22</f>
        <v>232742</v>
      </c>
      <c r="U26">
        <f>$C$28</f>
        <v>232737</v>
      </c>
      <c r="V26">
        <f>$J$23</f>
        <v>70.701848184016427</v>
      </c>
      <c r="W26" t="str">
        <f>$C$42</f>
        <v xml:space="preserve">BSP       </v>
      </c>
      <c r="X26" t="str">
        <f>$C$43</f>
        <v xml:space="preserve">SP        </v>
      </c>
      <c r="Y26">
        <f>$G$42</f>
        <v>78506</v>
      </c>
      <c r="Z26">
        <f>$G$43</f>
        <v>75996</v>
      </c>
      <c r="AA26">
        <f>$C$44</f>
        <v>2510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J22-5</f>
        <v>232737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361</v>
      </c>
    </row>
    <row r="32" spans="1:27" x14ac:dyDescent="0.3">
      <c r="B32" t="s">
        <v>27</v>
      </c>
      <c r="C32">
        <v>912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483</v>
      </c>
      <c r="G42">
        <v>78506</v>
      </c>
    </row>
    <row r="43" spans="1:7" x14ac:dyDescent="0.3">
      <c r="B43" t="s">
        <v>40</v>
      </c>
      <c r="C43" t="s">
        <v>45</v>
      </c>
      <c r="E43" t="s">
        <v>484</v>
      </c>
      <c r="G43">
        <v>75996</v>
      </c>
    </row>
    <row r="44" spans="1:7" x14ac:dyDescent="0.3">
      <c r="B44" t="s">
        <v>42</v>
      </c>
      <c r="C44">
        <v>2510</v>
      </c>
    </row>
  </sheetData>
  <mergeCells count="1">
    <mergeCell ref="A1:L1"/>
  </mergeCells>
  <pageMargins left="0.75" right="0.75" top="0.75" bottom="0.5" header="0.5" footer="0.7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AA44"/>
  <sheetViews>
    <sheetView workbookViewId="0">
      <selection activeCell="E30" activeCellId="1" sqref="L25:AA26 E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485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1</v>
      </c>
      <c r="J8">
        <f>SUM(D8:F8:E8)</f>
        <v>7</v>
      </c>
    </row>
    <row r="9" spans="1:12" x14ac:dyDescent="0.3">
      <c r="A9" t="s">
        <v>12</v>
      </c>
      <c r="D9">
        <v>4</v>
      </c>
      <c r="F9">
        <v>1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188755</v>
      </c>
      <c r="F12">
        <v>156151</v>
      </c>
      <c r="H12">
        <v>21</v>
      </c>
      <c r="J12">
        <f>SUM(D12:F12:H12)</f>
        <v>344927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37</v>
      </c>
      <c r="F14">
        <v>17</v>
      </c>
      <c r="H14">
        <v>0</v>
      </c>
      <c r="J14">
        <f>SUM(D14:F14:H14)</f>
        <v>54</v>
      </c>
    </row>
    <row r="15" spans="1:12" x14ac:dyDescent="0.3">
      <c r="B15" t="s">
        <v>7</v>
      </c>
      <c r="D15">
        <f>SUM(D12:D13:D14)</f>
        <v>188792</v>
      </c>
      <c r="F15">
        <f>SUM(F12:F13:F14)</f>
        <v>156168</v>
      </c>
      <c r="H15">
        <f>SUM(H12:H13:H14)</f>
        <v>21</v>
      </c>
      <c r="J15">
        <f>SUM(D15:F15:H15)</f>
        <v>344981</v>
      </c>
    </row>
    <row r="17" spans="1:27" x14ac:dyDescent="0.3">
      <c r="A17" t="s">
        <v>17</v>
      </c>
    </row>
    <row r="18" spans="1:27" x14ac:dyDescent="0.3">
      <c r="B18" t="s">
        <v>14</v>
      </c>
      <c r="D18">
        <v>120525</v>
      </c>
      <c r="F18">
        <v>98883</v>
      </c>
      <c r="H18">
        <v>1</v>
      </c>
      <c r="J18">
        <f>SUM(D18:F18:H18)</f>
        <v>219409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294</v>
      </c>
    </row>
    <row r="22" spans="1:27" x14ac:dyDescent="0.3">
      <c r="B22" t="s">
        <v>7</v>
      </c>
      <c r="J22">
        <f>SUM(J18:J19:J21)</f>
        <v>219703</v>
      </c>
    </row>
    <row r="23" spans="1:27" x14ac:dyDescent="0.3">
      <c r="A23" t="s">
        <v>20</v>
      </c>
      <c r="J23">
        <f>J22/J15*100</f>
        <v>63.685536304897951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8</v>
      </c>
      <c r="L26" t="str">
        <f>$B$2</f>
        <v xml:space="preserve">Misrikh </v>
      </c>
      <c r="M26">
        <f>$D$15</f>
        <v>188792</v>
      </c>
      <c r="N26">
        <f>$F$15</f>
        <v>156168</v>
      </c>
      <c r="O26">
        <f>$H$15</f>
        <v>21</v>
      </c>
      <c r="P26">
        <f>$J$15</f>
        <v>344981</v>
      </c>
      <c r="Q26">
        <f>$D$18</f>
        <v>120525</v>
      </c>
      <c r="R26">
        <f>$F$18</f>
        <v>98883</v>
      </c>
      <c r="S26">
        <f>$J$21</f>
        <v>294</v>
      </c>
      <c r="T26">
        <f>$J$22</f>
        <v>219703</v>
      </c>
      <c r="U26">
        <f>$C$28</f>
        <v>219695</v>
      </c>
      <c r="V26">
        <f>$J$23</f>
        <v>63.685536304897951</v>
      </c>
      <c r="W26" t="str">
        <f>$C$42</f>
        <v xml:space="preserve">BJP       </v>
      </c>
      <c r="X26" t="str">
        <f>$C$43</f>
        <v xml:space="preserve">BSP       </v>
      </c>
      <c r="Y26">
        <f>$G$42</f>
        <v>86403</v>
      </c>
      <c r="Z26">
        <f>$G$43</f>
        <v>65731</v>
      </c>
      <c r="AA26">
        <f>$C$44</f>
        <v>20672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J22-8</f>
        <v>219695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362</v>
      </c>
    </row>
    <row r="32" spans="1:27" x14ac:dyDescent="0.3">
      <c r="B32" t="s">
        <v>27</v>
      </c>
      <c r="C32">
        <v>953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486</v>
      </c>
      <c r="G42">
        <v>86403</v>
      </c>
    </row>
    <row r="43" spans="1:7" x14ac:dyDescent="0.3">
      <c r="B43" t="s">
        <v>40</v>
      </c>
      <c r="C43" t="s">
        <v>47</v>
      </c>
      <c r="E43" t="s">
        <v>487</v>
      </c>
      <c r="G43">
        <v>65731</v>
      </c>
    </row>
    <row r="44" spans="1:7" x14ac:dyDescent="0.3">
      <c r="B44" t="s">
        <v>42</v>
      </c>
      <c r="C44">
        <v>20672</v>
      </c>
    </row>
  </sheetData>
  <mergeCells count="1">
    <mergeCell ref="A1:L1"/>
  </mergeCells>
  <pageMargins left="0.75" right="0.75" top="0.75" bottom="0.5" header="0.5" footer="0.7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488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0</v>
      </c>
      <c r="H5">
        <v>0</v>
      </c>
      <c r="J5">
        <f>SUM(D5:F5:H5)</f>
        <v>18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212744</v>
      </c>
      <c r="F12">
        <v>171292</v>
      </c>
      <c r="H12">
        <v>6</v>
      </c>
      <c r="J12">
        <f>SUM(D12:F12:H12)</f>
        <v>384042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495</v>
      </c>
      <c r="F14">
        <v>183</v>
      </c>
      <c r="H14">
        <v>0</v>
      </c>
      <c r="J14">
        <f>SUM(D14:F14:H14)</f>
        <v>678</v>
      </c>
    </row>
    <row r="15" spans="1:12" x14ac:dyDescent="0.3">
      <c r="B15" t="s">
        <v>7</v>
      </c>
      <c r="D15">
        <f>SUM(D12:D13:D14)</f>
        <v>213239</v>
      </c>
      <c r="F15">
        <f>SUM(F12:F13:F14)</f>
        <v>171475</v>
      </c>
      <c r="H15">
        <f>SUM(H12:H13:H14)</f>
        <v>6</v>
      </c>
      <c r="J15">
        <f>SUM(D15:F15:H15)</f>
        <v>384720</v>
      </c>
    </row>
    <row r="17" spans="1:27" x14ac:dyDescent="0.3">
      <c r="A17" t="s">
        <v>17</v>
      </c>
    </row>
    <row r="18" spans="1:27" x14ac:dyDescent="0.3">
      <c r="B18" t="s">
        <v>14</v>
      </c>
      <c r="D18">
        <v>126224</v>
      </c>
      <c r="F18">
        <v>104830</v>
      </c>
      <c r="H18">
        <v>0</v>
      </c>
      <c r="J18">
        <f>SUM(D18:F18:H18)</f>
        <v>231054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831</v>
      </c>
    </row>
    <row r="22" spans="1:27" x14ac:dyDescent="0.3">
      <c r="B22" t="s">
        <v>7</v>
      </c>
      <c r="J22">
        <f>SUM(J18:J19:J21)</f>
        <v>231885</v>
      </c>
    </row>
    <row r="23" spans="1:27" x14ac:dyDescent="0.3">
      <c r="A23" t="s">
        <v>20</v>
      </c>
      <c r="J23">
        <f>J22/J15*100</f>
        <v>60.273705552089829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43</v>
      </c>
      <c r="L26" t="str">
        <f>$B$2</f>
        <v>Sawaijpur</v>
      </c>
      <c r="M26">
        <f>$D$15</f>
        <v>213239</v>
      </c>
      <c r="N26">
        <f>$F$15</f>
        <v>171475</v>
      </c>
      <c r="O26">
        <f>$H$15</f>
        <v>6</v>
      </c>
      <c r="P26">
        <f>$J$15</f>
        <v>384720</v>
      </c>
      <c r="Q26">
        <f>$D$18</f>
        <v>126224</v>
      </c>
      <c r="R26">
        <f>$F$18</f>
        <v>104830</v>
      </c>
      <c r="S26">
        <f>$J$21</f>
        <v>831</v>
      </c>
      <c r="T26">
        <f>$J$22</f>
        <v>231885</v>
      </c>
      <c r="U26">
        <f>$C$28</f>
        <v>231842</v>
      </c>
      <c r="V26">
        <f>$J$23</f>
        <v>60.273705552089829</v>
      </c>
      <c r="W26" t="str">
        <f>$C$42</f>
        <v xml:space="preserve">BJP       </v>
      </c>
      <c r="X26" t="str">
        <f>$C$43</f>
        <v xml:space="preserve">SP        </v>
      </c>
      <c r="Y26">
        <f>$G$42</f>
        <v>92601</v>
      </c>
      <c r="Z26">
        <f>$G$43</f>
        <v>65631</v>
      </c>
      <c r="AA26">
        <f>$C$44</f>
        <v>26970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J22-43</f>
        <v>231842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412</v>
      </c>
    </row>
    <row r="32" spans="1:27" x14ac:dyDescent="0.3">
      <c r="B32" t="s">
        <v>27</v>
      </c>
      <c r="C32">
        <v>932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489</v>
      </c>
      <c r="G42">
        <v>92601</v>
      </c>
    </row>
    <row r="43" spans="1:7" x14ac:dyDescent="0.3">
      <c r="B43" t="s">
        <v>40</v>
      </c>
      <c r="C43" t="s">
        <v>45</v>
      </c>
      <c r="E43" t="s">
        <v>490</v>
      </c>
      <c r="G43">
        <v>65631</v>
      </c>
    </row>
    <row r="44" spans="1:7" x14ac:dyDescent="0.3">
      <c r="B44" t="s">
        <v>42</v>
      </c>
      <c r="C44">
        <v>26970</v>
      </c>
    </row>
  </sheetData>
  <mergeCells count="1">
    <mergeCell ref="A1:L1"/>
  </mergeCells>
  <pageMargins left="0.75" right="0.75" top="0.75" bottom="0.5" header="0.5" footer="0.7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491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11</v>
      </c>
      <c r="F9">
        <v>1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184788</v>
      </c>
      <c r="F12">
        <v>158873</v>
      </c>
      <c r="H12">
        <v>16</v>
      </c>
      <c r="J12">
        <f>SUM(D12:F12:H12)</f>
        <v>343677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128</v>
      </c>
      <c r="F14">
        <v>45</v>
      </c>
      <c r="H14">
        <v>0</v>
      </c>
      <c r="J14">
        <f>SUM(D14:F14:H14)</f>
        <v>173</v>
      </c>
    </row>
    <row r="15" spans="1:12" x14ac:dyDescent="0.3">
      <c r="B15" t="s">
        <v>7</v>
      </c>
      <c r="D15">
        <f>SUM(D12:D13:D14)</f>
        <v>184916</v>
      </c>
      <c r="F15">
        <f>SUM(F12:F13:F14)</f>
        <v>158918</v>
      </c>
      <c r="H15">
        <f>SUM(H12:H13:H14)</f>
        <v>16</v>
      </c>
      <c r="J15">
        <f>SUM(D15:F15:H15)</f>
        <v>343850</v>
      </c>
    </row>
    <row r="17" spans="1:27" x14ac:dyDescent="0.3">
      <c r="A17" t="s">
        <v>17</v>
      </c>
    </row>
    <row r="18" spans="1:27" x14ac:dyDescent="0.3">
      <c r="B18" t="s">
        <v>14</v>
      </c>
      <c r="D18">
        <v>117721</v>
      </c>
      <c r="F18">
        <v>101370</v>
      </c>
      <c r="H18">
        <v>0</v>
      </c>
      <c r="J18">
        <f>SUM(D18:F18:H18)</f>
        <v>219091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850</v>
      </c>
    </row>
    <row r="22" spans="1:27" x14ac:dyDescent="0.3">
      <c r="B22" t="s">
        <v>7</v>
      </c>
      <c r="J22">
        <f>SUM(J18:J19:J21)</f>
        <v>219941</v>
      </c>
    </row>
    <row r="23" spans="1:27" x14ac:dyDescent="0.3">
      <c r="A23" t="s">
        <v>20</v>
      </c>
      <c r="J23">
        <f>J22/J15*100</f>
        <v>63.964228588047114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</v>
      </c>
      <c r="L26" t="str">
        <f>$B$2</f>
        <v>Shahabad</v>
      </c>
      <c r="M26">
        <f>$D$15</f>
        <v>184916</v>
      </c>
      <c r="N26">
        <f>$F$15</f>
        <v>158918</v>
      </c>
      <c r="O26">
        <f>$H$15</f>
        <v>16</v>
      </c>
      <c r="P26">
        <f>$J$15</f>
        <v>343850</v>
      </c>
      <c r="Q26">
        <f>$D$18</f>
        <v>117721</v>
      </c>
      <c r="R26">
        <f>$F$18</f>
        <v>101370</v>
      </c>
      <c r="S26">
        <f>$J$21</f>
        <v>850</v>
      </c>
      <c r="T26">
        <f>$J$22</f>
        <v>219941</v>
      </c>
      <c r="U26">
        <f>$C$28</f>
        <v>219939</v>
      </c>
      <c r="V26">
        <f>$J$23</f>
        <v>63.964228588047114</v>
      </c>
      <c r="W26" t="str">
        <f>$C$42</f>
        <v xml:space="preserve">BJP       </v>
      </c>
      <c r="X26" t="str">
        <f>$C$43</f>
        <v xml:space="preserve">BSP       </v>
      </c>
      <c r="Y26">
        <f>$G$42</f>
        <v>99624</v>
      </c>
      <c r="Z26">
        <f>$G$43</f>
        <v>95364</v>
      </c>
      <c r="AA26">
        <f>$C$44</f>
        <v>4260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</f>
        <v>219939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372</v>
      </c>
    </row>
    <row r="32" spans="1:27" x14ac:dyDescent="0.3">
      <c r="B32" t="s">
        <v>27</v>
      </c>
      <c r="C32">
        <v>924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492</v>
      </c>
      <c r="G42">
        <v>99624</v>
      </c>
    </row>
    <row r="43" spans="1:7" x14ac:dyDescent="0.3">
      <c r="B43" t="s">
        <v>40</v>
      </c>
      <c r="C43" t="s">
        <v>47</v>
      </c>
      <c r="E43" t="s">
        <v>493</v>
      </c>
      <c r="G43">
        <v>95364</v>
      </c>
    </row>
    <row r="44" spans="1:7" x14ac:dyDescent="0.3">
      <c r="B44" t="s">
        <v>42</v>
      </c>
      <c r="C44">
        <v>4260</v>
      </c>
    </row>
  </sheetData>
  <mergeCells count="1">
    <mergeCell ref="A1:L1"/>
  </mergeCells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44"/>
  <sheetViews>
    <sheetView topLeftCell="F1"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2</v>
      </c>
      <c r="H5">
        <v>0</v>
      </c>
      <c r="J5">
        <f>SUM(D5:F5:H5)</f>
        <v>13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5</v>
      </c>
      <c r="F9">
        <v>1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151691</v>
      </c>
      <c r="F12">
        <v>130514</v>
      </c>
      <c r="H12">
        <v>6</v>
      </c>
      <c r="J12">
        <f>SUM(D12:F12:H12)</f>
        <v>282211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50</v>
      </c>
      <c r="F14">
        <v>18</v>
      </c>
      <c r="H14">
        <v>0</v>
      </c>
      <c r="J14">
        <f>SUM(D14:F14:H14)</f>
        <v>68</v>
      </c>
    </row>
    <row r="15" spans="1:12" x14ac:dyDescent="0.3">
      <c r="B15" t="s">
        <v>7</v>
      </c>
      <c r="D15">
        <f>SUM(D12:D13:D14)</f>
        <v>151741</v>
      </c>
      <c r="F15">
        <f>SUM(F12:F13:F14)</f>
        <v>130532</v>
      </c>
      <c r="H15">
        <f>SUM(H12:H13:H14)</f>
        <v>6</v>
      </c>
      <c r="J15">
        <f>SUM(D15:F15:H15)</f>
        <v>282279</v>
      </c>
    </row>
    <row r="17" spans="1:27" x14ac:dyDescent="0.3">
      <c r="A17" t="s">
        <v>17</v>
      </c>
    </row>
    <row r="18" spans="1:27" x14ac:dyDescent="0.3">
      <c r="B18" t="s">
        <v>14</v>
      </c>
      <c r="D18">
        <v>98648</v>
      </c>
      <c r="F18">
        <v>93518</v>
      </c>
      <c r="H18">
        <v>0</v>
      </c>
      <c r="J18">
        <f>SUM(D18:F18:H18)</f>
        <v>192166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877</v>
      </c>
    </row>
    <row r="22" spans="1:27" x14ac:dyDescent="0.3">
      <c r="B22" t="s">
        <v>7</v>
      </c>
      <c r="J22">
        <f>SUM(J18:J19:J21)</f>
        <v>193043</v>
      </c>
    </row>
    <row r="23" spans="1:27" x14ac:dyDescent="0.3">
      <c r="A23" t="s">
        <v>20</v>
      </c>
      <c r="J23">
        <f>J22/J15*100</f>
        <v>68.38730475876703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82</v>
      </c>
      <c r="L26" t="str">
        <f>$B$2</f>
        <v>Dhampur</v>
      </c>
      <c r="M26">
        <f>$D$15</f>
        <v>151741</v>
      </c>
      <c r="N26">
        <f>$F$15</f>
        <v>130532</v>
      </c>
      <c r="O26">
        <f>$H$15</f>
        <v>6</v>
      </c>
      <c r="P26">
        <f>$J$15</f>
        <v>282279</v>
      </c>
      <c r="Q26">
        <f>$D$18</f>
        <v>98648</v>
      </c>
      <c r="R26">
        <f>$F$18</f>
        <v>93518</v>
      </c>
      <c r="S26">
        <f>$J$21</f>
        <v>877</v>
      </c>
      <c r="T26">
        <f>$J$22</f>
        <v>193043</v>
      </c>
      <c r="U26">
        <f>$C$28</f>
        <v>192961</v>
      </c>
      <c r="V26">
        <f>$J$23</f>
        <v>68.38730475876703</v>
      </c>
      <c r="W26" t="str">
        <f>$C$42</f>
        <v xml:space="preserve">BJP       </v>
      </c>
      <c r="X26" t="str">
        <f>$C$43</f>
        <v xml:space="preserve">SP        </v>
      </c>
      <c r="Y26">
        <f>$G$42</f>
        <v>82169</v>
      </c>
      <c r="Z26">
        <f>$G$43</f>
        <v>64305</v>
      </c>
      <c r="AA26">
        <f>$C$44</f>
        <v>17864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J22-82</f>
        <v>192961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288</v>
      </c>
    </row>
    <row r="32" spans="1:27" x14ac:dyDescent="0.3">
      <c r="B32" t="s">
        <v>27</v>
      </c>
      <c r="C32">
        <v>980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88</v>
      </c>
      <c r="G42">
        <v>82169</v>
      </c>
    </row>
    <row r="43" spans="1:7" x14ac:dyDescent="0.3">
      <c r="B43" t="s">
        <v>40</v>
      </c>
      <c r="C43" t="s">
        <v>45</v>
      </c>
      <c r="E43" t="s">
        <v>89</v>
      </c>
      <c r="G43">
        <v>64305</v>
      </c>
    </row>
    <row r="44" spans="1:7" x14ac:dyDescent="0.3">
      <c r="B44" t="s">
        <v>42</v>
      </c>
      <c r="C44">
        <v>17864</v>
      </c>
    </row>
  </sheetData>
  <mergeCells count="1">
    <mergeCell ref="A1:L1"/>
  </mergeCells>
  <pageMargins left="0.75" right="0.75" top="0.75" bottom="0.5" header="0.5" footer="0.7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494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2</v>
      </c>
      <c r="H5">
        <v>0</v>
      </c>
      <c r="J5">
        <f>SUM(D5:F5:H5)</f>
        <v>17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212993</v>
      </c>
      <c r="F12">
        <v>180229</v>
      </c>
      <c r="H12">
        <v>11</v>
      </c>
      <c r="J12">
        <f>SUM(D12:F12:H12)</f>
        <v>393233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255</v>
      </c>
      <c r="F14">
        <v>63</v>
      </c>
      <c r="H14">
        <v>0</v>
      </c>
      <c r="J14">
        <f>SUM(D14:F14:H14)</f>
        <v>318</v>
      </c>
    </row>
    <row r="15" spans="1:12" x14ac:dyDescent="0.3">
      <c r="B15" t="s">
        <v>7</v>
      </c>
      <c r="D15">
        <f>SUM(D12:D13:D14)</f>
        <v>213248</v>
      </c>
      <c r="F15">
        <f>SUM(F12:F13:F14)</f>
        <v>180292</v>
      </c>
      <c r="H15">
        <f>SUM(H12:H13:H14)</f>
        <v>11</v>
      </c>
      <c r="J15">
        <f>SUM(D15:F15:H15)</f>
        <v>393551</v>
      </c>
    </row>
    <row r="17" spans="1:27" x14ac:dyDescent="0.3">
      <c r="A17" t="s">
        <v>17</v>
      </c>
    </row>
    <row r="18" spans="1:27" x14ac:dyDescent="0.3">
      <c r="B18" t="s">
        <v>14</v>
      </c>
      <c r="D18">
        <v>124636</v>
      </c>
      <c r="F18">
        <v>103712</v>
      </c>
      <c r="H18">
        <v>1</v>
      </c>
      <c r="J18">
        <f>SUM(D18:F18:H18)</f>
        <v>228349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2041</v>
      </c>
    </row>
    <row r="22" spans="1:27" x14ac:dyDescent="0.3">
      <c r="B22" t="s">
        <v>7</v>
      </c>
      <c r="J22">
        <f>SUM(J18:J19:J21)</f>
        <v>230390</v>
      </c>
    </row>
    <row r="23" spans="1:27" x14ac:dyDescent="0.3">
      <c r="A23" t="s">
        <v>20</v>
      </c>
      <c r="J23">
        <f>J22/J15*100</f>
        <v>58.54133263541447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29</v>
      </c>
      <c r="L26" t="str">
        <f>$B$2</f>
        <v>Hardoi</v>
      </c>
      <c r="M26">
        <f>$D$15</f>
        <v>213248</v>
      </c>
      <c r="N26">
        <f>$F$15</f>
        <v>180292</v>
      </c>
      <c r="O26">
        <f>$H$15</f>
        <v>11</v>
      </c>
      <c r="P26">
        <f>$J$15</f>
        <v>393551</v>
      </c>
      <c r="Q26">
        <f>$D$18</f>
        <v>124636</v>
      </c>
      <c r="R26">
        <f>$F$18</f>
        <v>103712</v>
      </c>
      <c r="S26">
        <f>$J$21</f>
        <v>2041</v>
      </c>
      <c r="T26">
        <f>$J$22</f>
        <v>230390</v>
      </c>
      <c r="U26">
        <f>$C$28</f>
        <v>230361</v>
      </c>
      <c r="V26">
        <f>$J$23</f>
        <v>58.54133263541447</v>
      </c>
      <c r="W26" t="str">
        <f>$C$42</f>
        <v xml:space="preserve">SP        </v>
      </c>
      <c r="X26" t="str">
        <f>$C$43</f>
        <v xml:space="preserve">BJP       </v>
      </c>
      <c r="Y26">
        <f>$G$42</f>
        <v>97735</v>
      </c>
      <c r="Z26">
        <f>$G$43</f>
        <v>92626</v>
      </c>
      <c r="AA26">
        <f>$C$44</f>
        <v>5109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J22-29</f>
        <v>230361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393</v>
      </c>
    </row>
    <row r="32" spans="1:27" x14ac:dyDescent="0.3">
      <c r="B32" t="s">
        <v>27</v>
      </c>
      <c r="C32">
        <v>1001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495</v>
      </c>
      <c r="G42">
        <v>97735</v>
      </c>
    </row>
    <row r="43" spans="1:7" x14ac:dyDescent="0.3">
      <c r="B43" t="s">
        <v>40</v>
      </c>
      <c r="C43" t="s">
        <v>41</v>
      </c>
      <c r="E43" t="s">
        <v>496</v>
      </c>
      <c r="G43">
        <v>92626</v>
      </c>
    </row>
    <row r="44" spans="1:7" x14ac:dyDescent="0.3">
      <c r="B44" t="s">
        <v>42</v>
      </c>
      <c r="C44">
        <v>5109</v>
      </c>
    </row>
  </sheetData>
  <mergeCells count="1">
    <mergeCell ref="A1:L1"/>
  </mergeCells>
  <pageMargins left="0.75" right="0.75" top="0.75" bottom="0.5" header="0.5" footer="0.7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497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2</v>
      </c>
      <c r="J8">
        <f>SUM(D8:F8:E8)</f>
        <v>8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179990</v>
      </c>
      <c r="F12">
        <v>150294</v>
      </c>
      <c r="H12">
        <v>12</v>
      </c>
      <c r="J12">
        <f>SUM(D12:F12:H12)</f>
        <v>330296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65</v>
      </c>
      <c r="F14">
        <v>20</v>
      </c>
      <c r="H14">
        <v>0</v>
      </c>
      <c r="J14">
        <f>SUM(D14:F14:H14)</f>
        <v>85</v>
      </c>
    </row>
    <row r="15" spans="1:12" x14ac:dyDescent="0.3">
      <c r="B15" t="s">
        <v>7</v>
      </c>
      <c r="D15">
        <f>SUM(D12:D13:D14)</f>
        <v>180055</v>
      </c>
      <c r="F15">
        <f>SUM(F12:F13:F14)</f>
        <v>150314</v>
      </c>
      <c r="H15">
        <f>SUM(H12:H13:H14)</f>
        <v>12</v>
      </c>
      <c r="J15">
        <f>SUM(D15:F15:H15)</f>
        <v>330381</v>
      </c>
    </row>
    <row r="17" spans="1:27" x14ac:dyDescent="0.3">
      <c r="A17" t="s">
        <v>17</v>
      </c>
    </row>
    <row r="18" spans="1:27" x14ac:dyDescent="0.3">
      <c r="B18" t="s">
        <v>14</v>
      </c>
      <c r="D18">
        <v>110029</v>
      </c>
      <c r="F18">
        <v>92260</v>
      </c>
      <c r="H18">
        <v>0</v>
      </c>
      <c r="J18">
        <f>SUM(D18:F18:H18)</f>
        <v>202289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800</v>
      </c>
    </row>
    <row r="22" spans="1:27" x14ac:dyDescent="0.3">
      <c r="B22" t="s">
        <v>7</v>
      </c>
      <c r="J22">
        <f>SUM(J18:J19:J21)</f>
        <v>203089</v>
      </c>
    </row>
    <row r="23" spans="1:27" x14ac:dyDescent="0.3">
      <c r="A23" t="s">
        <v>20</v>
      </c>
      <c r="J23">
        <f>J22/J15*100</f>
        <v>61.471149975331507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57</v>
      </c>
      <c r="L26" t="str">
        <f>$B$2</f>
        <v xml:space="preserve">Gopamau </v>
      </c>
      <c r="M26">
        <f>$D$15</f>
        <v>180055</v>
      </c>
      <c r="N26">
        <f>$F$15</f>
        <v>150314</v>
      </c>
      <c r="O26">
        <f>$H$15</f>
        <v>12</v>
      </c>
      <c r="P26">
        <f>$J$15</f>
        <v>330381</v>
      </c>
      <c r="Q26">
        <f>$D$18</f>
        <v>110029</v>
      </c>
      <c r="R26">
        <f>$F$18</f>
        <v>92260</v>
      </c>
      <c r="S26">
        <f>$J$21</f>
        <v>800</v>
      </c>
      <c r="T26">
        <f>$J$22</f>
        <v>203089</v>
      </c>
      <c r="U26">
        <f>$C$28</f>
        <v>203032</v>
      </c>
      <c r="V26">
        <f>$J$23</f>
        <v>61.471149975331507</v>
      </c>
      <c r="W26" t="str">
        <f>$C$42</f>
        <v xml:space="preserve">BJP       </v>
      </c>
      <c r="X26" t="str">
        <f>$C$43</f>
        <v xml:space="preserve">SP        </v>
      </c>
      <c r="Y26">
        <f>$G$42</f>
        <v>87871</v>
      </c>
      <c r="Z26">
        <f>$G$43</f>
        <v>56493</v>
      </c>
      <c r="AA26">
        <f>$C$44</f>
        <v>31378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J22-57</f>
        <v>203032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346</v>
      </c>
    </row>
    <row r="32" spans="1:27" x14ac:dyDescent="0.3">
      <c r="B32" t="s">
        <v>27</v>
      </c>
      <c r="C32">
        <v>955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498</v>
      </c>
      <c r="G42">
        <v>87871</v>
      </c>
    </row>
    <row r="43" spans="1:7" x14ac:dyDescent="0.3">
      <c r="B43" t="s">
        <v>40</v>
      </c>
      <c r="C43" t="s">
        <v>45</v>
      </c>
      <c r="E43" t="s">
        <v>499</v>
      </c>
      <c r="G43">
        <v>56493</v>
      </c>
    </row>
    <row r="44" spans="1:7" x14ac:dyDescent="0.3">
      <c r="B44" t="s">
        <v>42</v>
      </c>
      <c r="C44">
        <v>31378</v>
      </c>
    </row>
  </sheetData>
  <mergeCells count="1">
    <mergeCell ref="A1:L1"/>
  </mergeCells>
  <pageMargins left="0.75" right="0.75" top="0.75" bottom="0.5" header="0.5" footer="0.7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500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174345</v>
      </c>
      <c r="F12">
        <v>142836</v>
      </c>
      <c r="H12">
        <v>9</v>
      </c>
      <c r="J12">
        <f>SUM(D12:F12:H12)</f>
        <v>317190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136</v>
      </c>
      <c r="F14">
        <v>42</v>
      </c>
      <c r="H14">
        <v>0</v>
      </c>
      <c r="J14">
        <f>SUM(D14:F14:H14)</f>
        <v>178</v>
      </c>
    </row>
    <row r="15" spans="1:12" x14ac:dyDescent="0.3">
      <c r="B15" t="s">
        <v>7</v>
      </c>
      <c r="D15">
        <f>SUM(D12:D13:D14)</f>
        <v>174481</v>
      </c>
      <c r="F15">
        <f>SUM(F12:F13:F14)</f>
        <v>142878</v>
      </c>
      <c r="H15">
        <f>SUM(H12:H13:H14)</f>
        <v>9</v>
      </c>
      <c r="J15">
        <f>SUM(D15:F15:H15)</f>
        <v>317368</v>
      </c>
    </row>
    <row r="17" spans="1:27" x14ac:dyDescent="0.3">
      <c r="A17" t="s">
        <v>17</v>
      </c>
    </row>
    <row r="18" spans="1:27" x14ac:dyDescent="0.3">
      <c r="B18" t="s">
        <v>14</v>
      </c>
      <c r="D18">
        <v>100987</v>
      </c>
      <c r="F18">
        <v>83797</v>
      </c>
      <c r="H18">
        <v>0</v>
      </c>
      <c r="J18">
        <f>SUM(D18:F18:H18)</f>
        <v>184784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932</v>
      </c>
    </row>
    <row r="22" spans="1:27" x14ac:dyDescent="0.3">
      <c r="B22" t="s">
        <v>7</v>
      </c>
      <c r="J22">
        <f>SUM(J18:J19:J21)</f>
        <v>185716</v>
      </c>
    </row>
    <row r="23" spans="1:27" x14ac:dyDescent="0.3">
      <c r="A23" t="s">
        <v>20</v>
      </c>
      <c r="J23">
        <f>J22/J15*100</f>
        <v>58.517556905548126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</v>
      </c>
      <c r="L26" t="str">
        <f>$B$2</f>
        <v xml:space="preserve">Sandi </v>
      </c>
      <c r="M26">
        <f>$D$15</f>
        <v>174481</v>
      </c>
      <c r="N26">
        <f>$F$15</f>
        <v>142878</v>
      </c>
      <c r="O26">
        <f>$H$15</f>
        <v>9</v>
      </c>
      <c r="P26">
        <f>$J$15</f>
        <v>317368</v>
      </c>
      <c r="Q26">
        <f>$D$18</f>
        <v>100987</v>
      </c>
      <c r="R26">
        <f>$F$18</f>
        <v>83797</v>
      </c>
      <c r="S26">
        <f>$J$21</f>
        <v>932</v>
      </c>
      <c r="T26">
        <f>$J$22</f>
        <v>185716</v>
      </c>
      <c r="U26">
        <f>$C$28</f>
        <v>185712</v>
      </c>
      <c r="V26">
        <f>$J$23</f>
        <v>58.517556905548126</v>
      </c>
      <c r="W26" t="str">
        <f>$C$42</f>
        <v xml:space="preserve">BJP       </v>
      </c>
      <c r="X26" t="str">
        <f>$C$43</f>
        <v xml:space="preserve">INC       </v>
      </c>
      <c r="Y26">
        <f>$G$42</f>
        <v>72044</v>
      </c>
      <c r="Z26">
        <f>$G$43</f>
        <v>51819</v>
      </c>
      <c r="AA26">
        <f>$C$44</f>
        <v>20225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</f>
        <v>185712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334</v>
      </c>
    </row>
    <row r="32" spans="1:27" x14ac:dyDescent="0.3">
      <c r="B32" t="s">
        <v>27</v>
      </c>
      <c r="C32">
        <v>950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501</v>
      </c>
      <c r="G42">
        <v>72044</v>
      </c>
    </row>
    <row r="43" spans="1:7" x14ac:dyDescent="0.3">
      <c r="B43" t="s">
        <v>40</v>
      </c>
      <c r="C43" t="s">
        <v>39</v>
      </c>
      <c r="E43" t="s">
        <v>502</v>
      </c>
      <c r="G43">
        <v>51819</v>
      </c>
    </row>
    <row r="44" spans="1:7" x14ac:dyDescent="0.3">
      <c r="B44" t="s">
        <v>42</v>
      </c>
      <c r="C44">
        <v>20225</v>
      </c>
    </row>
  </sheetData>
  <mergeCells count="1">
    <mergeCell ref="A1:L1"/>
  </mergeCells>
  <pageMargins left="0.75" right="0.75" top="0.75" bottom="0.5" header="0.5" footer="0.7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503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20</v>
      </c>
      <c r="F5">
        <v>1</v>
      </c>
      <c r="H5">
        <v>0</v>
      </c>
      <c r="J5">
        <f>SUM(D5:F5:H5)</f>
        <v>21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12" x14ac:dyDescent="0.3">
      <c r="A9" t="s">
        <v>12</v>
      </c>
      <c r="D9">
        <v>11</v>
      </c>
      <c r="F9">
        <v>1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194273</v>
      </c>
      <c r="F12">
        <v>162895</v>
      </c>
      <c r="H12">
        <v>8</v>
      </c>
      <c r="J12">
        <f>SUM(D12:F12:H12)</f>
        <v>357176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445</v>
      </c>
      <c r="F14">
        <v>123</v>
      </c>
      <c r="H14">
        <v>0</v>
      </c>
      <c r="J14">
        <f>SUM(D14:F14:H14)</f>
        <v>568</v>
      </c>
    </row>
    <row r="15" spans="1:12" x14ac:dyDescent="0.3">
      <c r="B15" t="s">
        <v>7</v>
      </c>
      <c r="D15">
        <f>SUM(D12:D13:D14)</f>
        <v>194718</v>
      </c>
      <c r="F15">
        <f>SUM(F12:F13:F14)</f>
        <v>163018</v>
      </c>
      <c r="H15">
        <f>SUM(H12:H13:H14)</f>
        <v>8</v>
      </c>
      <c r="J15">
        <f>SUM(D15:F15:H15)</f>
        <v>357744</v>
      </c>
    </row>
    <row r="17" spans="1:27" x14ac:dyDescent="0.3">
      <c r="A17" t="s">
        <v>17</v>
      </c>
    </row>
    <row r="18" spans="1:27" x14ac:dyDescent="0.3">
      <c r="B18" t="s">
        <v>14</v>
      </c>
      <c r="D18">
        <v>118298</v>
      </c>
      <c r="F18">
        <v>102854</v>
      </c>
      <c r="H18">
        <v>0</v>
      </c>
      <c r="J18">
        <f>SUM(D18:F18:H18)</f>
        <v>221152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1180</v>
      </c>
    </row>
    <row r="22" spans="1:27" x14ac:dyDescent="0.3">
      <c r="B22" t="s">
        <v>7</v>
      </c>
      <c r="J22">
        <f>SUM(J18:J19:J21)</f>
        <v>222332</v>
      </c>
    </row>
    <row r="23" spans="1:27" x14ac:dyDescent="0.3">
      <c r="A23" t="s">
        <v>20</v>
      </c>
      <c r="J23">
        <f>J22/J15*100</f>
        <v>62.148351894091867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9</v>
      </c>
      <c r="L26" t="str">
        <f>$B$2</f>
        <v>Bilgram-Mallanwan</v>
      </c>
      <c r="M26">
        <f>$D$15</f>
        <v>194718</v>
      </c>
      <c r="N26">
        <f>$F$15</f>
        <v>163018</v>
      </c>
      <c r="O26">
        <f>$H$15</f>
        <v>8</v>
      </c>
      <c r="P26">
        <f>$J$15</f>
        <v>357744</v>
      </c>
      <c r="Q26">
        <f>$D$18</f>
        <v>118298</v>
      </c>
      <c r="R26">
        <f>$F$18</f>
        <v>102854</v>
      </c>
      <c r="S26">
        <f>$J$21</f>
        <v>1180</v>
      </c>
      <c r="T26">
        <f>$J$22</f>
        <v>222332</v>
      </c>
      <c r="U26">
        <f>$C$28</f>
        <v>221791</v>
      </c>
      <c r="V26">
        <f>$J$23</f>
        <v>62.148351894091867</v>
      </c>
      <c r="W26" t="str">
        <f>$C$42</f>
        <v xml:space="preserve">BJP       </v>
      </c>
      <c r="X26" t="str">
        <f>$C$43</f>
        <v xml:space="preserve">SP        </v>
      </c>
      <c r="Y26">
        <f>$G$42</f>
        <v>83405</v>
      </c>
      <c r="Z26">
        <f>$G$43</f>
        <v>75380</v>
      </c>
      <c r="AA26">
        <f>$C$44</f>
        <v>8025</v>
      </c>
    </row>
    <row r="27" spans="1:27" x14ac:dyDescent="0.3">
      <c r="B27" t="s">
        <v>23</v>
      </c>
      <c r="C27">
        <v>532</v>
      </c>
    </row>
    <row r="28" spans="1:27" x14ac:dyDescent="0.3">
      <c r="B28" t="s">
        <v>24</v>
      </c>
      <c r="C28">
        <f>J22-541</f>
        <v>221791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386</v>
      </c>
    </row>
    <row r="32" spans="1:27" x14ac:dyDescent="0.3">
      <c r="B32" t="s">
        <v>27</v>
      </c>
      <c r="C32">
        <v>925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504</v>
      </c>
      <c r="G42">
        <v>83405</v>
      </c>
    </row>
    <row r="43" spans="1:7" x14ac:dyDescent="0.3">
      <c r="B43" t="s">
        <v>40</v>
      </c>
      <c r="C43" t="s">
        <v>45</v>
      </c>
      <c r="E43" t="s">
        <v>505</v>
      </c>
      <c r="G43">
        <v>75380</v>
      </c>
    </row>
    <row r="44" spans="1:7" x14ac:dyDescent="0.3">
      <c r="B44" t="s">
        <v>42</v>
      </c>
      <c r="C44">
        <v>8025</v>
      </c>
    </row>
  </sheetData>
  <mergeCells count="1">
    <mergeCell ref="A1:L1"/>
  </mergeCells>
  <pageMargins left="0.75" right="0.75" top="0.75" bottom="0.5" header="0.5" footer="0.7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506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3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3</v>
      </c>
      <c r="J8">
        <f>SUM(D8:F8:E8)</f>
        <v>11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190482</v>
      </c>
      <c r="F12">
        <v>156896</v>
      </c>
      <c r="H12">
        <v>18</v>
      </c>
      <c r="J12">
        <f>SUM(D12:F12:H12)</f>
        <v>347396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60</v>
      </c>
      <c r="F14">
        <v>19</v>
      </c>
      <c r="H14">
        <v>0</v>
      </c>
      <c r="J14">
        <f>SUM(D14:F14:H14)</f>
        <v>79</v>
      </c>
    </row>
    <row r="15" spans="1:12" x14ac:dyDescent="0.3">
      <c r="B15" t="s">
        <v>7</v>
      </c>
      <c r="D15">
        <f>SUM(D12:D13:D14)</f>
        <v>190542</v>
      </c>
      <c r="F15">
        <f>SUM(F12:F13:F14)</f>
        <v>156915</v>
      </c>
      <c r="H15">
        <f>SUM(H12:H13:H14)</f>
        <v>18</v>
      </c>
      <c r="J15">
        <f>SUM(D15:F15:H15)</f>
        <v>347475</v>
      </c>
    </row>
    <row r="17" spans="1:27" x14ac:dyDescent="0.3">
      <c r="A17" t="s">
        <v>17</v>
      </c>
    </row>
    <row r="18" spans="1:27" x14ac:dyDescent="0.3">
      <c r="B18" t="s">
        <v>14</v>
      </c>
      <c r="D18">
        <v>102416</v>
      </c>
      <c r="F18">
        <v>84807</v>
      </c>
      <c r="H18">
        <v>0</v>
      </c>
      <c r="J18">
        <f>SUM(D18:F18:H18)</f>
        <v>187223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776</v>
      </c>
    </row>
    <row r="22" spans="1:27" x14ac:dyDescent="0.3">
      <c r="B22" t="s">
        <v>7</v>
      </c>
      <c r="J22">
        <f>SUM(J18:J19:J21)</f>
        <v>187999</v>
      </c>
    </row>
    <row r="23" spans="1:27" x14ac:dyDescent="0.3">
      <c r="A23" t="s">
        <v>20</v>
      </c>
      <c r="J23">
        <f>J22/J15*100</f>
        <v>54.104324052090078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</v>
      </c>
      <c r="L26" t="str">
        <f>$B$2</f>
        <v xml:space="preserve">Balamau </v>
      </c>
      <c r="M26">
        <f>$D$15</f>
        <v>190542</v>
      </c>
      <c r="N26">
        <f>$F$15</f>
        <v>156915</v>
      </c>
      <c r="O26">
        <f>$H$15</f>
        <v>18</v>
      </c>
      <c r="P26">
        <f>$J$15</f>
        <v>347475</v>
      </c>
      <c r="Q26">
        <f>$D$18</f>
        <v>102416</v>
      </c>
      <c r="R26">
        <f>$F$18</f>
        <v>84807</v>
      </c>
      <c r="S26">
        <f>$J$21</f>
        <v>776</v>
      </c>
      <c r="T26">
        <f>$J$22</f>
        <v>187999</v>
      </c>
      <c r="U26">
        <f>$C$28</f>
        <v>187997</v>
      </c>
      <c r="V26">
        <f>$J$23</f>
        <v>54.104324052090078</v>
      </c>
      <c r="W26" t="str">
        <f>$C$42</f>
        <v xml:space="preserve">BJP       </v>
      </c>
      <c r="X26" t="str">
        <f>$C$43</f>
        <v xml:space="preserve">BSP       </v>
      </c>
      <c r="Y26">
        <f>$G$42</f>
        <v>74917</v>
      </c>
      <c r="Z26">
        <f>$G$43</f>
        <v>52029</v>
      </c>
      <c r="AA26">
        <f>$C$44</f>
        <v>22888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</f>
        <v>187997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383</v>
      </c>
    </row>
    <row r="32" spans="1:27" x14ac:dyDescent="0.3">
      <c r="B32" t="s">
        <v>27</v>
      </c>
      <c r="C32">
        <v>907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507</v>
      </c>
      <c r="G42">
        <v>74917</v>
      </c>
    </row>
    <row r="43" spans="1:7" x14ac:dyDescent="0.3">
      <c r="B43" t="s">
        <v>40</v>
      </c>
      <c r="C43" t="s">
        <v>47</v>
      </c>
      <c r="E43" t="s">
        <v>508</v>
      </c>
      <c r="G43">
        <v>52029</v>
      </c>
    </row>
    <row r="44" spans="1:7" x14ac:dyDescent="0.3">
      <c r="B44" t="s">
        <v>42</v>
      </c>
      <c r="C44">
        <v>22888</v>
      </c>
    </row>
  </sheetData>
  <mergeCells count="1">
    <mergeCell ref="A1:L1"/>
  </mergeCells>
  <pageMargins left="0.75" right="0.75" top="0.75" bottom="0.5" header="0.5" footer="0.7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509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19</v>
      </c>
      <c r="F5">
        <v>0</v>
      </c>
      <c r="H5">
        <v>0</v>
      </c>
      <c r="J5">
        <f>SUM(D5:F5:H5)</f>
        <v>19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181551</v>
      </c>
      <c r="F12">
        <v>152457</v>
      </c>
      <c r="H12">
        <v>18</v>
      </c>
      <c r="J12">
        <f>SUM(D12:F12:H12)</f>
        <v>334026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41</v>
      </c>
      <c r="F14">
        <v>11</v>
      </c>
      <c r="H14">
        <v>0</v>
      </c>
      <c r="J14">
        <f>SUM(D14:F14:H14)</f>
        <v>52</v>
      </c>
    </row>
    <row r="15" spans="1:12" x14ac:dyDescent="0.3">
      <c r="B15" t="s">
        <v>7</v>
      </c>
      <c r="D15">
        <f>SUM(D12:D13:D14)</f>
        <v>181592</v>
      </c>
      <c r="F15">
        <f>SUM(F12:F13:F14)</f>
        <v>152468</v>
      </c>
      <c r="H15">
        <f>SUM(H12:H13:H14)</f>
        <v>18</v>
      </c>
      <c r="J15">
        <f>SUM(D15:F15:H15)</f>
        <v>334078</v>
      </c>
    </row>
    <row r="17" spans="1:27" x14ac:dyDescent="0.3">
      <c r="A17" t="s">
        <v>17</v>
      </c>
    </row>
    <row r="18" spans="1:27" x14ac:dyDescent="0.3">
      <c r="B18" t="s">
        <v>14</v>
      </c>
      <c r="D18">
        <v>108458</v>
      </c>
      <c r="F18">
        <v>89735</v>
      </c>
      <c r="H18">
        <v>0</v>
      </c>
      <c r="J18">
        <f>SUM(D18:F18:H18)</f>
        <v>198193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458</v>
      </c>
    </row>
    <row r="22" spans="1:27" x14ac:dyDescent="0.3">
      <c r="B22" t="s">
        <v>7</v>
      </c>
      <c r="J22">
        <f>SUM(J18:J19:J21)</f>
        <v>198651</v>
      </c>
    </row>
    <row r="23" spans="1:27" x14ac:dyDescent="0.3">
      <c r="A23" t="s">
        <v>20</v>
      </c>
      <c r="J23">
        <f>J22/J15*100</f>
        <v>59.462460862433318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</v>
      </c>
      <c r="L26" t="str">
        <f>$B$2</f>
        <v>Sandila</v>
      </c>
      <c r="M26">
        <f>$D$15</f>
        <v>181592</v>
      </c>
      <c r="N26">
        <f>$F$15</f>
        <v>152468</v>
      </c>
      <c r="O26">
        <f>$H$15</f>
        <v>18</v>
      </c>
      <c r="P26">
        <f>$J$15</f>
        <v>334078</v>
      </c>
      <c r="Q26">
        <f>$D$18</f>
        <v>108458</v>
      </c>
      <c r="R26">
        <f>$F$18</f>
        <v>89735</v>
      </c>
      <c r="S26">
        <f>$J$21</f>
        <v>458</v>
      </c>
      <c r="T26">
        <f>$J$22</f>
        <v>198651</v>
      </c>
      <c r="U26">
        <f>$C$28</f>
        <v>198649</v>
      </c>
      <c r="V26">
        <f>$J$23</f>
        <v>59.462460862433318</v>
      </c>
      <c r="W26" t="str">
        <f>$C$42</f>
        <v xml:space="preserve">BJP       </v>
      </c>
      <c r="X26" t="str">
        <f>$C$43</f>
        <v xml:space="preserve">SP        </v>
      </c>
      <c r="Y26">
        <f>$G$42</f>
        <v>90362</v>
      </c>
      <c r="Z26">
        <f>$G$43</f>
        <v>69959</v>
      </c>
      <c r="AA26">
        <f>$C$44</f>
        <v>20403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</f>
        <v>198649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379</v>
      </c>
    </row>
    <row r="32" spans="1:27" x14ac:dyDescent="0.3">
      <c r="B32" t="s">
        <v>27</v>
      </c>
      <c r="C32">
        <v>881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510</v>
      </c>
      <c r="G42">
        <v>90362</v>
      </c>
    </row>
    <row r="43" spans="1:7" x14ac:dyDescent="0.3">
      <c r="B43" t="s">
        <v>40</v>
      </c>
      <c r="C43" t="s">
        <v>45</v>
      </c>
      <c r="E43" t="s">
        <v>511</v>
      </c>
      <c r="G43">
        <v>69959</v>
      </c>
    </row>
    <row r="44" spans="1:7" x14ac:dyDescent="0.3">
      <c r="B44" t="s">
        <v>42</v>
      </c>
      <c r="C44">
        <v>20403</v>
      </c>
    </row>
  </sheetData>
  <mergeCells count="1">
    <mergeCell ref="A1:L1"/>
  </mergeCells>
  <pageMargins left="0.75" right="0.75" top="0.75" bottom="0.5" header="0.5" footer="0.7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512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0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185049</v>
      </c>
      <c r="F12">
        <v>152670</v>
      </c>
      <c r="H12">
        <v>23</v>
      </c>
      <c r="J12">
        <f>SUM(D12:F12:H12)</f>
        <v>337742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121</v>
      </c>
      <c r="F14">
        <v>29</v>
      </c>
      <c r="H14">
        <v>0</v>
      </c>
      <c r="J14">
        <f>SUM(D14:F14:H14)</f>
        <v>150</v>
      </c>
    </row>
    <row r="15" spans="1:12" x14ac:dyDescent="0.3">
      <c r="B15" t="s">
        <v>7</v>
      </c>
      <c r="D15">
        <f>SUM(D12:D13:D14)</f>
        <v>185170</v>
      </c>
      <c r="F15">
        <f>SUM(F12:F13:F14)</f>
        <v>152699</v>
      </c>
      <c r="H15">
        <f>SUM(H12:H13:H14)</f>
        <v>23</v>
      </c>
      <c r="J15">
        <f>SUM(D15:F15:H15)</f>
        <v>337892</v>
      </c>
    </row>
    <row r="17" spans="1:27" x14ac:dyDescent="0.3">
      <c r="A17" t="s">
        <v>17</v>
      </c>
    </row>
    <row r="18" spans="1:27" x14ac:dyDescent="0.3">
      <c r="B18" t="s">
        <v>14</v>
      </c>
      <c r="D18">
        <v>108427</v>
      </c>
      <c r="F18">
        <v>93316</v>
      </c>
      <c r="H18">
        <v>2</v>
      </c>
      <c r="J18">
        <f>SUM(D18:F18:H18)</f>
        <v>201745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414</v>
      </c>
    </row>
    <row r="22" spans="1:27" x14ac:dyDescent="0.3">
      <c r="B22" t="s">
        <v>7</v>
      </c>
      <c r="J22">
        <f>SUM(J18:J19:J21)</f>
        <v>202159</v>
      </c>
    </row>
    <row r="23" spans="1:27" x14ac:dyDescent="0.3">
      <c r="A23" t="s">
        <v>20</v>
      </c>
      <c r="J23">
        <f>J22/J15*100</f>
        <v>59.829472139026677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95</v>
      </c>
      <c r="L26" t="str">
        <f>$B$2</f>
        <v>Bangermau</v>
      </c>
      <c r="M26">
        <f>$D$15</f>
        <v>185170</v>
      </c>
      <c r="N26">
        <f>$F$15</f>
        <v>152699</v>
      </c>
      <c r="O26">
        <f>$H$15</f>
        <v>23</v>
      </c>
      <c r="P26">
        <f>$J$15</f>
        <v>337892</v>
      </c>
      <c r="Q26">
        <f>$D$18</f>
        <v>108427</v>
      </c>
      <c r="R26">
        <f>$F$18</f>
        <v>93316</v>
      </c>
      <c r="S26">
        <f>$J$21</f>
        <v>414</v>
      </c>
      <c r="T26">
        <f>$J$22</f>
        <v>202159</v>
      </c>
      <c r="U26">
        <f>$C$28</f>
        <v>202064</v>
      </c>
      <c r="V26">
        <f>$J$23</f>
        <v>59.829472139026677</v>
      </c>
      <c r="W26" t="str">
        <f>$C$42</f>
        <v xml:space="preserve">BJP       </v>
      </c>
      <c r="X26" t="str">
        <f>$C$43</f>
        <v xml:space="preserve">SP        </v>
      </c>
      <c r="Y26">
        <f>$G$42</f>
        <v>87657</v>
      </c>
      <c r="Z26">
        <f>$G$43</f>
        <v>59330</v>
      </c>
      <c r="AA26">
        <f>$C$44</f>
        <v>28327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J22-95</f>
        <v>202064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347</v>
      </c>
    </row>
    <row r="32" spans="1:27" x14ac:dyDescent="0.3">
      <c r="B32" t="s">
        <v>27</v>
      </c>
      <c r="C32">
        <v>973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513</v>
      </c>
      <c r="G42">
        <v>87657</v>
      </c>
    </row>
    <row r="43" spans="1:7" x14ac:dyDescent="0.3">
      <c r="B43" t="s">
        <v>40</v>
      </c>
      <c r="C43" t="s">
        <v>45</v>
      </c>
      <c r="E43" t="s">
        <v>514</v>
      </c>
      <c r="G43">
        <v>59330</v>
      </c>
    </row>
    <row r="44" spans="1:7" x14ac:dyDescent="0.3">
      <c r="B44" t="s">
        <v>42</v>
      </c>
      <c r="C44">
        <v>28327</v>
      </c>
    </row>
  </sheetData>
  <mergeCells count="1">
    <mergeCell ref="A1:L1"/>
  </mergeCells>
  <pageMargins left="0.75" right="0.75" top="0.75" bottom="0.5" header="0.5" footer="0.7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515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0</v>
      </c>
      <c r="H5">
        <v>0</v>
      </c>
      <c r="J5">
        <f>SUM(D5:F5:H5)</f>
        <v>9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183529</v>
      </c>
      <c r="F12">
        <v>144121</v>
      </c>
      <c r="H12">
        <v>5</v>
      </c>
      <c r="J12">
        <f>SUM(D12:F12:H12)</f>
        <v>327655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133</v>
      </c>
      <c r="F14">
        <v>56</v>
      </c>
      <c r="H14">
        <v>0</v>
      </c>
      <c r="J14">
        <f>SUM(D14:F14:H14)</f>
        <v>189</v>
      </c>
    </row>
    <row r="15" spans="1:12" x14ac:dyDescent="0.3">
      <c r="B15" t="s">
        <v>7</v>
      </c>
      <c r="D15">
        <f>SUM(D12:D13:D14)</f>
        <v>183662</v>
      </c>
      <c r="F15">
        <f>SUM(F12:F13:F14)</f>
        <v>144177</v>
      </c>
      <c r="H15">
        <f>SUM(H12:H13:H14)</f>
        <v>5</v>
      </c>
      <c r="J15">
        <f>SUM(D15:F15:H15)</f>
        <v>327844</v>
      </c>
    </row>
    <row r="17" spans="1:27" x14ac:dyDescent="0.3">
      <c r="A17" t="s">
        <v>17</v>
      </c>
    </row>
    <row r="18" spans="1:27" x14ac:dyDescent="0.3">
      <c r="B18" t="s">
        <v>14</v>
      </c>
      <c r="D18">
        <v>106919</v>
      </c>
      <c r="F18">
        <v>89823</v>
      </c>
      <c r="H18">
        <v>1</v>
      </c>
      <c r="J18">
        <f>SUM(D18:F18:H18)</f>
        <v>196743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486</v>
      </c>
    </row>
    <row r="22" spans="1:27" x14ac:dyDescent="0.3">
      <c r="B22" t="s">
        <v>7</v>
      </c>
      <c r="J22">
        <f>SUM(J18:J19:J21)</f>
        <v>197229</v>
      </c>
    </row>
    <row r="23" spans="1:27" x14ac:dyDescent="0.3">
      <c r="A23" t="s">
        <v>20</v>
      </c>
      <c r="J23">
        <f>J22/J15*100</f>
        <v>60.15940508290528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</v>
      </c>
      <c r="L26" t="str">
        <f>$B$2</f>
        <v xml:space="preserve">Safipur </v>
      </c>
      <c r="M26">
        <f>$D$15</f>
        <v>183662</v>
      </c>
      <c r="N26">
        <f>$F$15</f>
        <v>144177</v>
      </c>
      <c r="O26">
        <f>$H$15</f>
        <v>5</v>
      </c>
      <c r="P26">
        <f>$J$15</f>
        <v>327844</v>
      </c>
      <c r="Q26">
        <f>$D$18</f>
        <v>106919</v>
      </c>
      <c r="R26">
        <f>$F$18</f>
        <v>89823</v>
      </c>
      <c r="S26">
        <f>$J$21</f>
        <v>486</v>
      </c>
      <c r="T26">
        <f>$J$22</f>
        <v>197229</v>
      </c>
      <c r="U26">
        <f>$C$28</f>
        <v>197225</v>
      </c>
      <c r="V26">
        <f>$J$23</f>
        <v>60.15940508290528</v>
      </c>
      <c r="W26" t="str">
        <f>$C$42</f>
        <v xml:space="preserve">BJP       </v>
      </c>
      <c r="X26" t="str">
        <f>$C$43</f>
        <v xml:space="preserve">BSP       </v>
      </c>
      <c r="Y26">
        <f>$G$42</f>
        <v>84068</v>
      </c>
      <c r="Z26">
        <f>$G$43</f>
        <v>56832</v>
      </c>
      <c r="AA26">
        <f>$C$44</f>
        <v>27236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</f>
        <v>197225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360</v>
      </c>
    </row>
    <row r="32" spans="1:27" x14ac:dyDescent="0.3">
      <c r="B32" t="s">
        <v>27</v>
      </c>
      <c r="C32">
        <v>910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516</v>
      </c>
      <c r="G42">
        <v>84068</v>
      </c>
    </row>
    <row r="43" spans="1:7" x14ac:dyDescent="0.3">
      <c r="B43" t="s">
        <v>40</v>
      </c>
      <c r="C43" t="s">
        <v>47</v>
      </c>
      <c r="E43" t="s">
        <v>517</v>
      </c>
      <c r="G43">
        <v>56832</v>
      </c>
    </row>
    <row r="44" spans="1:7" x14ac:dyDescent="0.3">
      <c r="B44" t="s">
        <v>42</v>
      </c>
      <c r="C44">
        <v>27236</v>
      </c>
    </row>
  </sheetData>
  <mergeCells count="1">
    <mergeCell ref="A1:L1"/>
  </mergeCells>
  <pageMargins left="0.75" right="0.75" top="0.75" bottom="0.5" header="0.5" footer="0.7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518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1</v>
      </c>
      <c r="H5">
        <v>0</v>
      </c>
      <c r="J5">
        <f>SUM(D5:F5:H5)</f>
        <v>11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177696</v>
      </c>
      <c r="F12">
        <v>145114</v>
      </c>
      <c r="H12">
        <v>12</v>
      </c>
      <c r="J12">
        <f>SUM(D12:F12:H12)</f>
        <v>322822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98</v>
      </c>
      <c r="F14">
        <v>53</v>
      </c>
      <c r="H14">
        <v>0</v>
      </c>
      <c r="J14">
        <f>SUM(D14:F14:H14)</f>
        <v>151</v>
      </c>
    </row>
    <row r="15" spans="1:12" x14ac:dyDescent="0.3">
      <c r="B15" t="s">
        <v>7</v>
      </c>
      <c r="D15">
        <f>SUM(D12:D13:D14)</f>
        <v>177794</v>
      </c>
      <c r="F15">
        <f>SUM(F12:F13:F14)</f>
        <v>145167</v>
      </c>
      <c r="H15">
        <f>SUM(H12:H13:H14)</f>
        <v>12</v>
      </c>
      <c r="J15">
        <f>SUM(D15:F15:H15)</f>
        <v>322973</v>
      </c>
    </row>
    <row r="17" spans="1:27" x14ac:dyDescent="0.3">
      <c r="A17" t="s">
        <v>17</v>
      </c>
    </row>
    <row r="18" spans="1:27" x14ac:dyDescent="0.3">
      <c r="B18" t="s">
        <v>14</v>
      </c>
      <c r="D18">
        <v>110447</v>
      </c>
      <c r="F18">
        <v>91875</v>
      </c>
      <c r="H18">
        <v>1</v>
      </c>
      <c r="J18">
        <f>SUM(D18:F18:H18)</f>
        <v>202323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306</v>
      </c>
    </row>
    <row r="22" spans="1:27" x14ac:dyDescent="0.3">
      <c r="B22" t="s">
        <v>7</v>
      </c>
      <c r="J22">
        <f>SUM(J18:J19:J21)</f>
        <v>202629</v>
      </c>
    </row>
    <row r="23" spans="1:27" x14ac:dyDescent="0.3">
      <c r="A23" t="s">
        <v>20</v>
      </c>
      <c r="J23">
        <f>J22/J15*100</f>
        <v>62.738680942369797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91</v>
      </c>
      <c r="L26" t="str">
        <f>$B$2</f>
        <v xml:space="preserve">Mohan </v>
      </c>
      <c r="M26">
        <f>$D$15</f>
        <v>177794</v>
      </c>
      <c r="N26">
        <f>$F$15</f>
        <v>145167</v>
      </c>
      <c r="O26">
        <f>$H$15</f>
        <v>12</v>
      </c>
      <c r="P26">
        <f>$J$15</f>
        <v>322973</v>
      </c>
      <c r="Q26">
        <f>$D$18</f>
        <v>110447</v>
      </c>
      <c r="R26">
        <f>$F$18</f>
        <v>91875</v>
      </c>
      <c r="S26">
        <f>$J$21</f>
        <v>306</v>
      </c>
      <c r="T26">
        <f>$J$22</f>
        <v>202629</v>
      </c>
      <c r="U26">
        <f>$C$28</f>
        <v>202538</v>
      </c>
      <c r="V26">
        <f>$J$23</f>
        <v>62.738680942369797</v>
      </c>
      <c r="W26" t="str">
        <f>$C$42</f>
        <v xml:space="preserve">BJP       </v>
      </c>
      <c r="X26" t="str">
        <f>$C$43</f>
        <v xml:space="preserve">BSP       </v>
      </c>
      <c r="Y26">
        <f>$G$42</f>
        <v>104884</v>
      </c>
      <c r="Z26">
        <f>$G$43</f>
        <v>50789</v>
      </c>
      <c r="AA26">
        <f>$C$44</f>
        <v>54095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J22-91</f>
        <v>202538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351</v>
      </c>
    </row>
    <row r="32" spans="1:27" x14ac:dyDescent="0.3">
      <c r="B32" t="s">
        <v>27</v>
      </c>
      <c r="C32">
        <v>920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519</v>
      </c>
      <c r="G42">
        <v>104884</v>
      </c>
    </row>
    <row r="43" spans="1:7" x14ac:dyDescent="0.3">
      <c r="B43" t="s">
        <v>40</v>
      </c>
      <c r="C43" t="s">
        <v>47</v>
      </c>
      <c r="E43" t="s">
        <v>520</v>
      </c>
      <c r="G43">
        <v>50789</v>
      </c>
    </row>
    <row r="44" spans="1:7" x14ac:dyDescent="0.3">
      <c r="B44" t="s">
        <v>42</v>
      </c>
      <c r="C44">
        <v>54095</v>
      </c>
    </row>
  </sheetData>
  <mergeCells count="1">
    <mergeCell ref="A1:L1"/>
  </mergeCells>
  <pageMargins left="0.75" right="0.75" top="0.75" bottom="0.5" header="0.5" footer="0.7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521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19</v>
      </c>
      <c r="F5">
        <v>3</v>
      </c>
      <c r="H5">
        <v>0</v>
      </c>
      <c r="J5">
        <f>SUM(D5:F5:H5)</f>
        <v>22</v>
      </c>
    </row>
    <row r="6" spans="1:12" x14ac:dyDescent="0.3">
      <c r="A6" t="s">
        <v>9</v>
      </c>
      <c r="D6">
        <v>8</v>
      </c>
      <c r="F6">
        <v>1</v>
      </c>
      <c r="H6">
        <v>0</v>
      </c>
      <c r="J6">
        <f>SUM(D6:F6:H6)</f>
        <v>9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2</v>
      </c>
      <c r="J8">
        <f>SUM(D8:F8:E8)</f>
        <v>11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210407</v>
      </c>
      <c r="F12">
        <v>171522</v>
      </c>
      <c r="H12">
        <v>21</v>
      </c>
      <c r="J12">
        <f>SUM(D12:F12:H12)</f>
        <v>381950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445</v>
      </c>
      <c r="F14">
        <v>152</v>
      </c>
      <c r="H14">
        <v>0</v>
      </c>
      <c r="J14">
        <f>SUM(D14:F14:H14)</f>
        <v>597</v>
      </c>
    </row>
    <row r="15" spans="1:12" x14ac:dyDescent="0.3">
      <c r="B15" t="s">
        <v>7</v>
      </c>
      <c r="D15">
        <f>SUM(D12:D13:D14)</f>
        <v>210852</v>
      </c>
      <c r="F15">
        <f>SUM(F12:F13:F14)</f>
        <v>171674</v>
      </c>
      <c r="H15">
        <f>SUM(H12:H13:H14)</f>
        <v>21</v>
      </c>
      <c r="J15">
        <f>SUM(D15:F15:H15)</f>
        <v>382547</v>
      </c>
    </row>
    <row r="17" spans="1:27" x14ac:dyDescent="0.3">
      <c r="A17" t="s">
        <v>17</v>
      </c>
    </row>
    <row r="18" spans="1:27" x14ac:dyDescent="0.3">
      <c r="B18" t="s">
        <v>14</v>
      </c>
      <c r="D18">
        <v>129632</v>
      </c>
      <c r="F18">
        <v>101062</v>
      </c>
      <c r="H18">
        <v>0</v>
      </c>
      <c r="J18">
        <f>SUM(D18:F18:H18)</f>
        <v>230694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827</v>
      </c>
    </row>
    <row r="22" spans="1:27" x14ac:dyDescent="0.3">
      <c r="B22" t="s">
        <v>7</v>
      </c>
      <c r="J22">
        <f>SUM(J18:J19:J21)</f>
        <v>231521</v>
      </c>
    </row>
    <row r="23" spans="1:27" x14ac:dyDescent="0.3">
      <c r="A23" t="s">
        <v>20</v>
      </c>
      <c r="J23">
        <f>J22/J15*100</f>
        <v>60.520929454419978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64</v>
      </c>
      <c r="L26" t="str">
        <f>$B$2</f>
        <v>Unnao</v>
      </c>
      <c r="M26">
        <f>$D$15</f>
        <v>210852</v>
      </c>
      <c r="N26">
        <f>$F$15</f>
        <v>171674</v>
      </c>
      <c r="O26">
        <f>$H$15</f>
        <v>21</v>
      </c>
      <c r="P26">
        <f>$J$15</f>
        <v>382547</v>
      </c>
      <c r="Q26">
        <f>$D$18</f>
        <v>129632</v>
      </c>
      <c r="R26">
        <f>$F$18</f>
        <v>101062</v>
      </c>
      <c r="S26">
        <f>$J$21</f>
        <v>827</v>
      </c>
      <c r="T26">
        <f>$J$22</f>
        <v>231521</v>
      </c>
      <c r="U26">
        <f>$C$28</f>
        <v>231457</v>
      </c>
      <c r="V26">
        <f>$J$23</f>
        <v>60.520929454419978</v>
      </c>
      <c r="W26" t="str">
        <f>$C$42</f>
        <v xml:space="preserve">BJP       </v>
      </c>
      <c r="X26" t="str">
        <f>$C$43</f>
        <v xml:space="preserve">SP        </v>
      </c>
      <c r="Y26">
        <f>$G$42</f>
        <v>119669</v>
      </c>
      <c r="Z26">
        <f>$G$43</f>
        <v>73597</v>
      </c>
      <c r="AA26">
        <f>$C$44</f>
        <v>46072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J22-64</f>
        <v>231457</v>
      </c>
    </row>
    <row r="29" spans="1:27" x14ac:dyDescent="0.3">
      <c r="B29" t="s">
        <v>25</v>
      </c>
      <c r="C29">
        <v>1</v>
      </c>
    </row>
    <row r="31" spans="1:27" x14ac:dyDescent="0.3">
      <c r="A31" t="s">
        <v>26</v>
      </c>
      <c r="C31">
        <v>372</v>
      </c>
    </row>
    <row r="32" spans="1:27" x14ac:dyDescent="0.3">
      <c r="B32" t="s">
        <v>27</v>
      </c>
      <c r="C32">
        <v>1027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522</v>
      </c>
      <c r="G42">
        <v>119669</v>
      </c>
    </row>
    <row r="43" spans="1:7" x14ac:dyDescent="0.3">
      <c r="B43" t="s">
        <v>40</v>
      </c>
      <c r="C43" t="s">
        <v>45</v>
      </c>
      <c r="E43" t="s">
        <v>523</v>
      </c>
      <c r="G43">
        <v>73597</v>
      </c>
    </row>
    <row r="44" spans="1:7" x14ac:dyDescent="0.3">
      <c r="B44" t="s">
        <v>42</v>
      </c>
      <c r="C44">
        <v>46072</v>
      </c>
    </row>
  </sheetData>
  <mergeCells count="1">
    <mergeCell ref="A1:L1"/>
  </mergeCells>
  <pageMargins left="0.75" right="0.75" top="0.75" bottom="0.5" header="0.5" footer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44"/>
  <sheetViews>
    <sheetView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2</v>
      </c>
      <c r="H5">
        <v>0</v>
      </c>
      <c r="J5">
        <f>SUM(D5:F5:H5)</f>
        <v>12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6</v>
      </c>
      <c r="F9">
        <v>2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152889</v>
      </c>
      <c r="F12">
        <v>133288</v>
      </c>
      <c r="H12">
        <v>17</v>
      </c>
      <c r="J12">
        <f>SUM(D12:F12:H12)</f>
        <v>286194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161</v>
      </c>
      <c r="F14">
        <v>55</v>
      </c>
      <c r="H14">
        <v>0</v>
      </c>
      <c r="J14">
        <f>SUM(D14:F14:H14)</f>
        <v>216</v>
      </c>
    </row>
    <row r="15" spans="1:12" x14ac:dyDescent="0.3">
      <c r="B15" t="s">
        <v>7</v>
      </c>
      <c r="D15">
        <f>SUM(D12:D13:D14)</f>
        <v>153050</v>
      </c>
      <c r="F15">
        <f>SUM(F12:F13:F14)</f>
        <v>133343</v>
      </c>
      <c r="H15">
        <f>SUM(H12:H13:H14)</f>
        <v>17</v>
      </c>
      <c r="J15">
        <f>SUM(D15:F15:H15)</f>
        <v>286410</v>
      </c>
    </row>
    <row r="17" spans="1:27" x14ac:dyDescent="0.3">
      <c r="A17" t="s">
        <v>17</v>
      </c>
    </row>
    <row r="18" spans="1:27" x14ac:dyDescent="0.3">
      <c r="B18" t="s">
        <v>14</v>
      </c>
      <c r="D18">
        <v>94860</v>
      </c>
      <c r="F18">
        <v>92731</v>
      </c>
      <c r="H18">
        <v>4</v>
      </c>
      <c r="J18">
        <f>SUM(D18:F18:H18)</f>
        <v>187595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643</v>
      </c>
    </row>
    <row r="22" spans="1:27" x14ac:dyDescent="0.3">
      <c r="B22" t="s">
        <v>7</v>
      </c>
      <c r="J22">
        <f>SUM(J18:J19:J21)</f>
        <v>188238</v>
      </c>
    </row>
    <row r="23" spans="1:27" x14ac:dyDescent="0.3">
      <c r="A23" t="s">
        <v>20</v>
      </c>
      <c r="J23">
        <f>J22/J15*100</f>
        <v>65.723263852519125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31</v>
      </c>
      <c r="L26" t="str">
        <f>$B$2</f>
        <v>Nehtaur</v>
      </c>
      <c r="M26">
        <f>$D$15</f>
        <v>153050</v>
      </c>
      <c r="N26">
        <f>$F$15</f>
        <v>133343</v>
      </c>
      <c r="O26">
        <f>$H$15</f>
        <v>17</v>
      </c>
      <c r="P26">
        <f>$J$15</f>
        <v>286410</v>
      </c>
      <c r="Q26">
        <f>$D$18</f>
        <v>94860</v>
      </c>
      <c r="R26">
        <f>$F$18</f>
        <v>92731</v>
      </c>
      <c r="S26">
        <f>$J$21</f>
        <v>643</v>
      </c>
      <c r="T26">
        <f>$J$22</f>
        <v>188238</v>
      </c>
      <c r="U26">
        <f>$C$28</f>
        <v>188207</v>
      </c>
      <c r="V26">
        <f>$J$23</f>
        <v>65.723263852519125</v>
      </c>
      <c r="W26" t="str">
        <f>$C$42</f>
        <v xml:space="preserve">BJP       </v>
      </c>
      <c r="X26" t="str">
        <f>$C$43</f>
        <v xml:space="preserve">INC       </v>
      </c>
      <c r="Y26">
        <f>$G$42</f>
        <v>76644</v>
      </c>
      <c r="Z26">
        <f>$G$43</f>
        <v>53493</v>
      </c>
      <c r="AA26">
        <f>$C$44</f>
        <v>23151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J22-31</f>
        <v>188207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318</v>
      </c>
    </row>
    <row r="32" spans="1:27" x14ac:dyDescent="0.3">
      <c r="B32" t="s">
        <v>27</v>
      </c>
      <c r="C32">
        <v>900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91</v>
      </c>
      <c r="G42">
        <v>76644</v>
      </c>
    </row>
    <row r="43" spans="1:7" x14ac:dyDescent="0.3">
      <c r="B43" t="s">
        <v>40</v>
      </c>
      <c r="C43" t="s">
        <v>39</v>
      </c>
      <c r="E43" t="s">
        <v>92</v>
      </c>
      <c r="G43">
        <v>53493</v>
      </c>
    </row>
    <row r="44" spans="1:7" x14ac:dyDescent="0.3">
      <c r="B44" t="s">
        <v>42</v>
      </c>
      <c r="C44">
        <v>23151</v>
      </c>
    </row>
  </sheetData>
  <mergeCells count="1">
    <mergeCell ref="A1:L1"/>
  </mergeCells>
  <pageMargins left="0.75" right="0.75" top="0.75" bottom="0.5" header="0.5" footer="0.7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524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220324</v>
      </c>
      <c r="F12">
        <v>187527</v>
      </c>
      <c r="H12">
        <v>12</v>
      </c>
      <c r="J12">
        <f>SUM(D12:F12:H12)</f>
        <v>407863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1222</v>
      </c>
      <c r="F14">
        <v>602</v>
      </c>
      <c r="H14">
        <v>0</v>
      </c>
      <c r="J14">
        <f>SUM(D14:F14:H14)</f>
        <v>1824</v>
      </c>
    </row>
    <row r="15" spans="1:12" x14ac:dyDescent="0.3">
      <c r="B15" t="s">
        <v>7</v>
      </c>
      <c r="D15">
        <f>SUM(D12:D13:D14)</f>
        <v>221546</v>
      </c>
      <c r="F15">
        <f>SUM(F12:F13:F14)</f>
        <v>188129</v>
      </c>
      <c r="H15">
        <f>SUM(H12:H13:H14)</f>
        <v>12</v>
      </c>
      <c r="J15">
        <f>SUM(D15:F15:H15)</f>
        <v>409687</v>
      </c>
    </row>
    <row r="17" spans="1:27" x14ac:dyDescent="0.3">
      <c r="A17" t="s">
        <v>17</v>
      </c>
    </row>
    <row r="18" spans="1:27" x14ac:dyDescent="0.3">
      <c r="B18" t="s">
        <v>14</v>
      </c>
      <c r="D18">
        <v>120299</v>
      </c>
      <c r="F18">
        <v>113541</v>
      </c>
      <c r="H18">
        <v>0</v>
      </c>
      <c r="J18">
        <f>SUM(D18:F18:H18)</f>
        <v>233840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532</v>
      </c>
    </row>
    <row r="22" spans="1:27" x14ac:dyDescent="0.3">
      <c r="B22" t="s">
        <v>7</v>
      </c>
      <c r="J22">
        <f>SUM(J18:J19:J21)</f>
        <v>234372</v>
      </c>
    </row>
    <row r="23" spans="1:27" x14ac:dyDescent="0.3">
      <c r="A23" t="s">
        <v>20</v>
      </c>
      <c r="J23">
        <f>J22/J15*100</f>
        <v>57.207575539375178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37</v>
      </c>
      <c r="L26" t="str">
        <f>$B$2</f>
        <v>Bhagwantnagar</v>
      </c>
      <c r="M26">
        <f>$D$15</f>
        <v>221546</v>
      </c>
      <c r="N26">
        <f>$F$15</f>
        <v>188129</v>
      </c>
      <c r="O26">
        <f>$H$15</f>
        <v>12</v>
      </c>
      <c r="P26">
        <f>$J$15</f>
        <v>409687</v>
      </c>
      <c r="Q26">
        <f>$D$18</f>
        <v>120299</v>
      </c>
      <c r="R26">
        <f>$F$18</f>
        <v>113541</v>
      </c>
      <c r="S26">
        <f>$J$21</f>
        <v>532</v>
      </c>
      <c r="T26">
        <f>$J$22</f>
        <v>234372</v>
      </c>
      <c r="U26">
        <f>$C$28</f>
        <v>234335</v>
      </c>
      <c r="V26">
        <f>$J$23</f>
        <v>57.207575539375178</v>
      </c>
      <c r="W26" t="str">
        <f>$C$42</f>
        <v xml:space="preserve">BJP       </v>
      </c>
      <c r="X26" t="str">
        <f>$C$43</f>
        <v xml:space="preserve">BSP       </v>
      </c>
      <c r="Y26">
        <f>$G$42</f>
        <v>103698</v>
      </c>
      <c r="Z26">
        <f>$G$43</f>
        <v>50332</v>
      </c>
      <c r="AA26">
        <f>$C$44</f>
        <v>53366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J22-37</f>
        <v>234335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449</v>
      </c>
    </row>
    <row r="32" spans="1:27" x14ac:dyDescent="0.3">
      <c r="B32" t="s">
        <v>27</v>
      </c>
      <c r="C32">
        <v>908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525</v>
      </c>
      <c r="G42">
        <v>103698</v>
      </c>
    </row>
    <row r="43" spans="1:7" x14ac:dyDescent="0.3">
      <c r="B43" t="s">
        <v>40</v>
      </c>
      <c r="C43" t="s">
        <v>47</v>
      </c>
      <c r="E43" t="s">
        <v>526</v>
      </c>
      <c r="G43">
        <v>50332</v>
      </c>
    </row>
    <row r="44" spans="1:7" x14ac:dyDescent="0.3">
      <c r="B44" t="s">
        <v>42</v>
      </c>
      <c r="C44">
        <v>53366</v>
      </c>
    </row>
  </sheetData>
  <mergeCells count="1">
    <mergeCell ref="A1:L1"/>
  </mergeCells>
  <pageMargins left="0.75" right="0.75" top="0.75" bottom="0.5" header="0.5" footer="0.7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27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7" x14ac:dyDescent="0.3">
      <c r="A2" t="s">
        <v>1</v>
      </c>
      <c r="B2" t="s">
        <v>527</v>
      </c>
    </row>
    <row r="4" spans="1:27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7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27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27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7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27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27" x14ac:dyDescent="0.3">
      <c r="A11" t="s">
        <v>13</v>
      </c>
    </row>
    <row r="12" spans="1:27" x14ac:dyDescent="0.3">
      <c r="B12" t="s">
        <v>14</v>
      </c>
      <c r="D12">
        <v>214645</v>
      </c>
      <c r="F12">
        <v>175002</v>
      </c>
      <c r="H12">
        <v>27</v>
      </c>
      <c r="J12">
        <f>SUM(D12:F12:H12)</f>
        <v>389674</v>
      </c>
    </row>
    <row r="13" spans="1:27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7" x14ac:dyDescent="0.3">
      <c r="B14" t="s">
        <v>16</v>
      </c>
      <c r="D14">
        <v>277</v>
      </c>
      <c r="F14">
        <v>131</v>
      </c>
      <c r="H14">
        <v>0</v>
      </c>
      <c r="J14">
        <f>SUM(D14:F14:H14)</f>
        <v>408</v>
      </c>
    </row>
    <row r="15" spans="1:27" x14ac:dyDescent="0.3">
      <c r="B15" t="s">
        <v>7</v>
      </c>
      <c r="D15">
        <f>SUM(D12:D13:D14)</f>
        <v>214922</v>
      </c>
      <c r="F15">
        <f>SUM(F12:F13:F14)</f>
        <v>175133</v>
      </c>
      <c r="H15">
        <f>SUM(H12:H13:H14)</f>
        <v>27</v>
      </c>
      <c r="J15">
        <f>SUM(D15:F15:H15)</f>
        <v>390082</v>
      </c>
    </row>
    <row r="16" spans="1:27" x14ac:dyDescent="0.3">
      <c r="L16" t="str">
        <f>$A$2</f>
        <v>Constituency Name</v>
      </c>
      <c r="M16" t="str">
        <f>_xlfn.CONCAT($D$4," ",$A$11)</f>
        <v>Men ELECTORS</v>
      </c>
      <c r="N16" t="str">
        <f>_xlfn.CONCAT($F$4," ",$A$11)</f>
        <v>Woman ELECTORS</v>
      </c>
      <c r="O16" t="str">
        <f>_xlfn.CONCAT($H$4," ",$A$11)</f>
        <v>Others ELECTORS</v>
      </c>
      <c r="P16" t="str">
        <f>_xlfn.CONCAT("total"," ",$A$11)</f>
        <v>total ELECTORS</v>
      </c>
      <c r="Q16" t="str">
        <f>_xlfn.CONCAT($D$4,$A$17)</f>
        <v>MenVOTERS</v>
      </c>
      <c r="R16" t="str">
        <f>_xlfn.CONCAT($F$4,$A$17)</f>
        <v>WomanVOTERS</v>
      </c>
      <c r="S16" t="str">
        <f>_xlfn.CONCAT($B$21,$A$17)</f>
        <v>PostalVOTERS</v>
      </c>
      <c r="T16" t="str">
        <f>_xlfn.CONCAT($J$4,$A$17)</f>
        <v>TotalVOTERS</v>
      </c>
      <c r="U16" t="str">
        <f>$B$28</f>
        <v>Total Valid Votes polled</v>
      </c>
      <c r="V16" t="str">
        <f>$A$23</f>
        <v>POLLING PERCENTAGE</v>
      </c>
      <c r="W16" t="str">
        <f>$B$42</f>
        <v>Winner</v>
      </c>
      <c r="X16" t="str">
        <f>$B$43</f>
        <v>Runner-Up</v>
      </c>
      <c r="Y16" t="s">
        <v>1199</v>
      </c>
      <c r="Z16" t="s">
        <v>1200</v>
      </c>
      <c r="AA16" t="str">
        <f>$B$44</f>
        <v>Margin</v>
      </c>
    </row>
    <row r="17" spans="1:27" x14ac:dyDescent="0.3">
      <c r="A17" t="s">
        <v>17</v>
      </c>
      <c r="L17" t="str">
        <f>$B$2</f>
        <v>Purwa</v>
      </c>
      <c r="M17">
        <f>$D$15</f>
        <v>214922</v>
      </c>
      <c r="N17">
        <f>$F$15</f>
        <v>175133</v>
      </c>
      <c r="O17">
        <f>$H$15</f>
        <v>27</v>
      </c>
      <c r="P17">
        <f>$J$15</f>
        <v>390082</v>
      </c>
      <c r="Q17">
        <f>$D$18</f>
        <v>126472</v>
      </c>
      <c r="R17">
        <f>$F$18</f>
        <v>117976</v>
      </c>
      <c r="S17">
        <f>$J$21</f>
        <v>522</v>
      </c>
      <c r="T17">
        <f>$J$22</f>
        <v>244970</v>
      </c>
      <c r="U17">
        <f>$C$28</f>
        <v>244933</v>
      </c>
      <c r="V17">
        <f>$J$23</f>
        <v>62.799616490891665</v>
      </c>
      <c r="W17" t="str">
        <f>$C$42</f>
        <v xml:space="preserve">BSP       </v>
      </c>
      <c r="X17" t="str">
        <f>$C$43</f>
        <v xml:space="preserve">BJP       </v>
      </c>
      <c r="Y17">
        <f>$G$42</f>
        <v>97567</v>
      </c>
      <c r="Z17">
        <f>$G$43</f>
        <v>71084</v>
      </c>
      <c r="AA17">
        <f>$C$44</f>
        <v>26483</v>
      </c>
    </row>
    <row r="18" spans="1:27" x14ac:dyDescent="0.3">
      <c r="B18" t="s">
        <v>14</v>
      </c>
      <c r="D18">
        <v>126472</v>
      </c>
      <c r="F18">
        <v>117976</v>
      </c>
      <c r="H18">
        <v>0</v>
      </c>
      <c r="J18">
        <f>SUM(D18:F18:H18)</f>
        <v>244448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522</v>
      </c>
    </row>
    <row r="22" spans="1:27" x14ac:dyDescent="0.3">
      <c r="B22" t="s">
        <v>7</v>
      </c>
      <c r="J22">
        <f>SUM(J18:J19:J21)</f>
        <v>244970</v>
      </c>
    </row>
    <row r="23" spans="1:27" x14ac:dyDescent="0.3">
      <c r="A23" t="s">
        <v>20</v>
      </c>
      <c r="J23">
        <f>J22/J15*100</f>
        <v>62.799616490891665</v>
      </c>
    </row>
    <row r="25" spans="1:27" x14ac:dyDescent="0.3">
      <c r="A25" t="s">
        <v>21</v>
      </c>
    </row>
    <row r="26" spans="1:27" x14ac:dyDescent="0.3">
      <c r="B26" t="s">
        <v>22</v>
      </c>
      <c r="C26">
        <v>37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J22-37</f>
        <v>244933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424</v>
      </c>
    </row>
    <row r="32" spans="1:27" x14ac:dyDescent="0.3">
      <c r="B32" t="s">
        <v>27</v>
      </c>
      <c r="C32">
        <v>919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528</v>
      </c>
      <c r="G42">
        <v>97567</v>
      </c>
    </row>
    <row r="43" spans="1:7" x14ac:dyDescent="0.3">
      <c r="B43" t="s">
        <v>40</v>
      </c>
      <c r="C43" t="s">
        <v>41</v>
      </c>
      <c r="E43" t="s">
        <v>529</v>
      </c>
      <c r="G43">
        <v>71084</v>
      </c>
    </row>
    <row r="44" spans="1:7" x14ac:dyDescent="0.3">
      <c r="B44" t="s">
        <v>42</v>
      </c>
      <c r="C44">
        <v>26483</v>
      </c>
    </row>
  </sheetData>
  <mergeCells count="1">
    <mergeCell ref="A1:L1"/>
  </mergeCells>
  <pageMargins left="0.75" right="0.75" top="0.75" bottom="0.5" header="0.5" footer="0.7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AB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530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2</v>
      </c>
      <c r="H5">
        <v>0</v>
      </c>
      <c r="J5">
        <f>SUM(D5:F5:H5)</f>
        <v>11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2</v>
      </c>
      <c r="J8">
        <f>SUM(D8:F8:E8)</f>
        <v>6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183609</v>
      </c>
      <c r="F12">
        <v>156818</v>
      </c>
      <c r="H12">
        <v>4</v>
      </c>
      <c r="J12">
        <f>SUM(D12:F12:H12)</f>
        <v>340431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35</v>
      </c>
      <c r="F14">
        <v>11</v>
      </c>
      <c r="H14">
        <v>0</v>
      </c>
      <c r="J14">
        <f>SUM(D14:F14:H14)</f>
        <v>46</v>
      </c>
    </row>
    <row r="15" spans="1:12" x14ac:dyDescent="0.3">
      <c r="B15" t="s">
        <v>7</v>
      </c>
      <c r="D15">
        <f>SUM(D12:D13:D14)</f>
        <v>183644</v>
      </c>
      <c r="F15">
        <f>SUM(F12:F13:F14)</f>
        <v>156829</v>
      </c>
      <c r="H15">
        <f>SUM(H12:H13:H14)</f>
        <v>4</v>
      </c>
      <c r="J15">
        <f>SUM(D15:F15:H15)</f>
        <v>340477</v>
      </c>
    </row>
    <row r="17" spans="1:28" x14ac:dyDescent="0.3">
      <c r="A17" t="s">
        <v>17</v>
      </c>
    </row>
    <row r="18" spans="1:28" x14ac:dyDescent="0.3">
      <c r="B18" t="s">
        <v>14</v>
      </c>
      <c r="D18">
        <v>125591</v>
      </c>
      <c r="F18">
        <v>101878</v>
      </c>
      <c r="H18">
        <v>0</v>
      </c>
      <c r="J18">
        <f>SUM(D18:F18:H18)</f>
        <v>227469</v>
      </c>
      <c r="M18" t="str">
        <f>$A$2</f>
        <v>Constituency Name</v>
      </c>
      <c r="N18" t="str">
        <f>_xlfn.CONCAT($D$4," ",$A$11)</f>
        <v>Men ELECTORS</v>
      </c>
      <c r="O18" t="str">
        <f>_xlfn.CONCAT($F$4," ",$A$11)</f>
        <v>Woman ELECTORS</v>
      </c>
      <c r="P18" t="str">
        <f>_xlfn.CONCAT($H$4," ",$A$11)</f>
        <v>Others ELECTORS</v>
      </c>
      <c r="Q18" t="str">
        <f>_xlfn.CONCAT("total"," ",$A$11)</f>
        <v>total ELECTORS</v>
      </c>
      <c r="R18" t="str">
        <f>_xlfn.CONCAT($D$4,$A$17)</f>
        <v>MenVOTERS</v>
      </c>
      <c r="S18" t="str">
        <f>_xlfn.CONCAT($F$4,$A$17)</f>
        <v>WomanVOTERS</v>
      </c>
      <c r="T18" t="str">
        <f>_xlfn.CONCAT($B$21,$A$17)</f>
        <v>PostalVOTERS</v>
      </c>
      <c r="U18" t="str">
        <f>_xlfn.CONCAT($J$4,$A$17)</f>
        <v>TotalVOTERS</v>
      </c>
      <c r="V18" t="str">
        <f>$B$28</f>
        <v>Total Valid Votes polled</v>
      </c>
      <c r="W18" t="str">
        <f>$A$23</f>
        <v>POLLING PERCENTAGE</v>
      </c>
      <c r="X18" t="str">
        <f>$B$42</f>
        <v>Winner</v>
      </c>
      <c r="Y18" t="str">
        <f>$B$43</f>
        <v>Runner-Up</v>
      </c>
      <c r="Z18" t="s">
        <v>1199</v>
      </c>
      <c r="AA18" t="s">
        <v>1200</v>
      </c>
      <c r="AB18" t="str">
        <f>$B$44</f>
        <v>Margin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  <c r="M19" t="str">
        <f>$B$2</f>
        <v>Malihabad</v>
      </c>
      <c r="N19">
        <f>$D$15</f>
        <v>183644</v>
      </c>
      <c r="O19">
        <f>$F$15</f>
        <v>156829</v>
      </c>
      <c r="P19">
        <f>$H$15</f>
        <v>4</v>
      </c>
      <c r="Q19">
        <f>$J$15</f>
        <v>340477</v>
      </c>
      <c r="R19">
        <f>$D$18</f>
        <v>125591</v>
      </c>
      <c r="S19">
        <f>$F$18</f>
        <v>101878</v>
      </c>
      <c r="T19">
        <f>$J$21</f>
        <v>268</v>
      </c>
      <c r="U19">
        <f>$J$22</f>
        <v>227737</v>
      </c>
      <c r="V19">
        <f>$C$28</f>
        <v>227724</v>
      </c>
      <c r="W19">
        <f>$J$23</f>
        <v>66.887631176261536</v>
      </c>
      <c r="X19" t="str">
        <f>$C$42</f>
        <v xml:space="preserve">BJP       </v>
      </c>
      <c r="Y19" t="str">
        <f>$C$43</f>
        <v xml:space="preserve">SP        </v>
      </c>
      <c r="Z19">
        <f>$G$42</f>
        <v>94677</v>
      </c>
      <c r="AA19">
        <f>$G$43</f>
        <v>72009</v>
      </c>
      <c r="AB19">
        <f>$C$44</f>
        <v>22668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268</v>
      </c>
    </row>
    <row r="22" spans="1:28" x14ac:dyDescent="0.3">
      <c r="B22" t="s">
        <v>7</v>
      </c>
      <c r="J22">
        <f>SUM(J18:J19:J21)</f>
        <v>227737</v>
      </c>
    </row>
    <row r="23" spans="1:28" x14ac:dyDescent="0.3">
      <c r="A23" t="s">
        <v>20</v>
      </c>
      <c r="J23">
        <f>J22/J15*100</f>
        <v>66.887631176261536</v>
      </c>
    </row>
    <row r="25" spans="1:28" x14ac:dyDescent="0.3">
      <c r="A25" t="s">
        <v>21</v>
      </c>
    </row>
    <row r="26" spans="1:28" x14ac:dyDescent="0.3">
      <c r="B26" t="s">
        <v>22</v>
      </c>
      <c r="C26">
        <v>13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J22-13</f>
        <v>227724</v>
      </c>
    </row>
    <row r="29" spans="1:28" x14ac:dyDescent="0.3">
      <c r="B29" t="s">
        <v>25</v>
      </c>
      <c r="C29">
        <v>1</v>
      </c>
    </row>
    <row r="31" spans="1:28" x14ac:dyDescent="0.3">
      <c r="A31" t="s">
        <v>26</v>
      </c>
      <c r="C31">
        <v>375</v>
      </c>
    </row>
    <row r="32" spans="1:28" x14ac:dyDescent="0.3">
      <c r="B32" t="s">
        <v>27</v>
      </c>
      <c r="C32">
        <v>908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531</v>
      </c>
      <c r="G42">
        <v>94677</v>
      </c>
    </row>
    <row r="43" spans="1:7" x14ac:dyDescent="0.3">
      <c r="B43" t="s">
        <v>40</v>
      </c>
      <c r="C43" t="s">
        <v>45</v>
      </c>
      <c r="E43" t="s">
        <v>143</v>
      </c>
      <c r="G43">
        <v>72009</v>
      </c>
    </row>
    <row r="44" spans="1:7" x14ac:dyDescent="0.3">
      <c r="B44" t="s">
        <v>42</v>
      </c>
      <c r="C44">
        <v>22668</v>
      </c>
    </row>
  </sheetData>
  <mergeCells count="1">
    <mergeCell ref="A1:L1"/>
  </mergeCells>
  <pageMargins left="0.75" right="0.75" top="0.75" bottom="0.5" header="0.5" footer="0.7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AB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532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2</v>
      </c>
      <c r="H5">
        <v>0</v>
      </c>
      <c r="J5">
        <f>SUM(D5:F5:H5)</f>
        <v>17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2</v>
      </c>
      <c r="J8">
        <f>SUM(D8:F8:E8)</f>
        <v>10</v>
      </c>
    </row>
    <row r="9" spans="1:12" x14ac:dyDescent="0.3">
      <c r="A9" t="s">
        <v>12</v>
      </c>
      <c r="D9">
        <v>7</v>
      </c>
      <c r="F9">
        <v>2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213791</v>
      </c>
      <c r="F12">
        <v>181835</v>
      </c>
      <c r="H12">
        <v>5</v>
      </c>
      <c r="J12">
        <f>SUM(D12:F12:H12)</f>
        <v>395631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155</v>
      </c>
      <c r="F14">
        <v>78</v>
      </c>
      <c r="H14">
        <v>0</v>
      </c>
      <c r="J14">
        <f>SUM(D14:F14:H14)</f>
        <v>233</v>
      </c>
    </row>
    <row r="15" spans="1:12" x14ac:dyDescent="0.3">
      <c r="B15" t="s">
        <v>7</v>
      </c>
      <c r="D15">
        <f>SUM(D12:D13:D14)</f>
        <v>213946</v>
      </c>
      <c r="F15">
        <f>SUM(F12:F13:F14)</f>
        <v>181913</v>
      </c>
      <c r="H15">
        <f>SUM(H12:H13:H14)</f>
        <v>5</v>
      </c>
      <c r="J15">
        <f>SUM(D15:F15:H15)</f>
        <v>395864</v>
      </c>
    </row>
    <row r="17" spans="1:28" x14ac:dyDescent="0.3">
      <c r="A17" t="s">
        <v>17</v>
      </c>
    </row>
    <row r="18" spans="1:28" x14ac:dyDescent="0.3">
      <c r="B18" t="s">
        <v>14</v>
      </c>
      <c r="D18">
        <v>147708</v>
      </c>
      <c r="F18">
        <v>116526</v>
      </c>
      <c r="H18">
        <v>0</v>
      </c>
      <c r="J18">
        <f>SUM(D18:F18:H18)</f>
        <v>264234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  <c r="M20" t="str">
        <f>$A$2</f>
        <v>Constituency Name</v>
      </c>
      <c r="N20" t="str">
        <f>_xlfn.CONCAT($D$4," ",$A$11)</f>
        <v>Men ELECTORS</v>
      </c>
      <c r="O20" t="str">
        <f>_xlfn.CONCAT($F$4," ",$A$11)</f>
        <v>Woman ELECTORS</v>
      </c>
      <c r="P20" t="str">
        <f>_xlfn.CONCAT($H$4," ",$A$11)</f>
        <v>Others ELECTORS</v>
      </c>
      <c r="Q20" t="str">
        <f>_xlfn.CONCAT("total"," ",$A$11)</f>
        <v>total ELECTORS</v>
      </c>
      <c r="R20" t="str">
        <f>_xlfn.CONCAT($D$4,$A$17)</f>
        <v>MenVOTERS</v>
      </c>
      <c r="S20" t="str">
        <f>_xlfn.CONCAT($F$4,$A$17)</f>
        <v>WomanVOTERS</v>
      </c>
      <c r="T20" t="str">
        <f>_xlfn.CONCAT($B$21,$A$17)</f>
        <v>PostalVOTERS</v>
      </c>
      <c r="U20" t="str">
        <f>_xlfn.CONCAT($J$4,$A$17)</f>
        <v>TotalVOTERS</v>
      </c>
      <c r="V20" t="str">
        <f>$B$28</f>
        <v>Total Valid Votes polled</v>
      </c>
      <c r="W20" t="str">
        <f>$A$23</f>
        <v>POLLING PERCENTAGE</v>
      </c>
      <c r="X20" t="str">
        <f>$B$42</f>
        <v>Winner</v>
      </c>
      <c r="Y20" t="str">
        <f>$B$43</f>
        <v>Runner-Up</v>
      </c>
      <c r="Z20" t="s">
        <v>1199</v>
      </c>
      <c r="AA20" t="s">
        <v>1200</v>
      </c>
      <c r="AB20" t="str">
        <f>$B$44</f>
        <v>Margin</v>
      </c>
    </row>
    <row r="21" spans="1:28" x14ac:dyDescent="0.3">
      <c r="B21" t="s">
        <v>19</v>
      </c>
      <c r="J21">
        <v>535</v>
      </c>
      <c r="M21" t="str">
        <f>$B$2</f>
        <v>Bakshi Kaa Talab</v>
      </c>
      <c r="N21">
        <f>$D$15</f>
        <v>213946</v>
      </c>
      <c r="O21">
        <f>$F$15</f>
        <v>181913</v>
      </c>
      <c r="P21">
        <f>$H$15</f>
        <v>5</v>
      </c>
      <c r="Q21">
        <f>$J$15</f>
        <v>395864</v>
      </c>
      <c r="R21">
        <f>$D$18</f>
        <v>147708</v>
      </c>
      <c r="S21">
        <f>$F$18</f>
        <v>116526</v>
      </c>
      <c r="T21">
        <f>$J$21</f>
        <v>535</v>
      </c>
      <c r="U21">
        <f>$J$22</f>
        <v>264769</v>
      </c>
      <c r="V21">
        <f>$C$28</f>
        <v>264762</v>
      </c>
      <c r="W21">
        <f>$J$23</f>
        <v>66.883828789685353</v>
      </c>
      <c r="X21" t="str">
        <f>$C$42</f>
        <v xml:space="preserve">BJP       </v>
      </c>
      <c r="Y21" t="str">
        <f>$C$43</f>
        <v xml:space="preserve">BSP       </v>
      </c>
      <c r="Z21">
        <f>$G$42</f>
        <v>96482</v>
      </c>
      <c r="AA21">
        <f>$G$43</f>
        <v>78898</v>
      </c>
      <c r="AB21">
        <f>$C$44</f>
        <v>17584</v>
      </c>
    </row>
    <row r="22" spans="1:28" x14ac:dyDescent="0.3">
      <c r="B22" t="s">
        <v>7</v>
      </c>
      <c r="J22">
        <f>SUM(J18:J19:J21)</f>
        <v>264769</v>
      </c>
    </row>
    <row r="23" spans="1:28" x14ac:dyDescent="0.3">
      <c r="A23" t="s">
        <v>20</v>
      </c>
      <c r="J23">
        <f>J22/J15*100</f>
        <v>66.883828789685353</v>
      </c>
    </row>
    <row r="25" spans="1:28" x14ac:dyDescent="0.3">
      <c r="A25" t="s">
        <v>21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</f>
        <v>264762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402</v>
      </c>
    </row>
    <row r="32" spans="1:28" x14ac:dyDescent="0.3">
      <c r="B32" t="s">
        <v>27</v>
      </c>
      <c r="C32">
        <v>984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533</v>
      </c>
      <c r="G42">
        <v>96482</v>
      </c>
    </row>
    <row r="43" spans="1:7" x14ac:dyDescent="0.3">
      <c r="B43" t="s">
        <v>40</v>
      </c>
      <c r="C43" t="s">
        <v>47</v>
      </c>
      <c r="E43" t="s">
        <v>534</v>
      </c>
      <c r="G43">
        <v>78898</v>
      </c>
    </row>
    <row r="44" spans="1:7" x14ac:dyDescent="0.3">
      <c r="B44" t="s">
        <v>42</v>
      </c>
      <c r="C44">
        <v>17584</v>
      </c>
    </row>
  </sheetData>
  <mergeCells count="1">
    <mergeCell ref="A1:L1"/>
  </mergeCells>
  <pageMargins left="0.75" right="0.75" top="0.75" bottom="0.5" header="0.5" footer="0.7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AA44"/>
  <sheetViews>
    <sheetView workbookViewId="0">
      <selection activeCell="L14" sqref="L14:AA15"/>
    </sheetView>
  </sheetViews>
  <sheetFormatPr defaultRowHeight="14.4" x14ac:dyDescent="0.3"/>
  <sheetData>
    <row r="1" spans="1:27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7" x14ac:dyDescent="0.3">
      <c r="A2" t="s">
        <v>1</v>
      </c>
      <c r="B2" t="s">
        <v>535</v>
      </c>
    </row>
    <row r="4" spans="1:27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7" x14ac:dyDescent="0.3">
      <c r="A5" t="s">
        <v>8</v>
      </c>
      <c r="D5">
        <v>19</v>
      </c>
      <c r="F5">
        <v>2</v>
      </c>
      <c r="H5">
        <v>0</v>
      </c>
      <c r="J5">
        <f>SUM(D5:F5:H5)</f>
        <v>21</v>
      </c>
    </row>
    <row r="6" spans="1:27" x14ac:dyDescent="0.3">
      <c r="A6" t="s">
        <v>9</v>
      </c>
      <c r="D6">
        <v>6</v>
      </c>
      <c r="F6">
        <v>0</v>
      </c>
      <c r="H6">
        <v>0</v>
      </c>
      <c r="J6">
        <f>SUM(D6:F6:H6)</f>
        <v>6</v>
      </c>
    </row>
    <row r="7" spans="1:27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7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27" x14ac:dyDescent="0.3">
      <c r="A9" t="s">
        <v>12</v>
      </c>
      <c r="D9">
        <v>11</v>
      </c>
      <c r="F9">
        <v>1</v>
      </c>
      <c r="H9">
        <v>0</v>
      </c>
      <c r="J9">
        <f>SUM(D9:F9:E9)</f>
        <v>12</v>
      </c>
    </row>
    <row r="11" spans="1:27" x14ac:dyDescent="0.3">
      <c r="A11" t="s">
        <v>13</v>
      </c>
    </row>
    <row r="12" spans="1:27" x14ac:dyDescent="0.3">
      <c r="B12" t="s">
        <v>14</v>
      </c>
      <c r="D12">
        <v>269434</v>
      </c>
      <c r="F12">
        <v>227384</v>
      </c>
      <c r="H12">
        <v>16</v>
      </c>
      <c r="J12">
        <f>SUM(D12:F12:H12)</f>
        <v>496834</v>
      </c>
    </row>
    <row r="13" spans="1:27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7" x14ac:dyDescent="0.3">
      <c r="B14" t="s">
        <v>16</v>
      </c>
      <c r="D14">
        <v>1267</v>
      </c>
      <c r="F14">
        <v>472</v>
      </c>
      <c r="H14">
        <v>0</v>
      </c>
      <c r="J14">
        <f>SUM(D14:F14:H14)</f>
        <v>1739</v>
      </c>
      <c r="L14" t="str">
        <f>$A$2</f>
        <v>Constituency Name</v>
      </c>
      <c r="M14" t="str">
        <f>_xlfn.CONCAT($D$4," ",$A$11)</f>
        <v>Men ELECTORS</v>
      </c>
      <c r="N14" t="str">
        <f>_xlfn.CONCAT($F$4," ",$A$11)</f>
        <v>Woman ELECTORS</v>
      </c>
      <c r="O14" t="str">
        <f>_xlfn.CONCAT($H$4," ",$A$11)</f>
        <v>Others ELECTORS</v>
      </c>
      <c r="P14" t="str">
        <f>_xlfn.CONCAT("total"," ",$A$11)</f>
        <v>total ELECTORS</v>
      </c>
      <c r="Q14" t="str">
        <f>_xlfn.CONCAT($D$4,$A$17)</f>
        <v>MenVOTERS</v>
      </c>
      <c r="R14" t="str">
        <f>_xlfn.CONCAT($F$4,$A$17)</f>
        <v>WomanVOTERS</v>
      </c>
      <c r="S14" t="str">
        <f>_xlfn.CONCAT($B$21,$A$17)</f>
        <v>PostalVOTERS</v>
      </c>
      <c r="T14" t="str">
        <f>_xlfn.CONCAT($J$4,$A$17)</f>
        <v>TotalVOTERS</v>
      </c>
      <c r="U14" t="str">
        <f>$B$28</f>
        <v>Total Valid Votes polled</v>
      </c>
      <c r="V14" t="str">
        <f>$A$23</f>
        <v>POLLING PERCENTAGE</v>
      </c>
      <c r="W14" t="str">
        <f>$B$42</f>
        <v>Winner</v>
      </c>
      <c r="X14" t="str">
        <f>$B$43</f>
        <v>Runner-Up</v>
      </c>
      <c r="Y14" t="s">
        <v>1199</v>
      </c>
      <c r="Z14" t="s">
        <v>1200</v>
      </c>
      <c r="AA14" t="str">
        <f>$B$44</f>
        <v>Margin</v>
      </c>
    </row>
    <row r="15" spans="1:27" x14ac:dyDescent="0.3">
      <c r="B15" t="s">
        <v>7</v>
      </c>
      <c r="D15">
        <f>SUM(D12:D13:D14)</f>
        <v>270701</v>
      </c>
      <c r="F15">
        <f>SUM(F12:F13:F14)</f>
        <v>227856</v>
      </c>
      <c r="H15">
        <f>SUM(H12:H13:H14)</f>
        <v>16</v>
      </c>
      <c r="J15">
        <f>SUM(D15:F15:H15)</f>
        <v>498573</v>
      </c>
      <c r="L15" t="str">
        <f>$B$2</f>
        <v>Sarojini Nagar</v>
      </c>
      <c r="M15">
        <f>$D$15</f>
        <v>270701</v>
      </c>
      <c r="N15">
        <f>$F$15</f>
        <v>227856</v>
      </c>
      <c r="O15">
        <f>$H$15</f>
        <v>16</v>
      </c>
      <c r="P15">
        <f>$J$15</f>
        <v>498573</v>
      </c>
      <c r="Q15">
        <f>$D$18</f>
        <v>161076</v>
      </c>
      <c r="R15">
        <f>$F$18</f>
        <v>128904</v>
      </c>
      <c r="S15">
        <f>$J$21</f>
        <v>914</v>
      </c>
      <c r="T15">
        <f>$J$22</f>
        <v>290894</v>
      </c>
      <c r="U15">
        <f>$C$28</f>
        <v>290847</v>
      </c>
      <c r="V15">
        <f>$J$23</f>
        <v>58.345317536248452</v>
      </c>
      <c r="W15" t="str">
        <f>$C$42</f>
        <v xml:space="preserve">BJP       </v>
      </c>
      <c r="X15" t="str">
        <f>$C$43</f>
        <v xml:space="preserve">SP        </v>
      </c>
      <c r="Y15">
        <f>$G$42</f>
        <v>108506</v>
      </c>
      <c r="Z15">
        <f>$G$43</f>
        <v>74327</v>
      </c>
      <c r="AA15">
        <f>$C$44</f>
        <v>34179</v>
      </c>
    </row>
    <row r="17" spans="1:10" x14ac:dyDescent="0.3">
      <c r="A17" t="s">
        <v>17</v>
      </c>
    </row>
    <row r="18" spans="1:10" x14ac:dyDescent="0.3">
      <c r="B18" t="s">
        <v>14</v>
      </c>
      <c r="D18">
        <v>161076</v>
      </c>
      <c r="F18">
        <v>128904</v>
      </c>
      <c r="H18">
        <v>0</v>
      </c>
      <c r="J18">
        <f>SUM(D18:F18:H18)</f>
        <v>289980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914</v>
      </c>
    </row>
    <row r="22" spans="1:10" x14ac:dyDescent="0.3">
      <c r="B22" t="s">
        <v>7</v>
      </c>
      <c r="J22">
        <f>SUM(J18:J19:J21)</f>
        <v>290894</v>
      </c>
    </row>
    <row r="23" spans="1:10" x14ac:dyDescent="0.3">
      <c r="A23" t="s">
        <v>20</v>
      </c>
      <c r="J23">
        <f>J22/J15*100</f>
        <v>58.345317536248452</v>
      </c>
    </row>
    <row r="25" spans="1:10" x14ac:dyDescent="0.3">
      <c r="A25" t="s">
        <v>21</v>
      </c>
    </row>
    <row r="26" spans="1:10" x14ac:dyDescent="0.3">
      <c r="B26" t="s">
        <v>22</v>
      </c>
      <c r="C26">
        <v>47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J22-47</f>
        <v>290847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458</v>
      </c>
    </row>
    <row r="32" spans="1:10" x14ac:dyDescent="0.3">
      <c r="B32" t="s">
        <v>27</v>
      </c>
      <c r="C32">
        <v>1085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536</v>
      </c>
      <c r="G42">
        <v>108506</v>
      </c>
    </row>
    <row r="43" spans="1:7" x14ac:dyDescent="0.3">
      <c r="B43" t="s">
        <v>40</v>
      </c>
      <c r="C43" t="s">
        <v>45</v>
      </c>
      <c r="E43" t="s">
        <v>537</v>
      </c>
      <c r="G43">
        <v>74327</v>
      </c>
    </row>
    <row r="44" spans="1:7" x14ac:dyDescent="0.3">
      <c r="B44" t="s">
        <v>42</v>
      </c>
      <c r="C44">
        <v>34179</v>
      </c>
    </row>
  </sheetData>
  <mergeCells count="1">
    <mergeCell ref="A1:L1"/>
  </mergeCells>
  <pageMargins left="0.75" right="0.75" top="0.75" bottom="0.5" header="0.5" footer="0.7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AA44"/>
  <sheetViews>
    <sheetView topLeftCell="F1" workbookViewId="0">
      <selection activeCell="L15" sqref="L15:AA15"/>
    </sheetView>
  </sheetViews>
  <sheetFormatPr defaultRowHeight="14.4" x14ac:dyDescent="0.3"/>
  <sheetData>
    <row r="1" spans="1:27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7" x14ac:dyDescent="0.3">
      <c r="A2" t="s">
        <v>1</v>
      </c>
      <c r="B2" t="s">
        <v>538</v>
      </c>
    </row>
    <row r="4" spans="1:27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7" x14ac:dyDescent="0.3">
      <c r="A5" t="s">
        <v>8</v>
      </c>
      <c r="D5">
        <v>20</v>
      </c>
      <c r="F5">
        <v>1</v>
      </c>
      <c r="H5">
        <v>0</v>
      </c>
      <c r="J5">
        <f>SUM(D5:F5:H5)</f>
        <v>21</v>
      </c>
    </row>
    <row r="6" spans="1:27" x14ac:dyDescent="0.3">
      <c r="A6" t="s">
        <v>9</v>
      </c>
      <c r="D6">
        <v>3</v>
      </c>
      <c r="F6">
        <v>1</v>
      </c>
      <c r="H6">
        <v>0</v>
      </c>
      <c r="J6">
        <f>SUM(D6:F6:H6)</f>
        <v>4</v>
      </c>
    </row>
    <row r="7" spans="1:27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7" x14ac:dyDescent="0.3">
      <c r="A8" t="s">
        <v>11</v>
      </c>
      <c r="D8">
        <f>D5-D6-D7</f>
        <v>17</v>
      </c>
      <c r="F8">
        <f>E5-E6-E7</f>
        <v>0</v>
      </c>
      <c r="H8">
        <f>F5-F6-F7</f>
        <v>0</v>
      </c>
      <c r="J8">
        <f>SUM(D8:F8:E8)</f>
        <v>17</v>
      </c>
    </row>
    <row r="9" spans="1:27" x14ac:dyDescent="0.3">
      <c r="A9" t="s">
        <v>12</v>
      </c>
      <c r="D9">
        <v>14</v>
      </c>
      <c r="F9">
        <v>0</v>
      </c>
      <c r="H9">
        <v>0</v>
      </c>
      <c r="J9">
        <f>SUM(D9:F9:E9)</f>
        <v>14</v>
      </c>
    </row>
    <row r="11" spans="1:27" x14ac:dyDescent="0.3">
      <c r="A11" t="s">
        <v>13</v>
      </c>
    </row>
    <row r="12" spans="1:27" x14ac:dyDescent="0.3">
      <c r="B12" t="s">
        <v>14</v>
      </c>
      <c r="D12">
        <v>210804</v>
      </c>
      <c r="F12">
        <v>176854</v>
      </c>
      <c r="H12">
        <v>27</v>
      </c>
      <c r="J12">
        <f>SUM(D12:F12:H12)</f>
        <v>387685</v>
      </c>
    </row>
    <row r="13" spans="1:27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7" x14ac:dyDescent="0.3">
      <c r="B14" t="s">
        <v>16</v>
      </c>
      <c r="D14">
        <v>147</v>
      </c>
      <c r="F14">
        <v>42</v>
      </c>
      <c r="H14">
        <v>0</v>
      </c>
      <c r="J14">
        <f>SUM(D14:F14:H14)</f>
        <v>189</v>
      </c>
      <c r="L14" t="str">
        <f>$A$2</f>
        <v>Constituency Name</v>
      </c>
      <c r="M14" t="str">
        <f>_xlfn.CONCAT($D$4," ",$A$11)</f>
        <v>Men ELECTORS</v>
      </c>
      <c r="N14" t="str">
        <f>_xlfn.CONCAT($F$4," ",$A$11)</f>
        <v>Woman ELECTORS</v>
      </c>
      <c r="O14" t="str">
        <f>_xlfn.CONCAT($H$4," ",$A$11)</f>
        <v>Others ELECTORS</v>
      </c>
      <c r="P14" t="str">
        <f>_xlfn.CONCAT("total"," ",$A$11)</f>
        <v>total ELECTORS</v>
      </c>
      <c r="Q14" t="str">
        <f>_xlfn.CONCAT($D$4,$A$17)</f>
        <v>MenVOTERS</v>
      </c>
      <c r="R14" t="str">
        <f>_xlfn.CONCAT($F$4,$A$17)</f>
        <v>WomanVOTERS</v>
      </c>
      <c r="S14" t="str">
        <f>_xlfn.CONCAT($B$21,$A$17)</f>
        <v>PostalVOTERS</v>
      </c>
      <c r="T14" t="str">
        <f>_xlfn.CONCAT($J$4,$A$17)</f>
        <v>TotalVOTERS</v>
      </c>
      <c r="U14" t="str">
        <f>$B$28</f>
        <v>Total Valid Votes polled</v>
      </c>
      <c r="V14" t="str">
        <f>$A$23</f>
        <v>POLLING PERCENTAGE</v>
      </c>
      <c r="W14" t="str">
        <f>$B$42</f>
        <v>Winner</v>
      </c>
      <c r="X14" t="str">
        <f>$B$43</f>
        <v>Runner-Up</v>
      </c>
      <c r="Y14" t="s">
        <v>1199</v>
      </c>
      <c r="Z14" t="s">
        <v>1200</v>
      </c>
      <c r="AA14" t="str">
        <f>$B$44</f>
        <v>Margin</v>
      </c>
    </row>
    <row r="15" spans="1:27" x14ac:dyDescent="0.3">
      <c r="B15" t="s">
        <v>7</v>
      </c>
      <c r="D15">
        <f>SUM(D12:D13:D14)</f>
        <v>210951</v>
      </c>
      <c r="F15">
        <f>SUM(F12:F13:F14)</f>
        <v>176896</v>
      </c>
      <c r="H15">
        <f>SUM(H12:H13:H14)</f>
        <v>27</v>
      </c>
      <c r="J15">
        <f>SUM(D15:F15:H15)</f>
        <v>387874</v>
      </c>
      <c r="L15" t="str">
        <f>$B$2</f>
        <v>Lucknow West</v>
      </c>
      <c r="M15">
        <f>$D$15</f>
        <v>210951</v>
      </c>
      <c r="N15">
        <f>$F$15</f>
        <v>176896</v>
      </c>
      <c r="O15">
        <f>$H$15</f>
        <v>27</v>
      </c>
      <c r="P15">
        <f>$J$15</f>
        <v>387874</v>
      </c>
      <c r="Q15">
        <f>$D$18</f>
        <v>121660</v>
      </c>
      <c r="R15">
        <f>$F$18</f>
        <v>95426</v>
      </c>
      <c r="S15">
        <f>$J$21</f>
        <v>507</v>
      </c>
      <c r="T15">
        <f>$J$22</f>
        <v>217597</v>
      </c>
      <c r="U15">
        <f>$C$28</f>
        <v>217554</v>
      </c>
      <c r="V15">
        <f>$J$23</f>
        <v>56.099919045875723</v>
      </c>
      <c r="W15" t="str">
        <f>$C$42</f>
        <v xml:space="preserve">BJP       </v>
      </c>
      <c r="X15" t="str">
        <f>$C$43</f>
        <v xml:space="preserve">SP        </v>
      </c>
      <c r="Y15">
        <f>$G$42</f>
        <v>93022</v>
      </c>
      <c r="Z15">
        <f>$G$43</f>
        <v>79950</v>
      </c>
      <c r="AA15">
        <f>$C$44</f>
        <v>13072</v>
      </c>
    </row>
    <row r="17" spans="1:10" x14ac:dyDescent="0.3">
      <c r="A17" t="s">
        <v>17</v>
      </c>
    </row>
    <row r="18" spans="1:10" x14ac:dyDescent="0.3">
      <c r="B18" t="s">
        <v>14</v>
      </c>
      <c r="D18">
        <v>121660</v>
      </c>
      <c r="F18">
        <v>95426</v>
      </c>
      <c r="H18">
        <v>4</v>
      </c>
      <c r="J18">
        <f>SUM(D18:F18:H18)</f>
        <v>217090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507</v>
      </c>
    </row>
    <row r="22" spans="1:10" x14ac:dyDescent="0.3">
      <c r="B22" t="s">
        <v>7</v>
      </c>
      <c r="J22">
        <f>SUM(J18:J19:J21)</f>
        <v>217597</v>
      </c>
    </row>
    <row r="23" spans="1:10" x14ac:dyDescent="0.3">
      <c r="A23" t="s">
        <v>20</v>
      </c>
      <c r="J23">
        <f>J22/J15*100</f>
        <v>56.099919045875723</v>
      </c>
    </row>
    <row r="25" spans="1:10" x14ac:dyDescent="0.3">
      <c r="A25" t="s">
        <v>21</v>
      </c>
    </row>
    <row r="26" spans="1:10" x14ac:dyDescent="0.3">
      <c r="B26" t="s">
        <v>22</v>
      </c>
      <c r="C26">
        <v>43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J22-43</f>
        <v>217554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387</v>
      </c>
    </row>
    <row r="32" spans="1:10" x14ac:dyDescent="0.3">
      <c r="B32" t="s">
        <v>27</v>
      </c>
      <c r="C32">
        <v>1002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539</v>
      </c>
      <c r="G42">
        <v>93022</v>
      </c>
    </row>
    <row r="43" spans="1:7" x14ac:dyDescent="0.3">
      <c r="B43" t="s">
        <v>40</v>
      </c>
      <c r="C43" t="s">
        <v>45</v>
      </c>
      <c r="E43" t="s">
        <v>540</v>
      </c>
      <c r="G43">
        <v>79950</v>
      </c>
    </row>
    <row r="44" spans="1:7" x14ac:dyDescent="0.3">
      <c r="B44" t="s">
        <v>42</v>
      </c>
      <c r="C44">
        <v>13072</v>
      </c>
    </row>
  </sheetData>
  <mergeCells count="1">
    <mergeCell ref="A1:L1"/>
  </mergeCells>
  <pageMargins left="0.75" right="0.75" top="0.75" bottom="0.5" header="0.5" footer="0.7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5742-5C16-461F-A73C-0D470CA254F8}">
  <dimension ref="A1"/>
  <sheetViews>
    <sheetView workbookViewId="0">
      <selection activeCell="L14" sqref="L14:AA15"/>
    </sheetView>
  </sheetViews>
  <sheetFormatPr defaultRowHeight="14.4" x14ac:dyDescent="0.3"/>
  <sheetData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AB44"/>
  <sheetViews>
    <sheetView topLeftCell="J1" workbookViewId="0">
      <selection activeCell="L14" sqref="L14:AA15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541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26</v>
      </c>
      <c r="F5">
        <v>2</v>
      </c>
      <c r="H5">
        <v>0</v>
      </c>
      <c r="J5">
        <f>SUM(D5:F5:H5)</f>
        <v>28</v>
      </c>
    </row>
    <row r="6" spans="1:12" x14ac:dyDescent="0.3">
      <c r="A6" t="s">
        <v>9</v>
      </c>
      <c r="D6">
        <v>13</v>
      </c>
      <c r="F6">
        <v>0</v>
      </c>
      <c r="H6">
        <v>0</v>
      </c>
      <c r="J6">
        <f>SUM(D6:F6:H6)</f>
        <v>13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218159</v>
      </c>
      <c r="F12">
        <v>184761</v>
      </c>
      <c r="H12">
        <v>15</v>
      </c>
      <c r="J12">
        <f>SUM(D12:F12:H12)</f>
        <v>402935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229</v>
      </c>
      <c r="F14">
        <v>132</v>
      </c>
      <c r="H14">
        <v>0</v>
      </c>
      <c r="J14">
        <f>SUM(D14:F14:H14)</f>
        <v>361</v>
      </c>
    </row>
    <row r="15" spans="1:12" x14ac:dyDescent="0.3">
      <c r="B15" t="s">
        <v>7</v>
      </c>
      <c r="D15">
        <f>SUM(D12:D13:D14)</f>
        <v>218388</v>
      </c>
      <c r="F15">
        <f>SUM(F12:F13:F14)</f>
        <v>184893</v>
      </c>
      <c r="H15">
        <f>SUM(H12:H13:H14)</f>
        <v>15</v>
      </c>
      <c r="J15">
        <f>SUM(D15:F15:H15)</f>
        <v>403296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125656</v>
      </c>
      <c r="F18">
        <v>100529</v>
      </c>
      <c r="H18">
        <v>0</v>
      </c>
      <c r="J18">
        <f>SUM(D18:F18:H18)</f>
        <v>226185</v>
      </c>
      <c r="M18" t="str">
        <f>$B$2</f>
        <v>Lucknow North</v>
      </c>
      <c r="N18">
        <f>$D$15</f>
        <v>218388</v>
      </c>
      <c r="O18">
        <f>$F$15</f>
        <v>184893</v>
      </c>
      <c r="P18">
        <f>$H$15</f>
        <v>15</v>
      </c>
      <c r="Q18">
        <f>$J$15</f>
        <v>403296</v>
      </c>
      <c r="R18">
        <f>$D$18</f>
        <v>125656</v>
      </c>
      <c r="S18">
        <f>$F$18</f>
        <v>100529</v>
      </c>
      <c r="T18">
        <f>$J$21</f>
        <v>711</v>
      </c>
      <c r="U18">
        <f>$J$22</f>
        <v>226896</v>
      </c>
      <c r="V18">
        <f>$C$28</f>
        <v>226447</v>
      </c>
      <c r="W18">
        <f>$J$23</f>
        <v>56.260414187098306</v>
      </c>
      <c r="X18" t="str">
        <f>$C$42</f>
        <v xml:space="preserve">BJP       </v>
      </c>
      <c r="Y18" t="str">
        <f>$C$43</f>
        <v xml:space="preserve">SP        </v>
      </c>
      <c r="Z18">
        <f>$G$42</f>
        <v>109315</v>
      </c>
      <c r="AA18">
        <f>$G$43</f>
        <v>82039</v>
      </c>
      <c r="AB18">
        <f>$C$44</f>
        <v>27276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711</v>
      </c>
    </row>
    <row r="22" spans="1:28" x14ac:dyDescent="0.3">
      <c r="B22" t="s">
        <v>7</v>
      </c>
      <c r="J22">
        <f>SUM(J18:J19:J21)</f>
        <v>226896</v>
      </c>
    </row>
    <row r="23" spans="1:28" x14ac:dyDescent="0.3">
      <c r="A23" t="s">
        <v>20</v>
      </c>
      <c r="J23">
        <f>J22/J15*100</f>
        <v>56.260414187098306</v>
      </c>
    </row>
    <row r="25" spans="1:28" x14ac:dyDescent="0.3">
      <c r="A25" t="s">
        <v>21</v>
      </c>
    </row>
    <row r="26" spans="1:28" x14ac:dyDescent="0.3">
      <c r="B26" t="s">
        <v>22</v>
      </c>
      <c r="C26">
        <v>449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J22-449</f>
        <v>226447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345</v>
      </c>
    </row>
    <row r="32" spans="1:28" x14ac:dyDescent="0.3">
      <c r="B32" t="s">
        <v>27</v>
      </c>
      <c r="C32">
        <v>1168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542</v>
      </c>
      <c r="G42">
        <v>109315</v>
      </c>
    </row>
    <row r="43" spans="1:7" x14ac:dyDescent="0.3">
      <c r="B43" t="s">
        <v>40</v>
      </c>
      <c r="C43" t="s">
        <v>45</v>
      </c>
      <c r="E43" t="s">
        <v>543</v>
      </c>
      <c r="G43">
        <v>82039</v>
      </c>
    </row>
    <row r="44" spans="1:7" x14ac:dyDescent="0.3">
      <c r="B44" t="s">
        <v>42</v>
      </c>
      <c r="C44">
        <v>27276</v>
      </c>
    </row>
  </sheetData>
  <mergeCells count="1">
    <mergeCell ref="A1:L1"/>
  </mergeCells>
  <pageMargins left="0.75" right="0.75" top="0.75" bottom="0.5" header="0.5" footer="0.7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AB44"/>
  <sheetViews>
    <sheetView workbookViewId="0">
      <selection activeCell="L14" sqref="L14:AA15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544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22</v>
      </c>
      <c r="F5">
        <v>1</v>
      </c>
      <c r="H5">
        <v>0</v>
      </c>
      <c r="J5">
        <f>SUM(D5:F5:H5)</f>
        <v>23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16</v>
      </c>
      <c r="F8">
        <f>E5-E6-E7</f>
        <v>0</v>
      </c>
      <c r="H8">
        <f>F5-F6-F7</f>
        <v>1</v>
      </c>
      <c r="J8">
        <f>SUM(D8:F8:E8)</f>
        <v>16</v>
      </c>
    </row>
    <row r="9" spans="1:12" x14ac:dyDescent="0.3">
      <c r="A9" t="s">
        <v>12</v>
      </c>
      <c r="D9">
        <v>14</v>
      </c>
      <c r="F9">
        <v>1</v>
      </c>
      <c r="H9">
        <v>0</v>
      </c>
      <c r="J9">
        <f>SUM(D9:F9:E9)</f>
        <v>15</v>
      </c>
    </row>
    <row r="11" spans="1:12" x14ac:dyDescent="0.3">
      <c r="A11" t="s">
        <v>13</v>
      </c>
    </row>
    <row r="12" spans="1:12" x14ac:dyDescent="0.3">
      <c r="B12" t="s">
        <v>14</v>
      </c>
      <c r="D12">
        <v>196966</v>
      </c>
      <c r="F12">
        <v>169757</v>
      </c>
      <c r="H12">
        <v>2</v>
      </c>
      <c r="J12">
        <f>SUM(D12:F12:H12)</f>
        <v>366725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160</v>
      </c>
      <c r="F14">
        <v>67</v>
      </c>
      <c r="H14">
        <v>0</v>
      </c>
      <c r="J14">
        <f>SUM(D14:F14:H14)</f>
        <v>227</v>
      </c>
    </row>
    <row r="15" spans="1:12" x14ac:dyDescent="0.3">
      <c r="B15" t="s">
        <v>7</v>
      </c>
      <c r="D15">
        <f>SUM(D12:D13:D14)</f>
        <v>197126</v>
      </c>
      <c r="F15">
        <f>SUM(F12:F13:F14)</f>
        <v>169824</v>
      </c>
      <c r="H15">
        <f>SUM(H12:H13:H14)</f>
        <v>2</v>
      </c>
      <c r="J15">
        <f>SUM(D15:F15:H15)</f>
        <v>366952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108844</v>
      </c>
      <c r="F18">
        <v>85784</v>
      </c>
      <c r="H18">
        <v>0</v>
      </c>
      <c r="J18">
        <f>SUM(D18:F18:H18)</f>
        <v>194628</v>
      </c>
      <c r="M18" t="str">
        <f>$B$2</f>
        <v>Lucknow Central</v>
      </c>
      <c r="N18">
        <f>$D$15</f>
        <v>197126</v>
      </c>
      <c r="O18">
        <f>$F$15</f>
        <v>169824</v>
      </c>
      <c r="P18">
        <f>$H$15</f>
        <v>2</v>
      </c>
      <c r="Q18">
        <f>$J$15</f>
        <v>366952</v>
      </c>
      <c r="R18">
        <f>$D$18</f>
        <v>108844</v>
      </c>
      <c r="S18">
        <f>$F$18</f>
        <v>85784</v>
      </c>
      <c r="T18">
        <f>$J$21</f>
        <v>408</v>
      </c>
      <c r="U18">
        <f>$J$22</f>
        <v>195036</v>
      </c>
      <c r="V18">
        <f>$C$28</f>
        <v>195025</v>
      </c>
      <c r="W18">
        <f>$J$23</f>
        <v>53.150275785388821</v>
      </c>
      <c r="X18" t="str">
        <f>$C$42</f>
        <v xml:space="preserve">BJP       </v>
      </c>
      <c r="Y18" t="str">
        <f>$C$43</f>
        <v xml:space="preserve">SP        </v>
      </c>
      <c r="Z18">
        <f>$G$42</f>
        <v>78400</v>
      </c>
      <c r="AA18">
        <f>$G$43</f>
        <v>73306</v>
      </c>
      <c r="AB18">
        <f>$C$44</f>
        <v>5094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408</v>
      </c>
    </row>
    <row r="22" spans="1:28" x14ac:dyDescent="0.3">
      <c r="B22" t="s">
        <v>7</v>
      </c>
      <c r="J22">
        <f>SUM(J18:J19:J21)</f>
        <v>195036</v>
      </c>
    </row>
    <row r="23" spans="1:28" x14ac:dyDescent="0.3">
      <c r="A23" t="s">
        <v>20</v>
      </c>
      <c r="J23">
        <f>J22/J15*100</f>
        <v>53.150275785388821</v>
      </c>
    </row>
    <row r="25" spans="1:28" x14ac:dyDescent="0.3">
      <c r="A25" t="s">
        <v>21</v>
      </c>
    </row>
    <row r="26" spans="1:28" x14ac:dyDescent="0.3">
      <c r="B26" t="s">
        <v>22</v>
      </c>
      <c r="C26">
        <v>11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</f>
        <v>195025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329</v>
      </c>
    </row>
    <row r="32" spans="1:28" x14ac:dyDescent="0.3">
      <c r="B32" t="s">
        <v>27</v>
      </c>
      <c r="C32">
        <v>1115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545</v>
      </c>
      <c r="G42">
        <v>78400</v>
      </c>
    </row>
    <row r="43" spans="1:7" x14ac:dyDescent="0.3">
      <c r="B43" t="s">
        <v>40</v>
      </c>
      <c r="C43" t="s">
        <v>45</v>
      </c>
      <c r="E43" t="s">
        <v>546</v>
      </c>
      <c r="G43">
        <v>73306</v>
      </c>
    </row>
    <row r="44" spans="1:7" x14ac:dyDescent="0.3">
      <c r="B44" t="s">
        <v>42</v>
      </c>
      <c r="C44">
        <v>5094</v>
      </c>
    </row>
  </sheetData>
  <mergeCells count="1">
    <mergeCell ref="A1:L1"/>
  </mergeCells>
  <pageMargins left="0.75" right="0.75" top="0.75" bottom="0.5" header="0.5" footer="0.7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AB44"/>
  <sheetViews>
    <sheetView workbookViewId="0">
      <selection activeCell="L14" sqref="L14:AA15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547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22</v>
      </c>
      <c r="F5">
        <v>6</v>
      </c>
      <c r="H5">
        <v>0</v>
      </c>
      <c r="J5">
        <f>SUM(D5:F5:H5)</f>
        <v>28</v>
      </c>
    </row>
    <row r="6" spans="1:12" x14ac:dyDescent="0.3">
      <c r="A6" t="s">
        <v>9</v>
      </c>
      <c r="D6">
        <v>10</v>
      </c>
      <c r="F6">
        <v>3</v>
      </c>
      <c r="H6">
        <v>0</v>
      </c>
      <c r="J6">
        <f>SUM(D6:F6:H6)</f>
        <v>13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3</v>
      </c>
      <c r="J8">
        <f>SUM(D8:F8:E8)</f>
        <v>12</v>
      </c>
    </row>
    <row r="9" spans="1:12" x14ac:dyDescent="0.3">
      <c r="A9" t="s">
        <v>12</v>
      </c>
      <c r="D9">
        <v>12</v>
      </c>
      <c r="F9">
        <v>1</v>
      </c>
      <c r="H9">
        <v>0</v>
      </c>
      <c r="J9">
        <f>SUM(D9:F9:E9)</f>
        <v>13</v>
      </c>
    </row>
    <row r="11" spans="1:12" x14ac:dyDescent="0.3">
      <c r="A11" t="s">
        <v>13</v>
      </c>
    </row>
    <row r="12" spans="1:12" x14ac:dyDescent="0.3">
      <c r="B12" t="s">
        <v>14</v>
      </c>
      <c r="D12">
        <v>200191</v>
      </c>
      <c r="F12">
        <v>167399</v>
      </c>
      <c r="H12">
        <v>20</v>
      </c>
      <c r="J12">
        <f>SUM(D12:F12:H12)</f>
        <v>367610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514</v>
      </c>
      <c r="F14">
        <v>187</v>
      </c>
      <c r="H14">
        <v>0</v>
      </c>
      <c r="J14">
        <f>SUM(D14:F14:H14)</f>
        <v>701</v>
      </c>
    </row>
    <row r="15" spans="1:12" x14ac:dyDescent="0.3">
      <c r="B15" t="s">
        <v>7</v>
      </c>
      <c r="D15">
        <f>SUM(D12:D13:D14)</f>
        <v>200705</v>
      </c>
      <c r="F15">
        <f>SUM(F12:F13:F14)</f>
        <v>167586</v>
      </c>
      <c r="H15">
        <f>SUM(H12:H13:H14)</f>
        <v>20</v>
      </c>
      <c r="J15">
        <f>SUM(D15:F15:H15)</f>
        <v>368311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103558</v>
      </c>
      <c r="F18">
        <v>83224</v>
      </c>
      <c r="H18">
        <v>0</v>
      </c>
      <c r="J18">
        <f>SUM(D18:F18:H18)</f>
        <v>186782</v>
      </c>
      <c r="M18" t="str">
        <f>$B$2</f>
        <v>175-LUCKNOW CANTT.</v>
      </c>
      <c r="N18">
        <f>$D$15</f>
        <v>200705</v>
      </c>
      <c r="O18">
        <f>$F$15</f>
        <v>167586</v>
      </c>
      <c r="P18">
        <f>$H$15</f>
        <v>20</v>
      </c>
      <c r="Q18">
        <f>$J$15</f>
        <v>368311</v>
      </c>
      <c r="R18">
        <f>$D$18</f>
        <v>103558</v>
      </c>
      <c r="S18">
        <f>$F$18</f>
        <v>83224</v>
      </c>
      <c r="T18">
        <f>$J$21</f>
        <v>799</v>
      </c>
      <c r="U18">
        <f>$J$22</f>
        <v>187581</v>
      </c>
      <c r="V18">
        <f>$C$28</f>
        <v>187433</v>
      </c>
      <c r="W18">
        <f>$J$23</f>
        <v>50.93005639255955</v>
      </c>
      <c r="X18" t="str">
        <f>$C$42</f>
        <v xml:space="preserve">BJP       </v>
      </c>
      <c r="Y18" t="str">
        <f>$C$43</f>
        <v xml:space="preserve">SP        </v>
      </c>
      <c r="Z18">
        <f>$G$42</f>
        <v>95402</v>
      </c>
      <c r="AA18">
        <f>$G$43</f>
        <v>61606</v>
      </c>
      <c r="AB18">
        <f>$C$44</f>
        <v>33796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799</v>
      </c>
    </row>
    <row r="22" spans="1:28" x14ac:dyDescent="0.3">
      <c r="B22" t="s">
        <v>7</v>
      </c>
      <c r="J22">
        <f>SUM(J18:J19:J21)</f>
        <v>187581</v>
      </c>
    </row>
    <row r="23" spans="1:28" x14ac:dyDescent="0.3">
      <c r="A23" t="s">
        <v>20</v>
      </c>
      <c r="J23">
        <f>J22/J15*100</f>
        <v>50.93005639255955</v>
      </c>
    </row>
    <row r="25" spans="1:28" x14ac:dyDescent="0.3">
      <c r="A25" t="s">
        <v>21</v>
      </c>
    </row>
    <row r="26" spans="1:28" x14ac:dyDescent="0.3">
      <c r="B26" t="s">
        <v>22</v>
      </c>
      <c r="C26">
        <v>148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J22-148</f>
        <v>187433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318</v>
      </c>
    </row>
    <row r="32" spans="1:28" x14ac:dyDescent="0.3">
      <c r="B32" t="s">
        <v>27</v>
      </c>
      <c r="C32">
        <v>1156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548</v>
      </c>
      <c r="G42">
        <v>95402</v>
      </c>
    </row>
    <row r="43" spans="1:7" x14ac:dyDescent="0.3">
      <c r="B43" t="s">
        <v>40</v>
      </c>
      <c r="C43" t="s">
        <v>45</v>
      </c>
      <c r="E43" t="s">
        <v>549</v>
      </c>
      <c r="G43">
        <v>61606</v>
      </c>
    </row>
    <row r="44" spans="1:7" x14ac:dyDescent="0.3">
      <c r="B44" t="s">
        <v>42</v>
      </c>
      <c r="C44">
        <v>33796</v>
      </c>
    </row>
  </sheetData>
  <mergeCells count="1">
    <mergeCell ref="A1:L1"/>
  </mergeCells>
  <pageMargins left="0.75" right="0.75" top="0.75" bottom="0.5" header="0.5" footer="0.7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44"/>
  <sheetViews>
    <sheetView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2</v>
      </c>
      <c r="H5">
        <v>0</v>
      </c>
      <c r="J5">
        <f>SUM(D5:F5:H5)</f>
        <v>13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2</v>
      </c>
      <c r="J8">
        <f>SUM(D8:F8:E8)</f>
        <v>8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191455</v>
      </c>
      <c r="F12">
        <v>171496</v>
      </c>
      <c r="H12">
        <v>13</v>
      </c>
      <c r="J12">
        <f>SUM(D12:F12:H12)</f>
        <v>362964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174</v>
      </c>
      <c r="F14">
        <v>43</v>
      </c>
      <c r="H14">
        <v>0</v>
      </c>
      <c r="J14">
        <f>SUM(D14:F14:H14)</f>
        <v>217</v>
      </c>
    </row>
    <row r="15" spans="1:12" x14ac:dyDescent="0.3">
      <c r="B15" t="s">
        <v>7</v>
      </c>
      <c r="D15">
        <f>SUM(D12:D13:D14)</f>
        <v>191629</v>
      </c>
      <c r="F15">
        <f>SUM(F12:F13:F14)</f>
        <v>171539</v>
      </c>
      <c r="H15">
        <f>SUM(H12:H13:H14)</f>
        <v>13</v>
      </c>
      <c r="J15">
        <f>SUM(D15:F15:H15)</f>
        <v>363181</v>
      </c>
    </row>
    <row r="17" spans="1:27" x14ac:dyDescent="0.3">
      <c r="A17" t="s">
        <v>17</v>
      </c>
    </row>
    <row r="18" spans="1:27" x14ac:dyDescent="0.3">
      <c r="B18" t="s">
        <v>14</v>
      </c>
      <c r="D18">
        <v>126088</v>
      </c>
      <c r="F18">
        <v>118664</v>
      </c>
      <c r="H18">
        <v>1</v>
      </c>
      <c r="J18">
        <f>SUM(D18:F18:H18)</f>
        <v>244753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1155</v>
      </c>
    </row>
    <row r="22" spans="1:27" x14ac:dyDescent="0.3">
      <c r="B22" t="s">
        <v>7</v>
      </c>
      <c r="J22">
        <f>SUM(J18:J19:J21)</f>
        <v>245908</v>
      </c>
    </row>
    <row r="23" spans="1:27" x14ac:dyDescent="0.3">
      <c r="A23" t="s">
        <v>20</v>
      </c>
      <c r="J23">
        <f>J22/J15*100</f>
        <v>67.709489207860543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137</v>
      </c>
      <c r="L26" t="str">
        <f>$B$2</f>
        <v>Bijnor</v>
      </c>
      <c r="M26">
        <f>$D$15</f>
        <v>191629</v>
      </c>
      <c r="N26">
        <f>$F$15</f>
        <v>171539</v>
      </c>
      <c r="O26">
        <f>$H$15</f>
        <v>13</v>
      </c>
      <c r="P26">
        <f>$J$15</f>
        <v>363181</v>
      </c>
      <c r="Q26">
        <f>$D$18</f>
        <v>126088</v>
      </c>
      <c r="R26">
        <f>$F$18</f>
        <v>118664</v>
      </c>
      <c r="S26">
        <f>$J$21</f>
        <v>1155</v>
      </c>
      <c r="T26">
        <f>$J$22</f>
        <v>245908</v>
      </c>
      <c r="U26">
        <f>$C$28</f>
        <v>245771</v>
      </c>
      <c r="V26">
        <f>$J$23</f>
        <v>67.709489207860543</v>
      </c>
      <c r="W26" t="str">
        <f>$C$42</f>
        <v xml:space="preserve">BJP       </v>
      </c>
      <c r="X26" t="str">
        <f>$C$43</f>
        <v xml:space="preserve">SP        </v>
      </c>
      <c r="Y26">
        <f>$G$42</f>
        <v>105548</v>
      </c>
      <c r="Z26">
        <f>$G$43</f>
        <v>78267</v>
      </c>
      <c r="AA26">
        <f>$C$44</f>
        <v>27281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J22-137</f>
        <v>245771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355</v>
      </c>
    </row>
    <row r="32" spans="1:27" x14ac:dyDescent="0.3">
      <c r="B32" t="s">
        <v>27</v>
      </c>
      <c r="C32">
        <v>1022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94</v>
      </c>
      <c r="G42">
        <v>105548</v>
      </c>
    </row>
    <row r="43" spans="1:7" x14ac:dyDescent="0.3">
      <c r="B43" t="s">
        <v>40</v>
      </c>
      <c r="C43" t="s">
        <v>45</v>
      </c>
      <c r="E43" t="s">
        <v>95</v>
      </c>
      <c r="G43">
        <v>78267</v>
      </c>
    </row>
    <row r="44" spans="1:7" x14ac:dyDescent="0.3">
      <c r="B44" t="s">
        <v>42</v>
      </c>
      <c r="C44">
        <v>27281</v>
      </c>
    </row>
  </sheetData>
  <mergeCells count="1">
    <mergeCell ref="A1:L1"/>
  </mergeCells>
  <pageMargins left="0.75" right="0.75" top="0.75" bottom="0.5" header="0.5" footer="0.7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AB44"/>
  <sheetViews>
    <sheetView workbookViewId="0">
      <selection activeCell="L14" sqref="L14:AA15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550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6</v>
      </c>
      <c r="H5">
        <v>0</v>
      </c>
      <c r="J5">
        <f>SUM(D5:F5:H5)</f>
        <v>20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2</v>
      </c>
      <c r="F7">
        <v>1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5</v>
      </c>
      <c r="J8">
        <f>SUM(D8:F8:E8)</f>
        <v>8</v>
      </c>
    </row>
    <row r="9" spans="1:12" x14ac:dyDescent="0.3">
      <c r="A9" t="s">
        <v>12</v>
      </c>
      <c r="D9">
        <v>5</v>
      </c>
      <c r="F9">
        <v>5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181356</v>
      </c>
      <c r="F12">
        <v>159607</v>
      </c>
      <c r="H12">
        <v>16</v>
      </c>
      <c r="J12">
        <f>SUM(D12:F12:H12)</f>
        <v>340979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188</v>
      </c>
      <c r="F14">
        <v>10</v>
      </c>
      <c r="H14">
        <v>0</v>
      </c>
      <c r="J14">
        <f>SUM(D14:F14:H14)</f>
        <v>198</v>
      </c>
    </row>
    <row r="15" spans="1:12" x14ac:dyDescent="0.3">
      <c r="B15" t="s">
        <v>7</v>
      </c>
      <c r="D15">
        <f>SUM(D12:D13:D14)</f>
        <v>181544</v>
      </c>
      <c r="F15">
        <f>SUM(F12:F13:F14)</f>
        <v>159617</v>
      </c>
      <c r="H15">
        <f>SUM(H12:H13:H14)</f>
        <v>16</v>
      </c>
      <c r="J15">
        <f>SUM(D15:F15:H15)</f>
        <v>341177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124717</v>
      </c>
      <c r="F18">
        <v>97618</v>
      </c>
      <c r="H18">
        <v>0</v>
      </c>
      <c r="J18">
        <f>SUM(D18:F18:H18)</f>
        <v>222335</v>
      </c>
      <c r="M18" t="str">
        <f>$B$2</f>
        <v xml:space="preserve">Mohanlalganj </v>
      </c>
      <c r="N18">
        <f>$D$15</f>
        <v>181544</v>
      </c>
      <c r="O18">
        <f>$F$15</f>
        <v>159617</v>
      </c>
      <c r="P18">
        <f>$H$15</f>
        <v>16</v>
      </c>
      <c r="Q18">
        <f>$J$15</f>
        <v>341177</v>
      </c>
      <c r="R18">
        <f>$D$18</f>
        <v>124717</v>
      </c>
      <c r="S18">
        <f>$F$18</f>
        <v>97618</v>
      </c>
      <c r="T18">
        <f>$J$21</f>
        <v>255</v>
      </c>
      <c r="U18">
        <f>$J$22</f>
        <v>222590</v>
      </c>
      <c r="V18">
        <f>$C$28</f>
        <v>222570</v>
      </c>
      <c r="W18">
        <f>$J$23</f>
        <v>65.241795314455544</v>
      </c>
      <c r="X18" t="str">
        <f>$C$42</f>
        <v xml:space="preserve">SP        </v>
      </c>
      <c r="Y18" t="str">
        <f>$C$43</f>
        <v xml:space="preserve">BSP       </v>
      </c>
      <c r="Z18">
        <f>$G$42</f>
        <v>71574</v>
      </c>
      <c r="AA18">
        <f>$G$43</f>
        <v>71044</v>
      </c>
      <c r="AB18">
        <f>$C$44</f>
        <v>530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255</v>
      </c>
    </row>
    <row r="22" spans="1:28" x14ac:dyDescent="0.3">
      <c r="B22" t="s">
        <v>7</v>
      </c>
      <c r="J22">
        <f>SUM(J18:J19:J21)</f>
        <v>222590</v>
      </c>
    </row>
    <row r="23" spans="1:28" x14ac:dyDescent="0.3">
      <c r="A23" t="s">
        <v>20</v>
      </c>
      <c r="J23">
        <f>J22/J15*100</f>
        <v>65.241795314455544</v>
      </c>
    </row>
    <row r="25" spans="1:28" x14ac:dyDescent="0.3">
      <c r="A25" t="s">
        <v>21</v>
      </c>
    </row>
    <row r="26" spans="1:28" x14ac:dyDescent="0.3">
      <c r="B26" t="s">
        <v>22</v>
      </c>
      <c r="C26">
        <v>20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J22-20</f>
        <v>222570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377</v>
      </c>
    </row>
    <row r="32" spans="1:28" x14ac:dyDescent="0.3">
      <c r="B32" t="s">
        <v>27</v>
      </c>
      <c r="C32">
        <v>904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551</v>
      </c>
      <c r="G42">
        <v>71574</v>
      </c>
    </row>
    <row r="43" spans="1:7" x14ac:dyDescent="0.3">
      <c r="B43" t="s">
        <v>40</v>
      </c>
      <c r="C43" t="s">
        <v>47</v>
      </c>
      <c r="E43" t="s">
        <v>552</v>
      </c>
      <c r="G43">
        <v>71044</v>
      </c>
    </row>
    <row r="44" spans="1:7" x14ac:dyDescent="0.3">
      <c r="B44" t="s">
        <v>42</v>
      </c>
      <c r="C44">
        <v>530</v>
      </c>
    </row>
  </sheetData>
  <mergeCells count="1">
    <mergeCell ref="A1:L1"/>
  </mergeCells>
  <pageMargins left="0.75" right="0.75" top="0.75" bottom="0.5" header="0.5" footer="0.7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553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2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166454</v>
      </c>
      <c r="F12">
        <v>146138</v>
      </c>
      <c r="H12">
        <v>5</v>
      </c>
      <c r="J12">
        <f>SUM(D12:F12:H12)</f>
        <v>312597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62</v>
      </c>
      <c r="F14">
        <v>38</v>
      </c>
      <c r="H14">
        <v>0</v>
      </c>
      <c r="J14">
        <f>SUM(D14:F14:H14)</f>
        <v>100</v>
      </c>
    </row>
    <row r="15" spans="1:12" x14ac:dyDescent="0.3">
      <c r="B15" t="s">
        <v>7</v>
      </c>
      <c r="D15">
        <f>SUM(D12:D13:D14)</f>
        <v>166516</v>
      </c>
      <c r="F15">
        <f>SUM(F12:F13:F14)</f>
        <v>146176</v>
      </c>
      <c r="H15">
        <f>SUM(H12:H13:H14)</f>
        <v>5</v>
      </c>
      <c r="J15">
        <f>SUM(D15:F15:H15)</f>
        <v>312697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102591</v>
      </c>
      <c r="F18">
        <v>94853</v>
      </c>
      <c r="H18">
        <v>0</v>
      </c>
      <c r="J18">
        <f>SUM(D18:F18:H18)</f>
        <v>197444</v>
      </c>
      <c r="M18" t="str">
        <f>$B$2</f>
        <v xml:space="preserve">Bachhrawan </v>
      </c>
      <c r="N18">
        <f>$D$15</f>
        <v>166516</v>
      </c>
      <c r="O18">
        <f>$F$15</f>
        <v>146176</v>
      </c>
      <c r="P18">
        <f>$H$15</f>
        <v>5</v>
      </c>
      <c r="Q18">
        <f>$J$15</f>
        <v>312697</v>
      </c>
      <c r="R18">
        <f>$D$18</f>
        <v>102591</v>
      </c>
      <c r="S18">
        <f>$F$18</f>
        <v>94853</v>
      </c>
      <c r="T18">
        <f>$J$21</f>
        <v>739</v>
      </c>
      <c r="U18">
        <f>$J$22</f>
        <v>198183</v>
      </c>
      <c r="V18">
        <f>$C$28</f>
        <v>198147</v>
      </c>
      <c r="W18">
        <f>$J$23</f>
        <v>63.378606126697733</v>
      </c>
      <c r="X18" t="str">
        <f>$C$42</f>
        <v xml:space="preserve">BJP       </v>
      </c>
      <c r="Y18" t="str">
        <f>$C$43</f>
        <v xml:space="preserve">INC       </v>
      </c>
      <c r="Z18">
        <f>$G$42</f>
        <v>65324</v>
      </c>
      <c r="AA18">
        <f>$G$43</f>
        <v>43015</v>
      </c>
      <c r="AB18">
        <f>$C$44</f>
        <v>22309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739</v>
      </c>
    </row>
    <row r="22" spans="1:28" x14ac:dyDescent="0.3">
      <c r="B22" t="s">
        <v>7</v>
      </c>
      <c r="J22">
        <f>SUM(J18:J19:J21)</f>
        <v>198183</v>
      </c>
    </row>
    <row r="23" spans="1:28" x14ac:dyDescent="0.3">
      <c r="A23" t="s">
        <v>20</v>
      </c>
      <c r="J23">
        <f>J22/J15*100</f>
        <v>63.378606126697733</v>
      </c>
    </row>
    <row r="25" spans="1:28" x14ac:dyDescent="0.3">
      <c r="A25" t="s">
        <v>21</v>
      </c>
    </row>
    <row r="26" spans="1:28" x14ac:dyDescent="0.3">
      <c r="B26" t="s">
        <v>22</v>
      </c>
      <c r="C26">
        <v>36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J22-36</f>
        <v>198147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338</v>
      </c>
    </row>
    <row r="32" spans="1:28" x14ac:dyDescent="0.3">
      <c r="B32" t="s">
        <v>27</v>
      </c>
      <c r="C32">
        <v>925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554</v>
      </c>
      <c r="G42">
        <v>65324</v>
      </c>
    </row>
    <row r="43" spans="1:7" x14ac:dyDescent="0.3">
      <c r="B43" t="s">
        <v>40</v>
      </c>
      <c r="C43" t="s">
        <v>39</v>
      </c>
      <c r="E43" t="s">
        <v>555</v>
      </c>
      <c r="G43">
        <v>43015</v>
      </c>
    </row>
    <row r="44" spans="1:7" x14ac:dyDescent="0.3">
      <c r="B44" t="s">
        <v>42</v>
      </c>
      <c r="C44">
        <v>22309</v>
      </c>
    </row>
  </sheetData>
  <mergeCells count="1">
    <mergeCell ref="A1:L1"/>
  </mergeCells>
  <pageMargins left="0.75" right="0.75" top="0.75" bottom="0.5" header="0.5" footer="0.7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556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181106</v>
      </c>
      <c r="F12">
        <v>158066</v>
      </c>
      <c r="H12">
        <v>24</v>
      </c>
      <c r="J12">
        <f>SUM(D12:F12:H12)</f>
        <v>339196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144</v>
      </c>
      <c r="F14">
        <v>61</v>
      </c>
      <c r="H14">
        <v>0</v>
      </c>
      <c r="J14">
        <f>SUM(D14:F14:H14)</f>
        <v>205</v>
      </c>
    </row>
    <row r="15" spans="1:12" x14ac:dyDescent="0.3">
      <c r="B15" t="s">
        <v>7</v>
      </c>
      <c r="D15">
        <f>SUM(D12:D13:D14)</f>
        <v>181250</v>
      </c>
      <c r="F15">
        <f>SUM(F12:F13:F14)</f>
        <v>158127</v>
      </c>
      <c r="H15">
        <f>SUM(H12:H13:H14)</f>
        <v>24</v>
      </c>
      <c r="J15">
        <f>SUM(D15:F15:H15)</f>
        <v>339401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97482</v>
      </c>
      <c r="F18">
        <v>97747</v>
      </c>
      <c r="H18">
        <v>0</v>
      </c>
      <c r="J18">
        <f>SUM(D18:F18:H18)</f>
        <v>195229</v>
      </c>
      <c r="M18" t="str">
        <f>$B$2</f>
        <v>Tiloi</v>
      </c>
      <c r="N18">
        <f>$D$15</f>
        <v>181250</v>
      </c>
      <c r="O18">
        <f>$F$15</f>
        <v>158127</v>
      </c>
      <c r="P18">
        <f>$H$15</f>
        <v>24</v>
      </c>
      <c r="Q18">
        <f>$J$15</f>
        <v>339401</v>
      </c>
      <c r="R18">
        <f>$D$18</f>
        <v>97482</v>
      </c>
      <c r="S18">
        <f>$F$18</f>
        <v>97747</v>
      </c>
      <c r="T18">
        <f>$J$21</f>
        <v>562</v>
      </c>
      <c r="U18">
        <f>$J$22</f>
        <v>195791</v>
      </c>
      <c r="V18">
        <f>$C$28</f>
        <v>195746</v>
      </c>
      <c r="W18">
        <f>$J$23</f>
        <v>57.68721954266487</v>
      </c>
      <c r="X18" t="str">
        <f>$C$42</f>
        <v xml:space="preserve">BJP       </v>
      </c>
      <c r="Y18" t="str">
        <f>$C$43</f>
        <v xml:space="preserve">BSP       </v>
      </c>
      <c r="Z18">
        <f>$G$42</f>
        <v>96119</v>
      </c>
      <c r="AA18">
        <f>$G$43</f>
        <v>52072</v>
      </c>
      <c r="AB18">
        <f>$C$44</f>
        <v>44047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562</v>
      </c>
    </row>
    <row r="22" spans="1:28" x14ac:dyDescent="0.3">
      <c r="B22" t="s">
        <v>7</v>
      </c>
      <c r="J22">
        <f>SUM(J18:J19:J21)</f>
        <v>195791</v>
      </c>
    </row>
    <row r="23" spans="1:28" x14ac:dyDescent="0.3">
      <c r="A23" t="s">
        <v>20</v>
      </c>
      <c r="J23">
        <f>J22/J15*100</f>
        <v>57.68721954266487</v>
      </c>
    </row>
    <row r="25" spans="1:28" x14ac:dyDescent="0.3">
      <c r="A25" t="s">
        <v>21</v>
      </c>
    </row>
    <row r="26" spans="1:28" x14ac:dyDescent="0.3">
      <c r="B26" t="s">
        <v>22</v>
      </c>
      <c r="C26">
        <v>45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J22-45</f>
        <v>195746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339</v>
      </c>
    </row>
    <row r="32" spans="1:28" x14ac:dyDescent="0.3">
      <c r="B32" t="s">
        <v>27</v>
      </c>
      <c r="C32">
        <v>1001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557</v>
      </c>
      <c r="G42">
        <v>96119</v>
      </c>
    </row>
    <row r="43" spans="1:7" x14ac:dyDescent="0.3">
      <c r="B43" t="s">
        <v>40</v>
      </c>
      <c r="C43" t="s">
        <v>47</v>
      </c>
      <c r="E43" t="s">
        <v>558</v>
      </c>
      <c r="G43">
        <v>52072</v>
      </c>
    </row>
    <row r="44" spans="1:7" x14ac:dyDescent="0.3">
      <c r="B44" t="s">
        <v>42</v>
      </c>
      <c r="C44">
        <v>44047</v>
      </c>
    </row>
  </sheetData>
  <mergeCells count="1">
    <mergeCell ref="A1:L1"/>
  </mergeCells>
  <pageMargins left="0.75" right="0.75" top="0.75" bottom="0.5" header="0.5" footer="0.7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559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2</v>
      </c>
      <c r="H5">
        <v>0</v>
      </c>
      <c r="J5">
        <f>SUM(D5:F5:H5)</f>
        <v>17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161067</v>
      </c>
      <c r="F12">
        <v>142457</v>
      </c>
      <c r="H12">
        <v>11</v>
      </c>
      <c r="J12">
        <f>SUM(D12:F12:H12)</f>
        <v>303535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251</v>
      </c>
      <c r="F14">
        <v>29</v>
      </c>
      <c r="H14">
        <v>0</v>
      </c>
      <c r="J14">
        <f>SUM(D14:F14:H14)</f>
        <v>280</v>
      </c>
    </row>
    <row r="15" spans="1:12" x14ac:dyDescent="0.3">
      <c r="B15" t="s">
        <v>7</v>
      </c>
      <c r="D15">
        <f>SUM(D12:D13:D14)</f>
        <v>161318</v>
      </c>
      <c r="F15">
        <f>SUM(F12:F13:F14)</f>
        <v>142486</v>
      </c>
      <c r="H15">
        <f>SUM(H12:H13:H14)</f>
        <v>11</v>
      </c>
      <c r="J15">
        <f>SUM(D15:F15:H15)</f>
        <v>303815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87863</v>
      </c>
      <c r="F18">
        <v>96938</v>
      </c>
      <c r="H18">
        <v>0</v>
      </c>
      <c r="J18">
        <f>SUM(D18:F18:H18)</f>
        <v>184801</v>
      </c>
      <c r="M18" t="str">
        <f>$B$2</f>
        <v>Harchandpur</v>
      </c>
      <c r="N18">
        <f>$D$15</f>
        <v>161318</v>
      </c>
      <c r="O18">
        <f>$F$15</f>
        <v>142486</v>
      </c>
      <c r="P18">
        <f>$H$15</f>
        <v>11</v>
      </c>
      <c r="Q18">
        <f>$J$15</f>
        <v>303815</v>
      </c>
      <c r="R18">
        <f>$D$18</f>
        <v>87863</v>
      </c>
      <c r="S18">
        <f>$F$18</f>
        <v>96938</v>
      </c>
      <c r="T18">
        <f>$J$21</f>
        <v>702</v>
      </c>
      <c r="U18">
        <f>$J$22</f>
        <v>185503</v>
      </c>
      <c r="V18">
        <f>$C$28</f>
        <v>185489</v>
      </c>
      <c r="W18">
        <f>$J$23</f>
        <v>61.057880618139329</v>
      </c>
      <c r="X18" t="str">
        <f>$C$42</f>
        <v xml:space="preserve">INC       </v>
      </c>
      <c r="Y18" t="str">
        <f>$C$43</f>
        <v xml:space="preserve">BJP       </v>
      </c>
      <c r="Z18">
        <f>$G$42</f>
        <v>65104</v>
      </c>
      <c r="AA18">
        <f>$G$43</f>
        <v>61452</v>
      </c>
      <c r="AB18">
        <f>$C$44</f>
        <v>3652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702</v>
      </c>
    </row>
    <row r="22" spans="1:28" x14ac:dyDescent="0.3">
      <c r="B22" t="s">
        <v>7</v>
      </c>
      <c r="J22">
        <f>SUM(J18:J19:J21)</f>
        <v>185503</v>
      </c>
    </row>
    <row r="23" spans="1:28" x14ac:dyDescent="0.3">
      <c r="A23" t="s">
        <v>20</v>
      </c>
      <c r="J23">
        <f>J22/J15*100</f>
        <v>61.057880618139329</v>
      </c>
    </row>
    <row r="25" spans="1:28" x14ac:dyDescent="0.3">
      <c r="A25" t="s">
        <v>21</v>
      </c>
    </row>
    <row r="26" spans="1:28" x14ac:dyDescent="0.3">
      <c r="B26" t="s">
        <v>22</v>
      </c>
      <c r="C26">
        <v>14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J22-14</f>
        <v>185489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323</v>
      </c>
    </row>
    <row r="32" spans="1:28" x14ac:dyDescent="0.3">
      <c r="B32" t="s">
        <v>27</v>
      </c>
      <c r="C32">
        <v>940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39</v>
      </c>
      <c r="E42" t="s">
        <v>560</v>
      </c>
      <c r="G42">
        <v>65104</v>
      </c>
    </row>
    <row r="43" spans="1:7" x14ac:dyDescent="0.3">
      <c r="B43" t="s">
        <v>40</v>
      </c>
      <c r="C43" t="s">
        <v>41</v>
      </c>
      <c r="E43" t="s">
        <v>561</v>
      </c>
      <c r="G43">
        <v>61452</v>
      </c>
    </row>
    <row r="44" spans="1:7" x14ac:dyDescent="0.3">
      <c r="B44" t="s">
        <v>42</v>
      </c>
      <c r="C44">
        <v>3652</v>
      </c>
    </row>
  </sheetData>
  <mergeCells count="1">
    <mergeCell ref="A1:L1"/>
  </mergeCells>
  <pageMargins left="0.75" right="0.75" top="0.75" bottom="0.5" header="0.5" footer="0.7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562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3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3</v>
      </c>
      <c r="J8">
        <f>SUM(D8:F8:E8)</f>
        <v>10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183862</v>
      </c>
      <c r="F12">
        <v>167220</v>
      </c>
      <c r="H12">
        <v>11</v>
      </c>
      <c r="J12">
        <f>SUM(D12:F12:H12)</f>
        <v>351093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168</v>
      </c>
      <c r="F14">
        <v>63</v>
      </c>
      <c r="H14">
        <v>0</v>
      </c>
      <c r="J14">
        <f>SUM(D14:F14:H14)</f>
        <v>231</v>
      </c>
    </row>
    <row r="15" spans="1:12" x14ac:dyDescent="0.3">
      <c r="B15" t="s">
        <v>7</v>
      </c>
      <c r="D15">
        <f>SUM(D12:D13:D14)</f>
        <v>184030</v>
      </c>
      <c r="F15">
        <f>SUM(F12:F13:F14)</f>
        <v>167283</v>
      </c>
      <c r="H15">
        <f>SUM(H12:H13:H14)</f>
        <v>11</v>
      </c>
      <c r="J15">
        <f>SUM(D15:F15:H15)</f>
        <v>351324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106927</v>
      </c>
      <c r="F18">
        <v>99067</v>
      </c>
      <c r="H18">
        <v>0</v>
      </c>
      <c r="J18">
        <f>SUM(D18:F18:H18)</f>
        <v>205994</v>
      </c>
      <c r="M18" t="str">
        <f>$B$2</f>
        <v>Rae Bareli</v>
      </c>
      <c r="N18">
        <f>$D$15</f>
        <v>184030</v>
      </c>
      <c r="O18">
        <f>$F$15</f>
        <v>167283</v>
      </c>
      <c r="P18">
        <f>$H$15</f>
        <v>11</v>
      </c>
      <c r="Q18">
        <f>$J$15</f>
        <v>351324</v>
      </c>
      <c r="R18">
        <f>$D$18</f>
        <v>106927</v>
      </c>
      <c r="S18">
        <f>$F$18</f>
        <v>99067</v>
      </c>
      <c r="T18">
        <f>$J$21</f>
        <v>1449</v>
      </c>
      <c r="U18">
        <f>$J$22</f>
        <v>207443</v>
      </c>
      <c r="V18">
        <f>$C$28</f>
        <v>207329</v>
      </c>
      <c r="W18">
        <f>$J$23</f>
        <v>59.046065739886835</v>
      </c>
      <c r="X18" t="str">
        <f>$C$42</f>
        <v xml:space="preserve">INC       </v>
      </c>
      <c r="Y18" t="str">
        <f>$C$43</f>
        <v xml:space="preserve">BSP       </v>
      </c>
      <c r="Z18">
        <f>$G$42</f>
        <v>128319</v>
      </c>
      <c r="AA18">
        <f>$G$43</f>
        <v>39156</v>
      </c>
      <c r="AB18">
        <f>$C$44</f>
        <v>89163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1449</v>
      </c>
    </row>
    <row r="22" spans="1:28" x14ac:dyDescent="0.3">
      <c r="B22" t="s">
        <v>7</v>
      </c>
      <c r="J22">
        <f>SUM(J18:J19:J21)</f>
        <v>207443</v>
      </c>
    </row>
    <row r="23" spans="1:28" x14ac:dyDescent="0.3">
      <c r="A23" t="s">
        <v>20</v>
      </c>
      <c r="J23">
        <f>J22/J15*100</f>
        <v>59.046065739886835</v>
      </c>
    </row>
    <row r="25" spans="1:28" x14ac:dyDescent="0.3">
      <c r="A25" t="s">
        <v>21</v>
      </c>
    </row>
    <row r="26" spans="1:28" x14ac:dyDescent="0.3">
      <c r="B26" t="s">
        <v>22</v>
      </c>
      <c r="C26">
        <v>114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J22-114</f>
        <v>207329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350</v>
      </c>
    </row>
    <row r="32" spans="1:28" x14ac:dyDescent="0.3">
      <c r="B32" t="s">
        <v>27</v>
      </c>
      <c r="C32">
        <v>1003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39</v>
      </c>
      <c r="E42" t="s">
        <v>563</v>
      </c>
      <c r="G42">
        <v>128319</v>
      </c>
    </row>
    <row r="43" spans="1:7" x14ac:dyDescent="0.3">
      <c r="B43" t="s">
        <v>40</v>
      </c>
      <c r="C43" t="s">
        <v>47</v>
      </c>
      <c r="E43" t="s">
        <v>564</v>
      </c>
      <c r="G43">
        <v>39156</v>
      </c>
    </row>
    <row r="44" spans="1:7" x14ac:dyDescent="0.3">
      <c r="B44" t="s">
        <v>42</v>
      </c>
      <c r="C44">
        <v>89163</v>
      </c>
    </row>
  </sheetData>
  <mergeCells count="1">
    <mergeCell ref="A1:L1"/>
  </mergeCells>
  <pageMargins left="0.75" right="0.75" top="0.75" bottom="0.5" header="0.5" footer="0.7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565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181552</v>
      </c>
      <c r="F12">
        <v>158292</v>
      </c>
      <c r="H12">
        <v>1</v>
      </c>
      <c r="J12">
        <f>SUM(D12:F12:H12)</f>
        <v>339845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84</v>
      </c>
      <c r="F14">
        <v>34</v>
      </c>
      <c r="H14">
        <v>0</v>
      </c>
      <c r="J14">
        <f>SUM(D14:F14:H14)</f>
        <v>118</v>
      </c>
    </row>
    <row r="15" spans="1:12" x14ac:dyDescent="0.3">
      <c r="B15" t="s">
        <v>7</v>
      </c>
      <c r="D15">
        <f>SUM(D12:D13:D14)</f>
        <v>181636</v>
      </c>
      <c r="F15">
        <f>SUM(F12:F13:F14)</f>
        <v>158326</v>
      </c>
      <c r="H15">
        <f>SUM(H12:H13:H14)</f>
        <v>1</v>
      </c>
      <c r="J15">
        <f>SUM(D15:F15:H15)</f>
        <v>339963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93197</v>
      </c>
      <c r="F18">
        <v>99266</v>
      </c>
      <c r="H18">
        <v>0</v>
      </c>
      <c r="J18">
        <f>SUM(D18:F18:H18)</f>
        <v>192463</v>
      </c>
      <c r="M18" t="str">
        <f>$B$2</f>
        <v xml:space="preserve">Salon </v>
      </c>
      <c r="N18">
        <f>$D$15</f>
        <v>181636</v>
      </c>
      <c r="O18">
        <f>$F$15</f>
        <v>158326</v>
      </c>
      <c r="P18">
        <f>$H$15</f>
        <v>1</v>
      </c>
      <c r="Q18">
        <f>$J$15</f>
        <v>339963</v>
      </c>
      <c r="R18">
        <f>$D$18</f>
        <v>93197</v>
      </c>
      <c r="S18">
        <f>$F$18</f>
        <v>99266</v>
      </c>
      <c r="T18">
        <f>$J$21</f>
        <v>595</v>
      </c>
      <c r="U18">
        <f>$J$22</f>
        <v>193058</v>
      </c>
      <c r="V18">
        <f>$C$28</f>
        <v>192964</v>
      </c>
      <c r="W18">
        <f>$J$23</f>
        <v>56.787944570438555</v>
      </c>
      <c r="X18" t="str">
        <f>$C$42</f>
        <v xml:space="preserve">BJP       </v>
      </c>
      <c r="Y18" t="str">
        <f>$C$43</f>
        <v xml:space="preserve">INC       </v>
      </c>
      <c r="Z18">
        <f>$G$42</f>
        <v>78028</v>
      </c>
      <c r="AA18">
        <f>$G$43</f>
        <v>61973</v>
      </c>
      <c r="AB18">
        <f>$C$44</f>
        <v>16055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595</v>
      </c>
    </row>
    <row r="22" spans="1:28" x14ac:dyDescent="0.3">
      <c r="B22" t="s">
        <v>7</v>
      </c>
      <c r="J22">
        <f>SUM(J18:J19:J21)</f>
        <v>193058</v>
      </c>
    </row>
    <row r="23" spans="1:28" x14ac:dyDescent="0.3">
      <c r="A23" t="s">
        <v>20</v>
      </c>
      <c r="J23">
        <f>J22/J15*100</f>
        <v>56.787944570438555</v>
      </c>
    </row>
    <row r="25" spans="1:28" x14ac:dyDescent="0.3">
      <c r="A25" t="s">
        <v>21</v>
      </c>
    </row>
    <row r="26" spans="1:28" x14ac:dyDescent="0.3">
      <c r="B26" t="s">
        <v>22</v>
      </c>
      <c r="C26">
        <v>18</v>
      </c>
    </row>
    <row r="27" spans="1:28" x14ac:dyDescent="0.3">
      <c r="B27" t="s">
        <v>23</v>
      </c>
      <c r="C27">
        <v>76</v>
      </c>
    </row>
    <row r="28" spans="1:28" x14ac:dyDescent="0.3">
      <c r="B28" t="s">
        <v>24</v>
      </c>
      <c r="C28">
        <f>J22-94</f>
        <v>192964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358</v>
      </c>
    </row>
    <row r="32" spans="1:28" x14ac:dyDescent="0.3">
      <c r="B32" t="s">
        <v>27</v>
      </c>
      <c r="C32">
        <v>949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566</v>
      </c>
      <c r="G42">
        <v>78028</v>
      </c>
    </row>
    <row r="43" spans="1:7" x14ac:dyDescent="0.3">
      <c r="B43" t="s">
        <v>40</v>
      </c>
      <c r="C43" t="s">
        <v>39</v>
      </c>
      <c r="E43" t="s">
        <v>567</v>
      </c>
      <c r="G43">
        <v>61973</v>
      </c>
    </row>
    <row r="44" spans="1:7" x14ac:dyDescent="0.3">
      <c r="B44" t="s">
        <v>42</v>
      </c>
      <c r="C44">
        <v>16055</v>
      </c>
    </row>
  </sheetData>
  <mergeCells count="1">
    <mergeCell ref="A1:L1"/>
  </mergeCells>
  <pageMargins left="0.75" right="0.75" top="0.75" bottom="0.5" header="0.5" footer="0.7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568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3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2</v>
      </c>
      <c r="J8">
        <f>SUM(D8:F8:E8)</f>
        <v>10</v>
      </c>
    </row>
    <row r="9" spans="1:12" x14ac:dyDescent="0.3">
      <c r="A9" t="s">
        <v>12</v>
      </c>
      <c r="D9">
        <v>7</v>
      </c>
      <c r="F9">
        <v>2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186874</v>
      </c>
      <c r="F12">
        <v>164247</v>
      </c>
      <c r="H12">
        <v>12</v>
      </c>
      <c r="J12">
        <f>SUM(D12:F12:H12)</f>
        <v>351133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426</v>
      </c>
      <c r="F14">
        <v>171</v>
      </c>
      <c r="H14">
        <v>0</v>
      </c>
      <c r="J14">
        <f>SUM(D14:F14:H14)</f>
        <v>597</v>
      </c>
    </row>
    <row r="15" spans="1:12" x14ac:dyDescent="0.3">
      <c r="B15" t="s">
        <v>7</v>
      </c>
      <c r="D15">
        <f>SUM(D12:D13:D14)</f>
        <v>187300</v>
      </c>
      <c r="F15">
        <f>SUM(F12:F13:F14)</f>
        <v>164418</v>
      </c>
      <c r="H15">
        <f>SUM(H12:H13:H14)</f>
        <v>12</v>
      </c>
      <c r="J15">
        <f>SUM(D15:F15:H15)</f>
        <v>351730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99231</v>
      </c>
      <c r="F18">
        <v>104743</v>
      </c>
      <c r="H18">
        <v>0</v>
      </c>
      <c r="J18">
        <f>SUM(D18:F18:H18)</f>
        <v>203974</v>
      </c>
      <c r="M18" t="str">
        <f>$B$2</f>
        <v>Sareni</v>
      </c>
      <c r="N18">
        <f>$D$15</f>
        <v>187300</v>
      </c>
      <c r="O18">
        <f>$F$15</f>
        <v>164418</v>
      </c>
      <c r="P18">
        <f>$H$15</f>
        <v>12</v>
      </c>
      <c r="Q18">
        <f>$J$15</f>
        <v>351730</v>
      </c>
      <c r="R18">
        <f>$D$18</f>
        <v>99231</v>
      </c>
      <c r="S18">
        <f>$F$18</f>
        <v>104743</v>
      </c>
      <c r="T18">
        <f>$J$21</f>
        <v>915</v>
      </c>
      <c r="U18">
        <f>$J$22</f>
        <v>204889</v>
      </c>
      <c r="V18">
        <f>$C$28</f>
        <v>204852</v>
      </c>
      <c r="W18">
        <f>$J$23</f>
        <v>58.251784038893476</v>
      </c>
      <c r="X18" t="str">
        <f>$C$42</f>
        <v xml:space="preserve">BJP       </v>
      </c>
      <c r="Y18" t="str">
        <f>$C$43</f>
        <v xml:space="preserve">BSP       </v>
      </c>
      <c r="Z18">
        <f>$G$42</f>
        <v>65873</v>
      </c>
      <c r="AA18">
        <f>$G$43</f>
        <v>52866</v>
      </c>
      <c r="AB18">
        <f>$C$44</f>
        <v>13007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915</v>
      </c>
    </row>
    <row r="22" spans="1:28" x14ac:dyDescent="0.3">
      <c r="B22" t="s">
        <v>7</v>
      </c>
      <c r="J22">
        <f>SUM(J18:J19:J21)</f>
        <v>204889</v>
      </c>
    </row>
    <row r="23" spans="1:28" x14ac:dyDescent="0.3">
      <c r="A23" t="s">
        <v>20</v>
      </c>
      <c r="J23">
        <f>J22/J15*100</f>
        <v>58.251784038893476</v>
      </c>
    </row>
    <row r="25" spans="1:28" x14ac:dyDescent="0.3">
      <c r="A25" t="s">
        <v>21</v>
      </c>
    </row>
    <row r="26" spans="1:28" x14ac:dyDescent="0.3">
      <c r="B26" t="s">
        <v>22</v>
      </c>
      <c r="C26">
        <v>37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J22-37</f>
        <v>204852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367</v>
      </c>
    </row>
    <row r="32" spans="1:28" x14ac:dyDescent="0.3">
      <c r="B32" t="s">
        <v>27</v>
      </c>
      <c r="C32">
        <v>957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569</v>
      </c>
      <c r="G42">
        <v>65873</v>
      </c>
    </row>
    <row r="43" spans="1:7" x14ac:dyDescent="0.3">
      <c r="B43" t="s">
        <v>40</v>
      </c>
      <c r="C43" t="s">
        <v>47</v>
      </c>
      <c r="E43" t="s">
        <v>570</v>
      </c>
      <c r="G43">
        <v>52866</v>
      </c>
    </row>
    <row r="44" spans="1:7" x14ac:dyDescent="0.3">
      <c r="B44" t="s">
        <v>42</v>
      </c>
      <c r="C44">
        <v>13007</v>
      </c>
    </row>
  </sheetData>
  <mergeCells count="1">
    <mergeCell ref="A1:L1"/>
  </mergeCells>
  <pageMargins left="0.75" right="0.75" top="0.75" bottom="0.5" header="0.5" footer="0.7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571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172034</v>
      </c>
      <c r="F12">
        <v>152967</v>
      </c>
      <c r="H12">
        <v>3</v>
      </c>
      <c r="J12">
        <f>SUM(D12:F12:H12)</f>
        <v>325004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254</v>
      </c>
      <c r="F14">
        <v>113</v>
      </c>
      <c r="H14">
        <v>0</v>
      </c>
      <c r="J14">
        <f>SUM(D14:F14:H14)</f>
        <v>367</v>
      </c>
    </row>
    <row r="15" spans="1:12" x14ac:dyDescent="0.3">
      <c r="B15" t="s">
        <v>7</v>
      </c>
      <c r="D15">
        <f>SUM(D12:D13:D14)</f>
        <v>172288</v>
      </c>
      <c r="F15">
        <f>SUM(F12:F13:F14)</f>
        <v>153080</v>
      </c>
      <c r="H15">
        <f>SUM(H12:H13:H14)</f>
        <v>3</v>
      </c>
      <c r="J15">
        <f>SUM(D15:F15:H15)</f>
        <v>325371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100484</v>
      </c>
      <c r="F18">
        <v>105783</v>
      </c>
      <c r="H18">
        <v>0</v>
      </c>
      <c r="J18">
        <f>SUM(D18:F18:H18)</f>
        <v>206267</v>
      </c>
      <c r="M18" t="str">
        <f>$B$2</f>
        <v>Unchahar</v>
      </c>
      <c r="N18">
        <f>$D$15</f>
        <v>172288</v>
      </c>
      <c r="O18">
        <f>$F$15</f>
        <v>153080</v>
      </c>
      <c r="P18">
        <f>$H$15</f>
        <v>3</v>
      </c>
      <c r="Q18">
        <f>$J$15</f>
        <v>325371</v>
      </c>
      <c r="R18">
        <f>$D$18</f>
        <v>100484</v>
      </c>
      <c r="S18">
        <f>$F$18</f>
        <v>105783</v>
      </c>
      <c r="T18">
        <f>$J$21</f>
        <v>844</v>
      </c>
      <c r="U18">
        <f>$J$22</f>
        <v>207111</v>
      </c>
      <c r="V18">
        <f>$C$28</f>
        <v>207088</v>
      </c>
      <c r="W18">
        <f>$J$23</f>
        <v>63.653798279502475</v>
      </c>
      <c r="X18" t="str">
        <f>$C$42</f>
        <v xml:space="preserve">SP        </v>
      </c>
      <c r="Y18" t="str">
        <f>$C$43</f>
        <v xml:space="preserve">BJP       </v>
      </c>
      <c r="Z18">
        <f>$G$42</f>
        <v>59103</v>
      </c>
      <c r="AA18">
        <f>$G$43</f>
        <v>57169</v>
      </c>
      <c r="AB18">
        <f>$C$44</f>
        <v>1934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844</v>
      </c>
    </row>
    <row r="22" spans="1:28" x14ac:dyDescent="0.3">
      <c r="B22" t="s">
        <v>7</v>
      </c>
      <c r="J22">
        <f>SUM(J18:J19:J21)</f>
        <v>207111</v>
      </c>
    </row>
    <row r="23" spans="1:28" x14ac:dyDescent="0.3">
      <c r="A23" t="s">
        <v>20</v>
      </c>
      <c r="J23">
        <f>J22/J15*100</f>
        <v>63.653798279502475</v>
      </c>
    </row>
    <row r="25" spans="1:28" x14ac:dyDescent="0.3">
      <c r="A25" t="s">
        <v>21</v>
      </c>
    </row>
    <row r="26" spans="1:28" x14ac:dyDescent="0.3">
      <c r="B26" t="s">
        <v>22</v>
      </c>
      <c r="C26">
        <v>23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J22-23</f>
        <v>207088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337</v>
      </c>
    </row>
    <row r="32" spans="1:28" x14ac:dyDescent="0.3">
      <c r="B32" t="s">
        <v>27</v>
      </c>
      <c r="C32">
        <v>964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572</v>
      </c>
      <c r="G42">
        <v>59103</v>
      </c>
    </row>
    <row r="43" spans="1:7" x14ac:dyDescent="0.3">
      <c r="B43" t="s">
        <v>40</v>
      </c>
      <c r="C43" t="s">
        <v>41</v>
      </c>
      <c r="E43" t="s">
        <v>573</v>
      </c>
      <c r="G43">
        <v>57169</v>
      </c>
    </row>
    <row r="44" spans="1:7" x14ac:dyDescent="0.3">
      <c r="B44" t="s">
        <v>42</v>
      </c>
      <c r="C44">
        <v>1934</v>
      </c>
    </row>
  </sheetData>
  <mergeCells count="1">
    <mergeCell ref="A1:L1"/>
  </mergeCells>
  <pageMargins left="0.75" right="0.75" top="0.75" bottom="0.5" header="0.5" footer="0.7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574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1</v>
      </c>
      <c r="H5">
        <v>0</v>
      </c>
      <c r="J5">
        <f>SUM(D5:F5:H5)</f>
        <v>9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194223</v>
      </c>
      <c r="F12">
        <v>167045</v>
      </c>
      <c r="H12">
        <v>30</v>
      </c>
      <c r="J12">
        <f>SUM(D12:F12:H12)</f>
        <v>361298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316</v>
      </c>
      <c r="F14">
        <v>83</v>
      </c>
      <c r="H14">
        <v>0</v>
      </c>
      <c r="J14">
        <f>SUM(D14:F14:H14)</f>
        <v>399</v>
      </c>
    </row>
    <row r="15" spans="1:12" x14ac:dyDescent="0.3">
      <c r="B15" t="s">
        <v>7</v>
      </c>
      <c r="D15">
        <f>SUM(D12:D13:D14)</f>
        <v>194539</v>
      </c>
      <c r="F15">
        <f>SUM(F12:F13:F14)</f>
        <v>167128</v>
      </c>
      <c r="H15">
        <f>SUM(H12:H13:H14)</f>
        <v>30</v>
      </c>
      <c r="J15">
        <f>SUM(D15:F15:H15)</f>
        <v>361697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96409</v>
      </c>
      <c r="F18">
        <v>96213</v>
      </c>
      <c r="H18">
        <v>2</v>
      </c>
      <c r="J18">
        <f>SUM(D18:F18:H18)</f>
        <v>192624</v>
      </c>
      <c r="M18" t="str">
        <f>$B$2</f>
        <v xml:space="preserve">Jagdishpur </v>
      </c>
      <c r="N18">
        <f>$D$15</f>
        <v>194539</v>
      </c>
      <c r="O18">
        <f>$F$15</f>
        <v>167128</v>
      </c>
      <c r="P18">
        <f>$H$15</f>
        <v>30</v>
      </c>
      <c r="Q18">
        <f>$J$15</f>
        <v>361697</v>
      </c>
      <c r="R18">
        <f>$D$18</f>
        <v>96409</v>
      </c>
      <c r="S18">
        <f>$F$18</f>
        <v>96213</v>
      </c>
      <c r="T18">
        <f>$J$21</f>
        <v>396</v>
      </c>
      <c r="U18">
        <f>$J$22</f>
        <v>193020</v>
      </c>
      <c r="V18">
        <f>$C$28</f>
        <v>192972</v>
      </c>
      <c r="W18">
        <f>$J$23</f>
        <v>53.365109470081308</v>
      </c>
      <c r="X18" t="str">
        <f>$C$42</f>
        <v xml:space="preserve">BJP       </v>
      </c>
      <c r="Y18" t="str">
        <f>$C$43</f>
        <v xml:space="preserve">INC       </v>
      </c>
      <c r="Z18">
        <f>$G$42</f>
        <v>84219</v>
      </c>
      <c r="AA18">
        <f>$G$43</f>
        <v>67619</v>
      </c>
      <c r="AB18">
        <f>$C$44</f>
        <v>16600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396</v>
      </c>
    </row>
    <row r="22" spans="1:28" x14ac:dyDescent="0.3">
      <c r="B22" t="s">
        <v>7</v>
      </c>
      <c r="J22">
        <f>SUM(J18:J19:J21)</f>
        <v>193020</v>
      </c>
    </row>
    <row r="23" spans="1:28" x14ac:dyDescent="0.3">
      <c r="A23" t="s">
        <v>20</v>
      </c>
      <c r="J23">
        <f>J22/J15*100</f>
        <v>53.365109470081308</v>
      </c>
    </row>
    <row r="25" spans="1:28" x14ac:dyDescent="0.3">
      <c r="A25" t="s">
        <v>21</v>
      </c>
    </row>
    <row r="26" spans="1:28" x14ac:dyDescent="0.3">
      <c r="B26" t="s">
        <v>22</v>
      </c>
      <c r="C26">
        <v>48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J22-48</f>
        <v>192972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352</v>
      </c>
    </row>
    <row r="32" spans="1:28" x14ac:dyDescent="0.3">
      <c r="B32" t="s">
        <v>27</v>
      </c>
      <c r="C32">
        <v>1026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55</v>
      </c>
      <c r="G42">
        <v>84219</v>
      </c>
    </row>
    <row r="43" spans="1:7" x14ac:dyDescent="0.3">
      <c r="B43" t="s">
        <v>40</v>
      </c>
      <c r="C43" t="s">
        <v>39</v>
      </c>
      <c r="E43" t="s">
        <v>575</v>
      </c>
      <c r="G43">
        <v>67619</v>
      </c>
    </row>
    <row r="44" spans="1:7" x14ac:dyDescent="0.3">
      <c r="B44" t="s">
        <v>42</v>
      </c>
      <c r="C44">
        <v>16600</v>
      </c>
    </row>
  </sheetData>
  <mergeCells count="1">
    <mergeCell ref="A1:L1"/>
  </mergeCells>
  <pageMargins left="0.75" right="0.75" top="0.75" bottom="0.5" header="0.5" footer="0.7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576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0</v>
      </c>
      <c r="H5">
        <v>0</v>
      </c>
      <c r="J5">
        <f>SUM(D5:F5:H5)</f>
        <v>21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19</v>
      </c>
      <c r="F8">
        <f>E5-E6-E7</f>
        <v>0</v>
      </c>
      <c r="H8">
        <f>F5-F6-F7</f>
        <v>0</v>
      </c>
      <c r="J8">
        <f>SUM(D8:F8:E8)</f>
        <v>19</v>
      </c>
    </row>
    <row r="9" spans="1:12" x14ac:dyDescent="0.3">
      <c r="A9" t="s">
        <v>12</v>
      </c>
      <c r="D9">
        <v>16</v>
      </c>
      <c r="F9">
        <v>0</v>
      </c>
      <c r="H9">
        <v>0</v>
      </c>
      <c r="J9">
        <f>SUM(D9:F9:E9)</f>
        <v>16</v>
      </c>
    </row>
    <row r="11" spans="1:12" x14ac:dyDescent="0.3">
      <c r="A11" t="s">
        <v>13</v>
      </c>
    </row>
    <row r="12" spans="1:12" x14ac:dyDescent="0.3">
      <c r="B12" t="s">
        <v>14</v>
      </c>
      <c r="D12">
        <v>176751</v>
      </c>
      <c r="F12">
        <v>158559</v>
      </c>
      <c r="H12">
        <v>31</v>
      </c>
      <c r="J12">
        <f>SUM(D12:F12:H12)</f>
        <v>335341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277</v>
      </c>
      <c r="F14">
        <v>127</v>
      </c>
      <c r="H14">
        <v>0</v>
      </c>
      <c r="J14">
        <f>SUM(D14:F14:H14)</f>
        <v>404</v>
      </c>
    </row>
    <row r="15" spans="1:12" x14ac:dyDescent="0.3">
      <c r="B15" t="s">
        <v>7</v>
      </c>
      <c r="D15">
        <f>SUM(D12:D13:D14)</f>
        <v>177028</v>
      </c>
      <c r="F15">
        <f>SUM(F12:F13:F14)</f>
        <v>158686</v>
      </c>
      <c r="H15">
        <f>SUM(H12:H13:H14)</f>
        <v>31</v>
      </c>
      <c r="J15">
        <f>SUM(D15:F15:H15)</f>
        <v>335745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98539</v>
      </c>
      <c r="F18">
        <v>101970</v>
      </c>
      <c r="H18">
        <v>0</v>
      </c>
      <c r="J18">
        <f>SUM(D18:F18:H18)</f>
        <v>200509</v>
      </c>
      <c r="M18" t="str">
        <f>$B$2</f>
        <v>Gauriganj</v>
      </c>
      <c r="N18">
        <f>$D$15</f>
        <v>177028</v>
      </c>
      <c r="O18">
        <f>$F$15</f>
        <v>158686</v>
      </c>
      <c r="P18">
        <f>$H$15</f>
        <v>31</v>
      </c>
      <c r="Q18">
        <f>$J$15</f>
        <v>335745</v>
      </c>
      <c r="R18">
        <f>$D$18</f>
        <v>98539</v>
      </c>
      <c r="S18">
        <f>$F$18</f>
        <v>101970</v>
      </c>
      <c r="T18">
        <f>$J$21</f>
        <v>680</v>
      </c>
      <c r="U18">
        <f>$J$22</f>
        <v>201189</v>
      </c>
      <c r="V18">
        <f>$C$28</f>
        <v>201048</v>
      </c>
      <c r="W18">
        <f>$J$23</f>
        <v>59.923155966581774</v>
      </c>
      <c r="X18" t="str">
        <f>$C$42</f>
        <v xml:space="preserve">SP        </v>
      </c>
      <c r="Y18" t="str">
        <f>$C$43</f>
        <v xml:space="preserve">INC       </v>
      </c>
      <c r="Z18">
        <f>$G$42</f>
        <v>77915</v>
      </c>
      <c r="AA18">
        <f>$G$43</f>
        <v>51496</v>
      </c>
      <c r="AB18">
        <f>$C$44</f>
        <v>26419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680</v>
      </c>
    </row>
    <row r="22" spans="1:28" x14ac:dyDescent="0.3">
      <c r="B22" t="s">
        <v>7</v>
      </c>
      <c r="J22">
        <f>SUM(J18:J19:J21)</f>
        <v>201189</v>
      </c>
    </row>
    <row r="23" spans="1:28" x14ac:dyDescent="0.3">
      <c r="A23" t="s">
        <v>20</v>
      </c>
      <c r="J23">
        <f>J22/J15*100</f>
        <v>59.923155966581774</v>
      </c>
    </row>
    <row r="25" spans="1:28" x14ac:dyDescent="0.3">
      <c r="A25" t="s">
        <v>21</v>
      </c>
    </row>
    <row r="26" spans="1:28" x14ac:dyDescent="0.3">
      <c r="B26" t="s">
        <v>22</v>
      </c>
      <c r="C26">
        <v>141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J22-141</f>
        <v>201048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352</v>
      </c>
    </row>
    <row r="32" spans="1:28" x14ac:dyDescent="0.3">
      <c r="B32" t="s">
        <v>27</v>
      </c>
      <c r="C32">
        <v>953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577</v>
      </c>
      <c r="G42">
        <v>77915</v>
      </c>
    </row>
    <row r="43" spans="1:7" x14ac:dyDescent="0.3">
      <c r="B43" t="s">
        <v>40</v>
      </c>
      <c r="C43" t="s">
        <v>39</v>
      </c>
      <c r="E43" t="s">
        <v>578</v>
      </c>
      <c r="G43">
        <v>51496</v>
      </c>
    </row>
    <row r="44" spans="1:7" x14ac:dyDescent="0.3">
      <c r="B44" t="s">
        <v>42</v>
      </c>
      <c r="C44">
        <v>26419</v>
      </c>
    </row>
  </sheetData>
  <mergeCells count="1">
    <mergeCell ref="A1:L1"/>
  </mergeCells>
  <pageMargins left="0.75" right="0.75" top="0.75" bottom="0.5" header="0.5" footer="0.7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44"/>
  <sheetViews>
    <sheetView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2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167111</v>
      </c>
      <c r="F12">
        <v>145200</v>
      </c>
      <c r="H12">
        <v>22</v>
      </c>
      <c r="J12">
        <f>SUM(D12:F12:H12)</f>
        <v>312333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369</v>
      </c>
      <c r="F14">
        <v>115</v>
      </c>
      <c r="H14">
        <v>0</v>
      </c>
      <c r="J14">
        <f>SUM(D14:F14:H14)</f>
        <v>484</v>
      </c>
    </row>
    <row r="15" spans="1:12" x14ac:dyDescent="0.3">
      <c r="B15" t="s">
        <v>7</v>
      </c>
      <c r="D15">
        <f>SUM(D12:D13:D14)</f>
        <v>167480</v>
      </c>
      <c r="F15">
        <f>SUM(F12:F13:F14)</f>
        <v>145315</v>
      </c>
      <c r="H15">
        <f>SUM(H12:H13:H14)</f>
        <v>22</v>
      </c>
      <c r="J15">
        <f>SUM(D15:F15:H15)</f>
        <v>312817</v>
      </c>
    </row>
    <row r="17" spans="1:27" x14ac:dyDescent="0.3">
      <c r="A17" t="s">
        <v>17</v>
      </c>
    </row>
    <row r="18" spans="1:27" x14ac:dyDescent="0.3">
      <c r="B18" t="s">
        <v>14</v>
      </c>
      <c r="D18">
        <v>113248</v>
      </c>
      <c r="F18">
        <v>104682</v>
      </c>
      <c r="H18">
        <v>1</v>
      </c>
      <c r="J18">
        <f>SUM(D18:F18:H18)</f>
        <v>217931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613</v>
      </c>
    </row>
    <row r="22" spans="1:27" x14ac:dyDescent="0.3">
      <c r="B22" t="s">
        <v>7</v>
      </c>
      <c r="J22">
        <f>SUM(J18:J19:J21)</f>
        <v>218544</v>
      </c>
    </row>
    <row r="23" spans="1:27" x14ac:dyDescent="0.3">
      <c r="A23" t="s">
        <v>20</v>
      </c>
      <c r="J23">
        <f>J22/J15*100</f>
        <v>69.863210759006066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60</v>
      </c>
      <c r="L26" t="str">
        <f>$B$2</f>
        <v>Chandpur</v>
      </c>
      <c r="M26">
        <f>$D$15</f>
        <v>167480</v>
      </c>
      <c r="N26">
        <f>$F$15</f>
        <v>145315</v>
      </c>
      <c r="O26">
        <f>$H$15</f>
        <v>22</v>
      </c>
      <c r="P26">
        <f>$J$15</f>
        <v>312817</v>
      </c>
      <c r="Q26">
        <f>$D$18</f>
        <v>113248</v>
      </c>
      <c r="R26">
        <f>$F$18</f>
        <v>104682</v>
      </c>
      <c r="S26">
        <f>$J$21</f>
        <v>613</v>
      </c>
      <c r="T26">
        <f>$J$22</f>
        <v>218544</v>
      </c>
      <c r="U26">
        <f>$C$28</f>
        <v>218484</v>
      </c>
      <c r="V26">
        <f>$J$23</f>
        <v>69.863210759006066</v>
      </c>
      <c r="W26" t="str">
        <f>$C$42</f>
        <v xml:space="preserve">BJP       </v>
      </c>
      <c r="X26" t="str">
        <f>$C$43</f>
        <v xml:space="preserve">BSP       </v>
      </c>
      <c r="Y26">
        <f>$G$42</f>
        <v>92345</v>
      </c>
      <c r="Z26">
        <f>$G$43</f>
        <v>56696</v>
      </c>
      <c r="AA26">
        <f>$C$44</f>
        <v>35649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J22-60</f>
        <v>218484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336</v>
      </c>
    </row>
    <row r="32" spans="1:27" x14ac:dyDescent="0.3">
      <c r="B32" t="s">
        <v>27</v>
      </c>
      <c r="C32">
        <v>930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97</v>
      </c>
      <c r="G42">
        <v>92345</v>
      </c>
    </row>
    <row r="43" spans="1:7" x14ac:dyDescent="0.3">
      <c r="B43" t="s">
        <v>40</v>
      </c>
      <c r="C43" t="s">
        <v>47</v>
      </c>
      <c r="E43" t="s">
        <v>98</v>
      </c>
      <c r="G43">
        <v>56696</v>
      </c>
    </row>
    <row r="44" spans="1:7" x14ac:dyDescent="0.3">
      <c r="B44" t="s">
        <v>42</v>
      </c>
      <c r="C44">
        <v>35649</v>
      </c>
    </row>
  </sheetData>
  <mergeCells count="1">
    <mergeCell ref="A1:L1"/>
  </mergeCells>
  <pageMargins left="0.75" right="0.75" top="0.75" bottom="0.5" header="0.5" footer="0.7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AB44"/>
  <sheetViews>
    <sheetView workbookViewId="0">
      <selection activeCell="P30" sqref="P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579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7</v>
      </c>
      <c r="H5">
        <v>0</v>
      </c>
      <c r="J5">
        <f>SUM(D5:F5:H5)</f>
        <v>30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17</v>
      </c>
      <c r="F8">
        <f>E5-E6-E7</f>
        <v>0</v>
      </c>
      <c r="H8">
        <f>F5-F6-F7</f>
        <v>7</v>
      </c>
      <c r="J8">
        <f>SUM(D8:F8:E8)</f>
        <v>17</v>
      </c>
    </row>
    <row r="9" spans="1:12" x14ac:dyDescent="0.3">
      <c r="A9" t="s">
        <v>12</v>
      </c>
      <c r="D9">
        <v>16</v>
      </c>
      <c r="F9">
        <v>6</v>
      </c>
      <c r="H9">
        <v>0</v>
      </c>
      <c r="J9">
        <f>SUM(D9:F9:E9)</f>
        <v>22</v>
      </c>
    </row>
    <row r="11" spans="1:12" x14ac:dyDescent="0.3">
      <c r="A11" t="s">
        <v>13</v>
      </c>
    </row>
    <row r="12" spans="1:12" x14ac:dyDescent="0.3">
      <c r="B12" t="s">
        <v>14</v>
      </c>
      <c r="D12">
        <v>176883</v>
      </c>
      <c r="F12">
        <v>157016</v>
      </c>
      <c r="H12">
        <v>45</v>
      </c>
      <c r="J12">
        <f>SUM(D12:F12:H12)</f>
        <v>333944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475</v>
      </c>
      <c r="F14">
        <v>168</v>
      </c>
      <c r="H14">
        <v>0</v>
      </c>
      <c r="J14">
        <f>SUM(D14:F14:H14)</f>
        <v>643</v>
      </c>
    </row>
    <row r="15" spans="1:12" x14ac:dyDescent="0.3">
      <c r="B15" t="s">
        <v>7</v>
      </c>
      <c r="D15">
        <f>SUM(D12:D13:D14)</f>
        <v>177358</v>
      </c>
      <c r="F15">
        <f>SUM(F12:F13:F14)</f>
        <v>157184</v>
      </c>
      <c r="H15">
        <f>SUM(H12:H13:H14)</f>
        <v>45</v>
      </c>
      <c r="J15">
        <f>SUM(D15:F15:H15)</f>
        <v>334587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91529</v>
      </c>
      <c r="F18">
        <v>95420</v>
      </c>
      <c r="H18">
        <v>0</v>
      </c>
      <c r="J18">
        <f>SUM(D18:F18:H18)</f>
        <v>186949</v>
      </c>
      <c r="M18" t="str">
        <f>$B$2</f>
        <v>Amethi</v>
      </c>
      <c r="N18">
        <f>$D$15</f>
        <v>177358</v>
      </c>
      <c r="O18">
        <f>$F$15</f>
        <v>157184</v>
      </c>
      <c r="P18">
        <f>$H$15</f>
        <v>45</v>
      </c>
      <c r="Q18">
        <f>$J$15</f>
        <v>334587</v>
      </c>
      <c r="R18">
        <f>$D$18</f>
        <v>91529</v>
      </c>
      <c r="S18">
        <f>$F$18</f>
        <v>95420</v>
      </c>
      <c r="T18">
        <f>$J$21</f>
        <v>873</v>
      </c>
      <c r="U18">
        <f>$J$22</f>
        <v>187822</v>
      </c>
      <c r="V18">
        <f>$C$28</f>
        <v>187717</v>
      </c>
      <c r="W18">
        <f>$J$23</f>
        <v>56.135474480478919</v>
      </c>
      <c r="X18" t="str">
        <f>$C$42</f>
        <v xml:space="preserve">BJP       </v>
      </c>
      <c r="Y18" t="str">
        <f>$C$43</f>
        <v xml:space="preserve">SP        </v>
      </c>
      <c r="Z18">
        <f>$G$42</f>
        <v>64226</v>
      </c>
      <c r="AA18">
        <f>$G$43</f>
        <v>59161</v>
      </c>
      <c r="AB18">
        <f>$C$44</f>
        <v>5065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873</v>
      </c>
    </row>
    <row r="22" spans="1:28" x14ac:dyDescent="0.3">
      <c r="B22" t="s">
        <v>7</v>
      </c>
      <c r="J22">
        <f>SUM(J18:J19:J21)</f>
        <v>187822</v>
      </c>
    </row>
    <row r="23" spans="1:28" x14ac:dyDescent="0.3">
      <c r="A23" t="s">
        <v>20</v>
      </c>
      <c r="J23">
        <f>J22/J15*100</f>
        <v>56.135474480478919</v>
      </c>
    </row>
    <row r="25" spans="1:28" x14ac:dyDescent="0.3">
      <c r="A25" t="s">
        <v>21</v>
      </c>
    </row>
    <row r="26" spans="1:28" x14ac:dyDescent="0.3">
      <c r="B26" t="s">
        <v>22</v>
      </c>
      <c r="C26">
        <v>105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J22-105</f>
        <v>187717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341</v>
      </c>
    </row>
    <row r="32" spans="1:28" x14ac:dyDescent="0.3">
      <c r="B32" t="s">
        <v>27</v>
      </c>
      <c r="C32">
        <v>979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580</v>
      </c>
      <c r="G42">
        <v>64226</v>
      </c>
    </row>
    <row r="43" spans="1:7" x14ac:dyDescent="0.3">
      <c r="B43" t="s">
        <v>40</v>
      </c>
      <c r="C43" t="s">
        <v>45</v>
      </c>
      <c r="E43" t="s">
        <v>581</v>
      </c>
      <c r="G43">
        <v>59161</v>
      </c>
    </row>
    <row r="44" spans="1:7" x14ac:dyDescent="0.3">
      <c r="B44" t="s">
        <v>42</v>
      </c>
      <c r="C44">
        <v>5065</v>
      </c>
    </row>
  </sheetData>
  <mergeCells count="1">
    <mergeCell ref="A1:L1"/>
  </mergeCells>
  <pageMargins left="0.75" right="0.75" top="0.75" bottom="0.5" header="0.5" footer="0.7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AB44"/>
  <sheetViews>
    <sheetView workbookViewId="0">
      <selection activeCell="P30" sqref="P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582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187740</v>
      </c>
      <c r="F12">
        <v>172601</v>
      </c>
      <c r="H12">
        <v>7</v>
      </c>
      <c r="J12">
        <f>SUM(D12:F12:H12)</f>
        <v>360348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494</v>
      </c>
      <c r="F14">
        <v>56</v>
      </c>
      <c r="H14">
        <v>0</v>
      </c>
      <c r="J14">
        <f>SUM(D14:F14:H14)</f>
        <v>550</v>
      </c>
    </row>
    <row r="15" spans="1:12" x14ac:dyDescent="0.3">
      <c r="B15" t="s">
        <v>7</v>
      </c>
      <c r="D15">
        <f>SUM(D12:D13:D14)</f>
        <v>188234</v>
      </c>
      <c r="F15">
        <f>SUM(F12:F13:F14)</f>
        <v>172657</v>
      </c>
      <c r="H15">
        <f>SUM(H12:H13:H14)</f>
        <v>7</v>
      </c>
      <c r="J15">
        <f>SUM(D15:F15:H15)</f>
        <v>360898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102941</v>
      </c>
      <c r="F18">
        <v>101244</v>
      </c>
      <c r="H18">
        <v>0</v>
      </c>
      <c r="J18">
        <f>SUM(D18:F18:H18)</f>
        <v>204185</v>
      </c>
      <c r="M18" t="str">
        <f>$B$2</f>
        <v>Sultanpur</v>
      </c>
      <c r="N18">
        <f>$D$15</f>
        <v>188234</v>
      </c>
      <c r="O18">
        <f>$F$15</f>
        <v>172657</v>
      </c>
      <c r="P18">
        <f>$H$15</f>
        <v>7</v>
      </c>
      <c r="Q18">
        <f>$J$15</f>
        <v>360898</v>
      </c>
      <c r="R18">
        <f>$D$18</f>
        <v>102941</v>
      </c>
      <c r="S18">
        <f>$F$18</f>
        <v>101244</v>
      </c>
      <c r="T18">
        <f>$J$21</f>
        <v>897</v>
      </c>
      <c r="U18">
        <f>$J$22</f>
        <v>205082</v>
      </c>
      <c r="V18">
        <f>$C$28</f>
        <v>204858</v>
      </c>
      <c r="W18">
        <f>$J$23</f>
        <v>56.82547423371701</v>
      </c>
      <c r="X18" t="str">
        <f>$C$42</f>
        <v xml:space="preserve">BJP       </v>
      </c>
      <c r="Y18" t="str">
        <f>$C$43</f>
        <v xml:space="preserve">BSP       </v>
      </c>
      <c r="Z18">
        <f>$G$42</f>
        <v>86786</v>
      </c>
      <c r="AA18">
        <f>$G$43</f>
        <v>54393</v>
      </c>
      <c r="AB18">
        <f>$C$44</f>
        <v>32393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897</v>
      </c>
    </row>
    <row r="22" spans="1:28" x14ac:dyDescent="0.3">
      <c r="B22" t="s">
        <v>7</v>
      </c>
      <c r="J22">
        <f>SUM(J18:J19:J21)</f>
        <v>205082</v>
      </c>
    </row>
    <row r="23" spans="1:28" x14ac:dyDescent="0.3">
      <c r="A23" t="s">
        <v>20</v>
      </c>
      <c r="J23">
        <f>J22/J15*100</f>
        <v>56.82547423371701</v>
      </c>
    </row>
    <row r="25" spans="1:28" x14ac:dyDescent="0.3">
      <c r="A25" t="s">
        <v>21</v>
      </c>
    </row>
    <row r="26" spans="1:28" x14ac:dyDescent="0.3">
      <c r="B26" t="s">
        <v>22</v>
      </c>
      <c r="C26">
        <v>224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J22-224</f>
        <v>204858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367</v>
      </c>
    </row>
    <row r="32" spans="1:28" x14ac:dyDescent="0.3">
      <c r="B32" t="s">
        <v>27</v>
      </c>
      <c r="C32">
        <v>982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583</v>
      </c>
      <c r="G42">
        <v>86786</v>
      </c>
    </row>
    <row r="43" spans="1:7" x14ac:dyDescent="0.3">
      <c r="B43" t="s">
        <v>40</v>
      </c>
      <c r="C43" t="s">
        <v>47</v>
      </c>
      <c r="E43" t="s">
        <v>584</v>
      </c>
      <c r="G43">
        <v>54393</v>
      </c>
    </row>
    <row r="44" spans="1:7" x14ac:dyDescent="0.3">
      <c r="B44" t="s">
        <v>42</v>
      </c>
      <c r="C44">
        <v>32393</v>
      </c>
    </row>
  </sheetData>
  <mergeCells count="1">
    <mergeCell ref="A1:L1"/>
  </mergeCells>
  <pageMargins left="0.75" right="0.75" top="0.75" bottom="0.5" header="0.5" footer="0.7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AB44"/>
  <sheetViews>
    <sheetView workbookViewId="0">
      <selection activeCell="P30" sqref="P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585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19</v>
      </c>
      <c r="F5">
        <v>0</v>
      </c>
      <c r="H5">
        <v>0</v>
      </c>
      <c r="J5">
        <f>SUM(D5:F5:H5)</f>
        <v>19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169817</v>
      </c>
      <c r="F12">
        <v>153834</v>
      </c>
      <c r="H12">
        <v>10</v>
      </c>
      <c r="J12">
        <f>SUM(D12:F12:H12)</f>
        <v>323661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373</v>
      </c>
      <c r="F14">
        <v>203</v>
      </c>
      <c r="H14">
        <v>0</v>
      </c>
      <c r="J14">
        <f>SUM(D14:F14:H14)</f>
        <v>576</v>
      </c>
    </row>
    <row r="15" spans="1:12" x14ac:dyDescent="0.3">
      <c r="B15" t="s">
        <v>7</v>
      </c>
      <c r="D15">
        <f>SUM(D12:D13:D14)</f>
        <v>170190</v>
      </c>
      <c r="F15">
        <f>SUM(F12:F13:F14)</f>
        <v>154037</v>
      </c>
      <c r="H15">
        <f>SUM(H12:H13:H14)</f>
        <v>10</v>
      </c>
      <c r="J15">
        <f>SUM(D15:F15:H15)</f>
        <v>324237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90258</v>
      </c>
      <c r="F18">
        <v>98299</v>
      </c>
      <c r="H18">
        <v>0</v>
      </c>
      <c r="J18">
        <f>SUM(D18:F18:H18)</f>
        <v>188557</v>
      </c>
      <c r="M18" t="str">
        <f>$B$2</f>
        <v>Sadar</v>
      </c>
      <c r="N18">
        <f>$D$15</f>
        <v>170190</v>
      </c>
      <c r="O18">
        <f>$F$15</f>
        <v>154037</v>
      </c>
      <c r="P18">
        <f>$H$15</f>
        <v>10</v>
      </c>
      <c r="Q18">
        <f>$J$15</f>
        <v>324237</v>
      </c>
      <c r="R18">
        <f>$D$18</f>
        <v>90258</v>
      </c>
      <c r="S18">
        <f>$F$18</f>
        <v>98299</v>
      </c>
      <c r="T18">
        <f>$J$21</f>
        <v>726</v>
      </c>
      <c r="U18">
        <f>$J$22</f>
        <v>189283</v>
      </c>
      <c r="V18">
        <f>$C$28</f>
        <v>189249</v>
      </c>
      <c r="W18">
        <f>$J$23</f>
        <v>58.377976603533831</v>
      </c>
      <c r="X18" t="str">
        <f>$C$42</f>
        <v xml:space="preserve">BJP       </v>
      </c>
      <c r="Y18" t="str">
        <f>$C$43</f>
        <v xml:space="preserve">BSP       </v>
      </c>
      <c r="Z18">
        <f>$G$42</f>
        <v>68950</v>
      </c>
      <c r="AA18">
        <f>$G$43</f>
        <v>50177</v>
      </c>
      <c r="AB18">
        <f>$C$44</f>
        <v>18773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726</v>
      </c>
    </row>
    <row r="22" spans="1:28" x14ac:dyDescent="0.3">
      <c r="B22" t="s">
        <v>7</v>
      </c>
      <c r="J22">
        <f>SUM(J18:J19:J21)</f>
        <v>189283</v>
      </c>
    </row>
    <row r="23" spans="1:28" x14ac:dyDescent="0.3">
      <c r="A23" t="s">
        <v>20</v>
      </c>
      <c r="J23">
        <f>J22/J15*100</f>
        <v>58.377976603533831</v>
      </c>
    </row>
    <row r="25" spans="1:28" x14ac:dyDescent="0.3">
      <c r="A25" t="s">
        <v>21</v>
      </c>
    </row>
    <row r="26" spans="1:28" x14ac:dyDescent="0.3">
      <c r="B26" t="s">
        <v>22</v>
      </c>
      <c r="C26">
        <v>34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J22-34</f>
        <v>189249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338</v>
      </c>
    </row>
    <row r="32" spans="1:28" x14ac:dyDescent="0.3">
      <c r="B32" t="s">
        <v>27</v>
      </c>
      <c r="C32">
        <v>958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586</v>
      </c>
      <c r="G42">
        <v>68950</v>
      </c>
    </row>
    <row r="43" spans="1:7" x14ac:dyDescent="0.3">
      <c r="B43" t="s">
        <v>40</v>
      </c>
      <c r="C43" t="s">
        <v>47</v>
      </c>
      <c r="E43" t="s">
        <v>587</v>
      </c>
      <c r="G43">
        <v>50177</v>
      </c>
    </row>
    <row r="44" spans="1:7" x14ac:dyDescent="0.3">
      <c r="B44" t="s">
        <v>42</v>
      </c>
      <c r="C44">
        <v>18773</v>
      </c>
    </row>
  </sheetData>
  <mergeCells count="1">
    <mergeCell ref="A1:L1"/>
  </mergeCells>
  <pageMargins left="0.75" right="0.75" top="0.75" bottom="0.5" header="0.5" footer="0.7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AB44"/>
  <sheetViews>
    <sheetView workbookViewId="0">
      <selection activeCell="P30" sqref="P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588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0</v>
      </c>
      <c r="H5">
        <v>0</v>
      </c>
      <c r="J5">
        <f>SUM(D5:F5:H5)</f>
        <v>17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183015</v>
      </c>
      <c r="F12">
        <v>167422</v>
      </c>
      <c r="H12">
        <v>13</v>
      </c>
      <c r="J12">
        <f>SUM(D12:F12:H12)</f>
        <v>350450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325</v>
      </c>
      <c r="F14">
        <v>169</v>
      </c>
      <c r="H14">
        <v>0</v>
      </c>
      <c r="J14">
        <f>SUM(D14:F14:H14)</f>
        <v>494</v>
      </c>
    </row>
    <row r="15" spans="1:12" x14ac:dyDescent="0.3">
      <c r="B15" t="s">
        <v>7</v>
      </c>
      <c r="D15">
        <f>SUM(D12:D13:D14)</f>
        <v>183340</v>
      </c>
      <c r="F15">
        <f>SUM(F12:F13:F14)</f>
        <v>167591</v>
      </c>
      <c r="H15">
        <f>SUM(H12:H13:H14)</f>
        <v>13</v>
      </c>
      <c r="J15">
        <f>SUM(D15:F15:H15)</f>
        <v>350944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95222</v>
      </c>
      <c r="F18">
        <v>105690</v>
      </c>
      <c r="H18">
        <v>0</v>
      </c>
      <c r="J18">
        <f>SUM(D18:F18:H18)</f>
        <v>200912</v>
      </c>
      <c r="M18" t="str">
        <f>$B$2</f>
        <v>Lambhua</v>
      </c>
      <c r="N18">
        <f>$D$15</f>
        <v>183340</v>
      </c>
      <c r="O18">
        <f>$F$15</f>
        <v>167591</v>
      </c>
      <c r="P18">
        <f>$H$15</f>
        <v>13</v>
      </c>
      <c r="Q18">
        <f>$J$15</f>
        <v>350944</v>
      </c>
      <c r="R18">
        <f>$D$18</f>
        <v>95222</v>
      </c>
      <c r="S18">
        <f>$F$18</f>
        <v>105690</v>
      </c>
      <c r="T18">
        <f>$J$21</f>
        <v>909</v>
      </c>
      <c r="U18">
        <f>$J$22</f>
        <v>201821</v>
      </c>
      <c r="V18">
        <f>$C$28</f>
        <v>201692</v>
      </c>
      <c r="W18">
        <f>$J$23</f>
        <v>57.508035470046501</v>
      </c>
      <c r="X18" t="str">
        <f>$C$42</f>
        <v xml:space="preserve">BJP       </v>
      </c>
      <c r="Y18" t="str">
        <f>$C$43</f>
        <v xml:space="preserve">BSP       </v>
      </c>
      <c r="Z18">
        <f>$G$42</f>
        <v>78627</v>
      </c>
      <c r="AA18">
        <f>$G$43</f>
        <v>65724</v>
      </c>
      <c r="AB18">
        <f>$C$44</f>
        <v>12903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909</v>
      </c>
    </row>
    <row r="22" spans="1:28" x14ac:dyDescent="0.3">
      <c r="B22" t="s">
        <v>7</v>
      </c>
      <c r="J22">
        <f>SUM(J18:J19:J21)</f>
        <v>201821</v>
      </c>
    </row>
    <row r="23" spans="1:28" x14ac:dyDescent="0.3">
      <c r="A23" t="s">
        <v>20</v>
      </c>
      <c r="J23">
        <f>J22/J15*100</f>
        <v>57.508035470046501</v>
      </c>
    </row>
    <row r="25" spans="1:28" x14ac:dyDescent="0.3">
      <c r="A25" t="s">
        <v>21</v>
      </c>
    </row>
    <row r="26" spans="1:28" x14ac:dyDescent="0.3">
      <c r="B26" t="s">
        <v>22</v>
      </c>
      <c r="C26">
        <v>129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J22-129</f>
        <v>201692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386</v>
      </c>
    </row>
    <row r="32" spans="1:28" x14ac:dyDescent="0.3">
      <c r="B32" t="s">
        <v>27</v>
      </c>
      <c r="C32">
        <v>908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589</v>
      </c>
      <c r="G42">
        <v>78627</v>
      </c>
    </row>
    <row r="43" spans="1:7" x14ac:dyDescent="0.3">
      <c r="B43" t="s">
        <v>40</v>
      </c>
      <c r="C43" t="s">
        <v>47</v>
      </c>
      <c r="E43" t="s">
        <v>590</v>
      </c>
      <c r="G43">
        <v>65724</v>
      </c>
    </row>
    <row r="44" spans="1:7" x14ac:dyDescent="0.3">
      <c r="B44" t="s">
        <v>42</v>
      </c>
      <c r="C44">
        <v>12903</v>
      </c>
    </row>
  </sheetData>
  <mergeCells count="1">
    <mergeCell ref="A1:L1"/>
  </mergeCells>
  <pageMargins left="0.75" right="0.75" top="0.75" bottom="0.5" header="0.5" footer="0.7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AB44"/>
  <sheetViews>
    <sheetView workbookViewId="0">
      <selection activeCell="P30" sqref="P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591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188423</v>
      </c>
      <c r="F12">
        <v>169616</v>
      </c>
      <c r="H12">
        <v>8</v>
      </c>
      <c r="J12">
        <f>SUM(D12:F12:H12)</f>
        <v>358047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146</v>
      </c>
      <c r="F14">
        <v>71</v>
      </c>
      <c r="H14">
        <v>0</v>
      </c>
      <c r="J14">
        <f>SUM(D14:F14:H14)</f>
        <v>217</v>
      </c>
    </row>
    <row r="15" spans="1:12" x14ac:dyDescent="0.3">
      <c r="B15" t="s">
        <v>7</v>
      </c>
      <c r="D15">
        <f>SUM(D12:D13:D14)</f>
        <v>188569</v>
      </c>
      <c r="F15">
        <f>SUM(F12:F13:F14)</f>
        <v>169687</v>
      </c>
      <c r="H15">
        <f>SUM(H12:H13:H14)</f>
        <v>8</v>
      </c>
      <c r="J15">
        <f>SUM(D15:F15:H15)</f>
        <v>358264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99047</v>
      </c>
      <c r="F18">
        <v>110937</v>
      </c>
      <c r="H18">
        <v>0</v>
      </c>
      <c r="J18">
        <f>SUM(D18:F18:H18)</f>
        <v>209984</v>
      </c>
      <c r="M18" t="str">
        <f>$B$2</f>
        <v xml:space="preserve">Kadipur </v>
      </c>
      <c r="N18">
        <f>$D$15</f>
        <v>188569</v>
      </c>
      <c r="O18">
        <f>$F$15</f>
        <v>169687</v>
      </c>
      <c r="P18">
        <f>$H$15</f>
        <v>8</v>
      </c>
      <c r="Q18">
        <f>$J$15</f>
        <v>358264</v>
      </c>
      <c r="R18">
        <f>$D$18</f>
        <v>99047</v>
      </c>
      <c r="S18">
        <f>$F$18</f>
        <v>110937</v>
      </c>
      <c r="T18">
        <f>$J$21</f>
        <v>661</v>
      </c>
      <c r="U18">
        <f>$J$22</f>
        <v>210645</v>
      </c>
      <c r="V18">
        <f>$C$28</f>
        <v>210538</v>
      </c>
      <c r="W18">
        <f>$J$23</f>
        <v>58.796027510439231</v>
      </c>
      <c r="X18" t="str">
        <f>$C$42</f>
        <v xml:space="preserve">BJP       </v>
      </c>
      <c r="Y18" t="str">
        <f>$C$43</f>
        <v xml:space="preserve">BSP       </v>
      </c>
      <c r="Z18">
        <f>$G$42</f>
        <v>87353</v>
      </c>
      <c r="AA18">
        <f>$G$43</f>
        <v>60749</v>
      </c>
      <c r="AB18">
        <f>$C$44</f>
        <v>26604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661</v>
      </c>
    </row>
    <row r="22" spans="1:28" x14ac:dyDescent="0.3">
      <c r="B22" t="s">
        <v>7</v>
      </c>
      <c r="J22">
        <f>SUM(J18:J19:J21)</f>
        <v>210645</v>
      </c>
    </row>
    <row r="23" spans="1:28" x14ac:dyDescent="0.3">
      <c r="A23" t="s">
        <v>20</v>
      </c>
      <c r="J23">
        <f>J22/J15*100</f>
        <v>58.796027510439231</v>
      </c>
    </row>
    <row r="25" spans="1:28" x14ac:dyDescent="0.3">
      <c r="A25" t="s">
        <v>21</v>
      </c>
    </row>
    <row r="26" spans="1:28" x14ac:dyDescent="0.3">
      <c r="B26" t="s">
        <v>22</v>
      </c>
      <c r="C26">
        <v>107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J22-107</f>
        <v>210538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373</v>
      </c>
    </row>
    <row r="32" spans="1:28" x14ac:dyDescent="0.3">
      <c r="B32" t="s">
        <v>27</v>
      </c>
      <c r="C32">
        <v>960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592</v>
      </c>
      <c r="G42">
        <v>87353</v>
      </c>
    </row>
    <row r="43" spans="1:7" x14ac:dyDescent="0.3">
      <c r="B43" t="s">
        <v>40</v>
      </c>
      <c r="C43" t="s">
        <v>47</v>
      </c>
      <c r="E43" t="s">
        <v>593</v>
      </c>
      <c r="G43">
        <v>60749</v>
      </c>
    </row>
    <row r="44" spans="1:7" x14ac:dyDescent="0.3">
      <c r="B44" t="s">
        <v>42</v>
      </c>
      <c r="C44">
        <v>26604</v>
      </c>
    </row>
  </sheetData>
  <mergeCells count="1">
    <mergeCell ref="A1:L1"/>
  </mergeCells>
  <pageMargins left="0.75" right="0.75" top="0.75" bottom="0.5" header="0.5" footer="0.7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AB44"/>
  <sheetViews>
    <sheetView workbookViewId="0">
      <selection activeCell="P30" sqref="P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594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2</v>
      </c>
      <c r="H5">
        <v>0</v>
      </c>
      <c r="J5">
        <f>SUM(D5:F5:H5)</f>
        <v>9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2</v>
      </c>
      <c r="J8">
        <f>SUM(D8:F8:E8)</f>
        <v>6</v>
      </c>
    </row>
    <row r="9" spans="1:12" x14ac:dyDescent="0.3">
      <c r="A9" t="s">
        <v>12</v>
      </c>
      <c r="D9">
        <v>5</v>
      </c>
      <c r="F9">
        <v>1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206439</v>
      </c>
      <c r="F12">
        <v>174747</v>
      </c>
      <c r="H12">
        <v>23</v>
      </c>
      <c r="J12">
        <f>SUM(D12:F12:H12)</f>
        <v>381209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231</v>
      </c>
      <c r="F14">
        <v>127</v>
      </c>
      <c r="H14">
        <v>0</v>
      </c>
      <c r="J14">
        <f>SUM(D14:F14:H14)</f>
        <v>358</v>
      </c>
    </row>
    <row r="15" spans="1:12" x14ac:dyDescent="0.3">
      <c r="B15" t="s">
        <v>7</v>
      </c>
      <c r="D15">
        <f>SUM(D12:D13:D14)</f>
        <v>206670</v>
      </c>
      <c r="F15">
        <f>SUM(F12:F13:F14)</f>
        <v>174874</v>
      </c>
      <c r="H15">
        <f>SUM(H12:H13:H14)</f>
        <v>23</v>
      </c>
      <c r="J15">
        <f>SUM(D15:F15:H15)</f>
        <v>381567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127262</v>
      </c>
      <c r="F18">
        <v>105955</v>
      </c>
      <c r="H18">
        <v>2</v>
      </c>
      <c r="J18">
        <f>SUM(D18:F18:H18)</f>
        <v>233219</v>
      </c>
      <c r="M18" t="str">
        <f>$B$2</f>
        <v xml:space="preserve">Kaimganj </v>
      </c>
      <c r="N18">
        <f>$D$15</f>
        <v>206670</v>
      </c>
      <c r="O18">
        <f>$F$15</f>
        <v>174874</v>
      </c>
      <c r="P18">
        <f>$H$15</f>
        <v>23</v>
      </c>
      <c r="Q18">
        <f>$J$15</f>
        <v>381567</v>
      </c>
      <c r="R18">
        <f>$D$18</f>
        <v>127262</v>
      </c>
      <c r="S18">
        <f>$F$18</f>
        <v>105955</v>
      </c>
      <c r="T18">
        <f>$J$21</f>
        <v>481</v>
      </c>
      <c r="U18">
        <f>$J$22</f>
        <v>233700</v>
      </c>
      <c r="V18">
        <f>$C$28</f>
        <v>233683</v>
      </c>
      <c r="W18">
        <f>$J$23</f>
        <v>61.247434919686448</v>
      </c>
      <c r="X18" t="str">
        <f>$C$42</f>
        <v xml:space="preserve">BJP       </v>
      </c>
      <c r="Y18" t="str">
        <f>$C$43</f>
        <v xml:space="preserve">SP        </v>
      </c>
      <c r="Z18">
        <f>$G$42</f>
        <v>116304</v>
      </c>
      <c r="AA18">
        <f>$G$43</f>
        <v>79779</v>
      </c>
      <c r="AB18">
        <f>$C$44</f>
        <v>36525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481</v>
      </c>
    </row>
    <row r="22" spans="1:28" x14ac:dyDescent="0.3">
      <c r="B22" t="s">
        <v>7</v>
      </c>
      <c r="J22">
        <f>SUM(J18:J19:J21)</f>
        <v>233700</v>
      </c>
    </row>
    <row r="23" spans="1:28" x14ac:dyDescent="0.3">
      <c r="A23" t="s">
        <v>20</v>
      </c>
      <c r="J23">
        <f>J22/J15*100</f>
        <v>61.247434919686448</v>
      </c>
    </row>
    <row r="25" spans="1:28" x14ac:dyDescent="0.3">
      <c r="A25" t="s">
        <v>21</v>
      </c>
    </row>
    <row r="26" spans="1:28" x14ac:dyDescent="0.3">
      <c r="B26" t="s">
        <v>22</v>
      </c>
      <c r="C26">
        <v>17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J22-17</f>
        <v>233683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414</v>
      </c>
    </row>
    <row r="32" spans="1:28" x14ac:dyDescent="0.3">
      <c r="B32" t="s">
        <v>27</v>
      </c>
      <c r="C32">
        <v>921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595</v>
      </c>
      <c r="G42">
        <v>116304</v>
      </c>
    </row>
    <row r="43" spans="1:7" x14ac:dyDescent="0.3">
      <c r="B43" t="s">
        <v>40</v>
      </c>
      <c r="C43" t="s">
        <v>45</v>
      </c>
      <c r="E43" t="s">
        <v>596</v>
      </c>
      <c r="G43">
        <v>79779</v>
      </c>
    </row>
    <row r="44" spans="1:7" x14ac:dyDescent="0.3">
      <c r="B44" t="s">
        <v>42</v>
      </c>
      <c r="C44">
        <v>36525</v>
      </c>
    </row>
  </sheetData>
  <mergeCells count="1">
    <mergeCell ref="A1:L1"/>
  </mergeCells>
  <pageMargins left="0.75" right="0.75" top="0.75" bottom="0.5" header="0.5" footer="0.7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AB44"/>
  <sheetViews>
    <sheetView workbookViewId="0">
      <selection activeCell="P30" sqref="P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597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162772</v>
      </c>
      <c r="F12">
        <v>135680</v>
      </c>
      <c r="H12">
        <v>13</v>
      </c>
      <c r="J12">
        <f>SUM(D12:F12:H12)</f>
        <v>298465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138</v>
      </c>
      <c r="F14">
        <v>65</v>
      </c>
      <c r="H14">
        <v>0</v>
      </c>
      <c r="J14">
        <f>SUM(D14:F14:H14)</f>
        <v>203</v>
      </c>
    </row>
    <row r="15" spans="1:12" x14ac:dyDescent="0.3">
      <c r="B15" t="s">
        <v>7</v>
      </c>
      <c r="D15">
        <f>SUM(D12:D13:D14)</f>
        <v>162910</v>
      </c>
      <c r="F15">
        <f>SUM(F12:F13:F14)</f>
        <v>135745</v>
      </c>
      <c r="H15">
        <f>SUM(H12:H13:H14)</f>
        <v>13</v>
      </c>
      <c r="J15">
        <f>SUM(D15:F15:H15)</f>
        <v>298668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96696</v>
      </c>
      <c r="F18">
        <v>77484</v>
      </c>
      <c r="H18">
        <v>0</v>
      </c>
      <c r="J18">
        <f>SUM(D18:F18:H18)</f>
        <v>174180</v>
      </c>
      <c r="M18" t="str">
        <f>$B$2</f>
        <v>Amritpur</v>
      </c>
      <c r="N18">
        <f>$D$15</f>
        <v>162910</v>
      </c>
      <c r="O18">
        <f>$F$15</f>
        <v>135745</v>
      </c>
      <c r="P18">
        <f>$H$15</f>
        <v>13</v>
      </c>
      <c r="Q18">
        <f>$J$15</f>
        <v>298668</v>
      </c>
      <c r="R18">
        <f>$D$18</f>
        <v>96696</v>
      </c>
      <c r="S18">
        <f>$F$18</f>
        <v>77484</v>
      </c>
      <c r="T18">
        <f>$J$21</f>
        <v>484</v>
      </c>
      <c r="U18">
        <f>$J$22</f>
        <v>174664</v>
      </c>
      <c r="V18">
        <f>$C$28</f>
        <v>174640</v>
      </c>
      <c r="W18">
        <f>$J$23</f>
        <v>58.480988924156584</v>
      </c>
      <c r="X18" t="str">
        <f>$C$42</f>
        <v xml:space="preserve">BJP       </v>
      </c>
      <c r="Y18" t="str">
        <f>$C$43</f>
        <v xml:space="preserve">SP        </v>
      </c>
      <c r="Z18">
        <f>$G$42</f>
        <v>93502</v>
      </c>
      <c r="AA18">
        <f>$G$43</f>
        <v>52995</v>
      </c>
      <c r="AB18">
        <f>$C$44</f>
        <v>40507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484</v>
      </c>
    </row>
    <row r="22" spans="1:28" x14ac:dyDescent="0.3">
      <c r="B22" t="s">
        <v>7</v>
      </c>
      <c r="J22">
        <f>SUM(J18:J19:J21)</f>
        <v>174664</v>
      </c>
    </row>
    <row r="23" spans="1:28" x14ac:dyDescent="0.3">
      <c r="A23" t="s">
        <v>20</v>
      </c>
      <c r="J23">
        <f>J22/J15*100</f>
        <v>58.480988924156584</v>
      </c>
    </row>
    <row r="25" spans="1:28" x14ac:dyDescent="0.3">
      <c r="A25" t="s">
        <v>21</v>
      </c>
    </row>
    <row r="26" spans="1:28" x14ac:dyDescent="0.3">
      <c r="B26" t="s">
        <v>22</v>
      </c>
      <c r="C26">
        <v>24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J22-24</f>
        <v>174640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331</v>
      </c>
    </row>
    <row r="32" spans="1:28" x14ac:dyDescent="0.3">
      <c r="B32" t="s">
        <v>27</v>
      </c>
      <c r="C32">
        <v>902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598</v>
      </c>
      <c r="G42">
        <v>93502</v>
      </c>
    </row>
    <row r="43" spans="1:7" x14ac:dyDescent="0.3">
      <c r="B43" t="s">
        <v>40</v>
      </c>
      <c r="C43" t="s">
        <v>45</v>
      </c>
      <c r="E43" t="s">
        <v>599</v>
      </c>
      <c r="G43">
        <v>52995</v>
      </c>
    </row>
    <row r="44" spans="1:7" x14ac:dyDescent="0.3">
      <c r="B44" t="s">
        <v>42</v>
      </c>
      <c r="C44">
        <v>40507</v>
      </c>
    </row>
  </sheetData>
  <mergeCells count="1">
    <mergeCell ref="A1:L1"/>
  </mergeCells>
  <pageMargins left="0.75" right="0.75" top="0.75" bottom="0.5" header="0.5" footer="0.7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AB44"/>
  <sheetViews>
    <sheetView workbookViewId="0">
      <selection activeCell="P30" sqref="P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600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22</v>
      </c>
      <c r="F5">
        <v>4</v>
      </c>
      <c r="H5">
        <v>0</v>
      </c>
      <c r="J5">
        <f>SUM(D5:F5:H5)</f>
        <v>26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5</v>
      </c>
      <c r="F7">
        <v>1</v>
      </c>
      <c r="H7">
        <v>0</v>
      </c>
      <c r="J7">
        <f>SUM(D7:F7:H7)</f>
        <v>6</v>
      </c>
    </row>
    <row r="8" spans="1:12" x14ac:dyDescent="0.3">
      <c r="A8" t="s">
        <v>11</v>
      </c>
      <c r="D8">
        <f>D5-D6-D7</f>
        <v>17</v>
      </c>
      <c r="F8">
        <f>E5-E6-E7</f>
        <v>0</v>
      </c>
      <c r="H8">
        <f>F5-F6-F7</f>
        <v>3</v>
      </c>
      <c r="J8">
        <f>SUM(D8:F8:E8)</f>
        <v>17</v>
      </c>
    </row>
    <row r="9" spans="1:12" x14ac:dyDescent="0.3">
      <c r="A9" t="s">
        <v>12</v>
      </c>
      <c r="D9">
        <v>14</v>
      </c>
      <c r="F9">
        <v>3</v>
      </c>
      <c r="H9">
        <v>0</v>
      </c>
      <c r="J9">
        <f>SUM(D9:F9:E9)</f>
        <v>17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192727</v>
      </c>
      <c r="F12">
        <v>162279</v>
      </c>
      <c r="H12">
        <v>22</v>
      </c>
      <c r="J12">
        <f>SUM(D12:F12:H12)</f>
        <v>355028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186</v>
      </c>
      <c r="F14">
        <v>131</v>
      </c>
      <c r="H14">
        <v>0</v>
      </c>
      <c r="J14">
        <f>SUM(D14:F14:H14)</f>
        <v>317</v>
      </c>
    </row>
    <row r="15" spans="1:12" x14ac:dyDescent="0.3">
      <c r="B15" t="s">
        <v>7</v>
      </c>
      <c r="D15">
        <f>SUM(D12:D13:D14)</f>
        <v>192913</v>
      </c>
      <c r="F15">
        <f>SUM(F12:F13:F14)</f>
        <v>162410</v>
      </c>
      <c r="H15">
        <f>SUM(H12:H13:H14)</f>
        <v>22</v>
      </c>
      <c r="J15">
        <f>SUM(D15:F15:H15)</f>
        <v>355345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111925</v>
      </c>
      <c r="F18">
        <v>95221</v>
      </c>
      <c r="H18">
        <v>1</v>
      </c>
      <c r="J18">
        <f>SUM(D18:F18:H18)</f>
        <v>207147</v>
      </c>
      <c r="M18" t="str">
        <f>$B$2</f>
        <v>Farrukhabad</v>
      </c>
      <c r="N18">
        <f>$D$15</f>
        <v>192913</v>
      </c>
      <c r="O18">
        <f>$F$15</f>
        <v>162410</v>
      </c>
      <c r="P18">
        <f>$H$15</f>
        <v>22</v>
      </c>
      <c r="Q18">
        <f>$J$15</f>
        <v>355345</v>
      </c>
      <c r="R18">
        <f>$D$18</f>
        <v>111925</v>
      </c>
      <c r="S18">
        <f>$F$18</f>
        <v>95221</v>
      </c>
      <c r="T18">
        <f>$J$21</f>
        <v>892</v>
      </c>
      <c r="U18">
        <f>$J$22</f>
        <v>208039</v>
      </c>
      <c r="V18">
        <f>$C$28</f>
        <v>207982</v>
      </c>
      <c r="W18">
        <f>$J$23</f>
        <v>58.54563874544457</v>
      </c>
      <c r="X18" t="str">
        <f>$C$42</f>
        <v xml:space="preserve">BJP       </v>
      </c>
      <c r="Y18" t="str">
        <f>$C$43</f>
        <v xml:space="preserve">BSP       </v>
      </c>
      <c r="Z18">
        <f>$G$42</f>
        <v>93626</v>
      </c>
      <c r="AA18">
        <f>$G$43</f>
        <v>48199</v>
      </c>
      <c r="AB18">
        <f>$C$44</f>
        <v>45427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892</v>
      </c>
    </row>
    <row r="22" spans="1:28" x14ac:dyDescent="0.3">
      <c r="B22" t="s">
        <v>7</v>
      </c>
      <c r="J22">
        <f>SUM(J18:J19:J21)</f>
        <v>208039</v>
      </c>
    </row>
    <row r="23" spans="1:28" x14ac:dyDescent="0.3">
      <c r="A23" t="s">
        <v>20</v>
      </c>
      <c r="J23">
        <f>J22/J15*100</f>
        <v>58.54563874544457</v>
      </c>
    </row>
    <row r="25" spans="1:28" x14ac:dyDescent="0.3">
      <c r="A25" t="s">
        <v>21</v>
      </c>
    </row>
    <row r="26" spans="1:28" x14ac:dyDescent="0.3">
      <c r="B26" t="s">
        <v>22</v>
      </c>
      <c r="C26">
        <v>57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J22-57</f>
        <v>207982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349</v>
      </c>
    </row>
    <row r="32" spans="1:28" x14ac:dyDescent="0.3">
      <c r="B32" t="s">
        <v>27</v>
      </c>
      <c r="C32">
        <v>1017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601</v>
      </c>
      <c r="G42">
        <v>93626</v>
      </c>
    </row>
    <row r="43" spans="1:7" x14ac:dyDescent="0.3">
      <c r="B43" t="s">
        <v>40</v>
      </c>
      <c r="C43" t="s">
        <v>47</v>
      </c>
      <c r="E43" t="s">
        <v>602</v>
      </c>
      <c r="G43">
        <v>48199</v>
      </c>
    </row>
    <row r="44" spans="1:7" x14ac:dyDescent="0.3">
      <c r="B44" t="s">
        <v>42</v>
      </c>
      <c r="C44">
        <v>45427</v>
      </c>
    </row>
  </sheetData>
  <mergeCells count="1">
    <mergeCell ref="A1:L1"/>
  </mergeCells>
  <pageMargins left="0.75" right="0.75" top="0.75" bottom="0.5" header="0.5" footer="0.7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AB44"/>
  <sheetViews>
    <sheetView workbookViewId="0">
      <selection activeCell="P30" sqref="P30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603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20</v>
      </c>
      <c r="F5">
        <v>3</v>
      </c>
      <c r="H5">
        <v>0</v>
      </c>
      <c r="J5">
        <f>SUM(D5:F5:H5)</f>
        <v>23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17</v>
      </c>
      <c r="F8">
        <f>E5-E6-E7</f>
        <v>0</v>
      </c>
      <c r="H8">
        <f>F5-F6-F7</f>
        <v>3</v>
      </c>
      <c r="J8">
        <f>SUM(D8:F8:E8)</f>
        <v>17</v>
      </c>
    </row>
    <row r="9" spans="1:12" x14ac:dyDescent="0.3">
      <c r="A9" t="s">
        <v>12</v>
      </c>
      <c r="D9">
        <v>15</v>
      </c>
      <c r="F9">
        <v>3</v>
      </c>
      <c r="H9">
        <v>0</v>
      </c>
      <c r="J9">
        <f>SUM(D9:F9:E9)</f>
        <v>18</v>
      </c>
    </row>
    <row r="11" spans="1:12" x14ac:dyDescent="0.3">
      <c r="A11" t="s">
        <v>13</v>
      </c>
    </row>
    <row r="12" spans="1:12" x14ac:dyDescent="0.3">
      <c r="B12" t="s">
        <v>14</v>
      </c>
      <c r="D12">
        <v>167163</v>
      </c>
      <c r="F12">
        <v>139413</v>
      </c>
      <c r="H12">
        <v>14</v>
      </c>
      <c r="J12">
        <f>SUM(D12:F12:H12)</f>
        <v>306590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346</v>
      </c>
      <c r="F14">
        <v>217</v>
      </c>
      <c r="H14">
        <v>0</v>
      </c>
      <c r="J14">
        <f>SUM(D14:F14:H14)</f>
        <v>563</v>
      </c>
    </row>
    <row r="15" spans="1:12" x14ac:dyDescent="0.3">
      <c r="B15" t="s">
        <v>7</v>
      </c>
      <c r="D15">
        <f>SUM(D12:D13:D14)</f>
        <v>167509</v>
      </c>
      <c r="F15">
        <f>SUM(F12:F13:F14)</f>
        <v>139630</v>
      </c>
      <c r="H15">
        <f>SUM(H12:H13:H14)</f>
        <v>14</v>
      </c>
      <c r="J15">
        <f>SUM(D15:F15:H15)</f>
        <v>307153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101112</v>
      </c>
      <c r="F18">
        <v>86068</v>
      </c>
      <c r="H18">
        <v>3</v>
      </c>
      <c r="J18">
        <f>SUM(D18:F18:H18)</f>
        <v>187183</v>
      </c>
      <c r="M18" t="str">
        <f>$B$2</f>
        <v>Bhojpur</v>
      </c>
      <c r="N18">
        <f>$D$15</f>
        <v>167509</v>
      </c>
      <c r="O18">
        <f>$F$15</f>
        <v>139630</v>
      </c>
      <c r="P18">
        <f>$H$15</f>
        <v>14</v>
      </c>
      <c r="Q18">
        <f>$J$15</f>
        <v>307153</v>
      </c>
      <c r="R18">
        <f>$D$18</f>
        <v>101112</v>
      </c>
      <c r="S18">
        <f>$F$18</f>
        <v>86068</v>
      </c>
      <c r="T18">
        <f>$J$21</f>
        <v>543</v>
      </c>
      <c r="U18">
        <f>$J$22</f>
        <v>187726</v>
      </c>
      <c r="V18">
        <f>$C$28</f>
        <v>187708</v>
      </c>
      <c r="W18">
        <f>$J$23</f>
        <v>61.118074705439959</v>
      </c>
      <c r="X18" t="str">
        <f>$C$42</f>
        <v xml:space="preserve">BJP       </v>
      </c>
      <c r="Y18" t="str">
        <f>$C$43</f>
        <v xml:space="preserve">SP        </v>
      </c>
      <c r="Z18">
        <f>$G$42</f>
        <v>93673</v>
      </c>
      <c r="AA18">
        <f>$G$43</f>
        <v>58796</v>
      </c>
      <c r="AB18">
        <f>$C$44</f>
        <v>34877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543</v>
      </c>
    </row>
    <row r="22" spans="1:28" x14ac:dyDescent="0.3">
      <c r="B22" t="s">
        <v>7</v>
      </c>
      <c r="J22">
        <f>SUM(J18:J19:J21)</f>
        <v>187726</v>
      </c>
    </row>
    <row r="23" spans="1:28" x14ac:dyDescent="0.3">
      <c r="A23" t="s">
        <v>20</v>
      </c>
      <c r="J23">
        <f>J22/J15*100</f>
        <v>61.118074705439959</v>
      </c>
    </row>
    <row r="25" spans="1:28" x14ac:dyDescent="0.3">
      <c r="A25" t="s">
        <v>21</v>
      </c>
    </row>
    <row r="26" spans="1:28" x14ac:dyDescent="0.3">
      <c r="B26" t="s">
        <v>22</v>
      </c>
      <c r="C26">
        <v>18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J22-18</f>
        <v>187708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324</v>
      </c>
    </row>
    <row r="32" spans="1:28" x14ac:dyDescent="0.3">
      <c r="B32" t="s">
        <v>27</v>
      </c>
      <c r="C32">
        <v>946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604</v>
      </c>
      <c r="G42">
        <v>93673</v>
      </c>
    </row>
    <row r="43" spans="1:7" x14ac:dyDescent="0.3">
      <c r="B43" t="s">
        <v>40</v>
      </c>
      <c r="C43" t="s">
        <v>45</v>
      </c>
      <c r="E43" t="s">
        <v>605</v>
      </c>
      <c r="G43">
        <v>58796</v>
      </c>
    </row>
    <row r="44" spans="1:7" x14ac:dyDescent="0.3">
      <c r="B44" t="s">
        <v>42</v>
      </c>
      <c r="C44">
        <v>34877</v>
      </c>
    </row>
  </sheetData>
  <mergeCells count="1">
    <mergeCell ref="A1:L1"/>
  </mergeCells>
  <pageMargins left="0.75" right="0.75" top="0.75" bottom="0.5" header="0.5" footer="0.7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606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4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4</v>
      </c>
      <c r="J8">
        <f>SUM(D8:F8:E8)</f>
        <v>10</v>
      </c>
    </row>
    <row r="9" spans="1:12" x14ac:dyDescent="0.3">
      <c r="A9" t="s">
        <v>12</v>
      </c>
      <c r="D9">
        <v>8</v>
      </c>
      <c r="F9">
        <v>3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232118</v>
      </c>
      <c r="F12">
        <v>188835</v>
      </c>
      <c r="H12">
        <v>18</v>
      </c>
      <c r="J12">
        <f>SUM(D12:F12:H12)</f>
        <v>420971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781</v>
      </c>
      <c r="F14">
        <v>395</v>
      </c>
      <c r="H14">
        <v>0</v>
      </c>
      <c r="J14">
        <f>SUM(D14:F14:H14)</f>
        <v>1176</v>
      </c>
    </row>
    <row r="15" spans="1:12" x14ac:dyDescent="0.3">
      <c r="B15" t="s">
        <v>7</v>
      </c>
      <c r="D15">
        <f>SUM(D12:D13:D14)</f>
        <v>232899</v>
      </c>
      <c r="F15">
        <f>SUM(F12:F13:F14)</f>
        <v>189230</v>
      </c>
      <c r="H15">
        <f>SUM(H12:H13:H14)</f>
        <v>18</v>
      </c>
      <c r="J15">
        <f>SUM(D15:F15:H15)</f>
        <v>422147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145440</v>
      </c>
      <c r="F18">
        <v>123031</v>
      </c>
      <c r="H18">
        <v>4</v>
      </c>
      <c r="J18">
        <f>SUM(D18:F18:H18)</f>
        <v>268475</v>
      </c>
      <c r="M18" t="str">
        <f>$B$2</f>
        <v>Chhibramau</v>
      </c>
      <c r="N18">
        <f>$D$15</f>
        <v>232899</v>
      </c>
      <c r="O18">
        <f>$F$15</f>
        <v>189230</v>
      </c>
      <c r="P18">
        <f>$H$15</f>
        <v>18</v>
      </c>
      <c r="Q18">
        <f>$J$15</f>
        <v>422147</v>
      </c>
      <c r="R18">
        <f>$D$18</f>
        <v>145440</v>
      </c>
      <c r="S18">
        <f>$F$18</f>
        <v>123031</v>
      </c>
      <c r="T18">
        <f>$J$21</f>
        <v>923</v>
      </c>
      <c r="U18">
        <f>$J$22</f>
        <v>269398</v>
      </c>
      <c r="V18">
        <f>$C$28</f>
        <v>268754</v>
      </c>
      <c r="W18">
        <f>$J$23</f>
        <v>63.816158826190872</v>
      </c>
      <c r="X18" t="str">
        <f>$C$42</f>
        <v xml:space="preserve">BJP       </v>
      </c>
      <c r="Y18" t="str">
        <f>$C$43</f>
        <v xml:space="preserve">BSP       </v>
      </c>
      <c r="Z18">
        <f>$G$42</f>
        <v>112209</v>
      </c>
      <c r="AA18">
        <f>$G$43</f>
        <v>74985</v>
      </c>
      <c r="AB18">
        <f>$C$44</f>
        <v>37224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923</v>
      </c>
    </row>
    <row r="22" spans="1:28" x14ac:dyDescent="0.3">
      <c r="B22" t="s">
        <v>7</v>
      </c>
      <c r="J22">
        <f>SUM(J18:J19:J21)</f>
        <v>269398</v>
      </c>
    </row>
    <row r="23" spans="1:28" x14ac:dyDescent="0.3">
      <c r="A23" t="s">
        <v>20</v>
      </c>
      <c r="J23">
        <f>J22/J15*100</f>
        <v>63.816158826190872</v>
      </c>
    </row>
    <row r="25" spans="1:28" x14ac:dyDescent="0.3">
      <c r="A25" t="s">
        <v>21</v>
      </c>
    </row>
    <row r="26" spans="1:28" x14ac:dyDescent="0.3">
      <c r="B26" t="s">
        <v>22</v>
      </c>
      <c r="C26">
        <v>32</v>
      </c>
    </row>
    <row r="27" spans="1:28" x14ac:dyDescent="0.3">
      <c r="B27" t="s">
        <v>23</v>
      </c>
      <c r="C27">
        <v>612</v>
      </c>
    </row>
    <row r="28" spans="1:28" x14ac:dyDescent="0.3">
      <c r="B28" t="s">
        <v>24</v>
      </c>
      <c r="C28">
        <f>J22-644</f>
        <v>268754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468</v>
      </c>
    </row>
    <row r="32" spans="1:28" x14ac:dyDescent="0.3">
      <c r="B32" t="s">
        <v>27</v>
      </c>
      <c r="C32">
        <v>900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607</v>
      </c>
      <c r="G42">
        <v>112209</v>
      </c>
    </row>
    <row r="43" spans="1:7" x14ac:dyDescent="0.3">
      <c r="B43" t="s">
        <v>40</v>
      </c>
      <c r="C43" t="s">
        <v>47</v>
      </c>
      <c r="E43" t="s">
        <v>608</v>
      </c>
      <c r="G43">
        <v>74985</v>
      </c>
    </row>
    <row r="44" spans="1:7" x14ac:dyDescent="0.3">
      <c r="B44" t="s">
        <v>42</v>
      </c>
      <c r="C44">
        <v>37224</v>
      </c>
    </row>
  </sheetData>
  <mergeCells count="1">
    <mergeCell ref="A1:L1"/>
  </mergeCells>
  <pageMargins left="0.75" right="0.75" top="0.75" bottom="0.5" header="0.5" footer="0.7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44"/>
  <sheetViews>
    <sheetView topLeftCell="F1"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0</v>
      </c>
      <c r="H5">
        <v>0</v>
      </c>
      <c r="J5">
        <f>SUM(D5:F5:H5)</f>
        <v>14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163041</v>
      </c>
      <c r="F12">
        <v>140075</v>
      </c>
      <c r="H12">
        <v>9</v>
      </c>
      <c r="J12">
        <f>SUM(D12:F12:H12)</f>
        <v>303125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318</v>
      </c>
      <c r="F14">
        <v>35</v>
      </c>
      <c r="H14">
        <v>0</v>
      </c>
      <c r="J14">
        <f>SUM(D14:F14:H14)</f>
        <v>353</v>
      </c>
    </row>
    <row r="15" spans="1:12" x14ac:dyDescent="0.3">
      <c r="B15" t="s">
        <v>7</v>
      </c>
      <c r="D15">
        <f>SUM(D12:D13:D14)</f>
        <v>163359</v>
      </c>
      <c r="F15">
        <f>SUM(F12:F13:F14)</f>
        <v>140110</v>
      </c>
      <c r="H15">
        <f>SUM(H12:H13:H14)</f>
        <v>9</v>
      </c>
      <c r="J15">
        <f>SUM(D15:F15:H15)</f>
        <v>303478</v>
      </c>
    </row>
    <row r="17" spans="1:27" x14ac:dyDescent="0.3">
      <c r="A17" t="s">
        <v>17</v>
      </c>
    </row>
    <row r="18" spans="1:27" x14ac:dyDescent="0.3">
      <c r="B18" t="s">
        <v>14</v>
      </c>
      <c r="D18">
        <v>103418</v>
      </c>
      <c r="F18">
        <v>99195</v>
      </c>
      <c r="H18">
        <v>1</v>
      </c>
      <c r="J18">
        <f>SUM(D18:F18:H18)</f>
        <v>202614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502</v>
      </c>
    </row>
    <row r="22" spans="1:27" x14ac:dyDescent="0.3">
      <c r="B22" t="s">
        <v>7</v>
      </c>
      <c r="J22">
        <f>SUM(J18:J19:J21)</f>
        <v>203116</v>
      </c>
    </row>
    <row r="23" spans="1:27" x14ac:dyDescent="0.3">
      <c r="A23" t="s">
        <v>20</v>
      </c>
      <c r="J23">
        <f>J22/J15*100</f>
        <v>66.92939850664628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8</v>
      </c>
      <c r="L26" t="str">
        <f>$B$2</f>
        <v>Noorpur</v>
      </c>
      <c r="M26">
        <f>$D$15</f>
        <v>163359</v>
      </c>
      <c r="N26">
        <f>$F$15</f>
        <v>140110</v>
      </c>
      <c r="O26">
        <f>$H$15</f>
        <v>9</v>
      </c>
      <c r="P26">
        <f>$J$15</f>
        <v>303478</v>
      </c>
      <c r="Q26">
        <f>$D$18</f>
        <v>103418</v>
      </c>
      <c r="R26">
        <f>$F$18</f>
        <v>99195</v>
      </c>
      <c r="S26">
        <f>$J$21</f>
        <v>502</v>
      </c>
      <c r="T26">
        <f>$J$22</f>
        <v>203116</v>
      </c>
      <c r="U26">
        <f>$C$28</f>
        <v>203108</v>
      </c>
      <c r="V26">
        <f>$J$23</f>
        <v>66.92939850664628</v>
      </c>
      <c r="W26" t="str">
        <f>$C$42</f>
        <v xml:space="preserve">BJP       </v>
      </c>
      <c r="X26" t="str">
        <f>$C$43</f>
        <v xml:space="preserve">SP        </v>
      </c>
      <c r="Y26">
        <f>$G$42</f>
        <v>79172</v>
      </c>
      <c r="Z26">
        <f>$G$43</f>
        <v>66436</v>
      </c>
      <c r="AA26">
        <f>$C$44</f>
        <v>12736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J22-8</f>
        <v>203108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312</v>
      </c>
    </row>
    <row r="32" spans="1:27" x14ac:dyDescent="0.3">
      <c r="B32" t="s">
        <v>27</v>
      </c>
      <c r="C32">
        <v>972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100</v>
      </c>
      <c r="G42">
        <v>79172</v>
      </c>
    </row>
    <row r="43" spans="1:7" x14ac:dyDescent="0.3">
      <c r="B43" t="s">
        <v>40</v>
      </c>
      <c r="C43" t="s">
        <v>45</v>
      </c>
      <c r="E43" t="s">
        <v>101</v>
      </c>
      <c r="G43">
        <v>66436</v>
      </c>
    </row>
    <row r="44" spans="1:7" x14ac:dyDescent="0.3">
      <c r="B44" t="s">
        <v>42</v>
      </c>
      <c r="C44">
        <v>12736</v>
      </c>
    </row>
  </sheetData>
  <mergeCells count="1">
    <mergeCell ref="A1:L1"/>
  </mergeCells>
  <pageMargins left="0.75" right="0.75" top="0.75" bottom="0.5" header="0.5" footer="0.7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609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2</v>
      </c>
      <c r="F7">
        <v>1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193403</v>
      </c>
      <c r="F12">
        <v>153014</v>
      </c>
      <c r="H12">
        <v>9</v>
      </c>
      <c r="J12">
        <f>SUM(D12:F12:H12)</f>
        <v>346426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476</v>
      </c>
      <c r="F14">
        <v>233</v>
      </c>
      <c r="H14">
        <v>0</v>
      </c>
      <c r="J14">
        <f>SUM(D14:F14:H14)</f>
        <v>709</v>
      </c>
    </row>
    <row r="15" spans="1:12" x14ac:dyDescent="0.3">
      <c r="B15" t="s">
        <v>7</v>
      </c>
      <c r="D15">
        <f>SUM(D12:D13:D14)</f>
        <v>193879</v>
      </c>
      <c r="F15">
        <f>SUM(F12:F13:F14)</f>
        <v>153247</v>
      </c>
      <c r="H15">
        <f>SUM(H12:H13:H14)</f>
        <v>9</v>
      </c>
      <c r="J15">
        <f>SUM(D15:F15:H15)</f>
        <v>347135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117191</v>
      </c>
      <c r="F18">
        <v>96838</v>
      </c>
      <c r="H18">
        <v>2</v>
      </c>
      <c r="J18">
        <f>SUM(D18:F18:H18)</f>
        <v>214031</v>
      </c>
      <c r="M18" t="str">
        <f>$B$2</f>
        <v>Tirwa</v>
      </c>
      <c r="N18">
        <f>$D$15</f>
        <v>193879</v>
      </c>
      <c r="O18">
        <f>$F$15</f>
        <v>153247</v>
      </c>
      <c r="P18">
        <f>$H$15</f>
        <v>9</v>
      </c>
      <c r="Q18">
        <f>$J$15</f>
        <v>347135</v>
      </c>
      <c r="R18">
        <f>$D$18</f>
        <v>117191</v>
      </c>
      <c r="S18">
        <f>$F$18</f>
        <v>96838</v>
      </c>
      <c r="T18">
        <f>$J$21</f>
        <v>1056</v>
      </c>
      <c r="U18">
        <f>$J$22</f>
        <v>215087</v>
      </c>
      <c r="V18">
        <f>$C$28</f>
        <v>215019</v>
      </c>
      <c r="W18">
        <f>$J$23</f>
        <v>61.960620507871575</v>
      </c>
      <c r="X18" t="str">
        <f>$C$42</f>
        <v xml:space="preserve">BJP       </v>
      </c>
      <c r="Y18" t="str">
        <f>$C$43</f>
        <v xml:space="preserve">SP        </v>
      </c>
      <c r="Z18">
        <f>$G$42</f>
        <v>100426</v>
      </c>
      <c r="AA18">
        <f>$G$43</f>
        <v>76217</v>
      </c>
      <c r="AB18">
        <f>$C$44</f>
        <v>24209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1056</v>
      </c>
    </row>
    <row r="22" spans="1:28" x14ac:dyDescent="0.3">
      <c r="B22" t="s">
        <v>7</v>
      </c>
      <c r="J22">
        <f>SUM(J18:J19:J21)</f>
        <v>215087</v>
      </c>
    </row>
    <row r="23" spans="1:28" x14ac:dyDescent="0.3">
      <c r="A23" t="s">
        <v>20</v>
      </c>
      <c r="J23">
        <f>J22/J15*100</f>
        <v>61.960620507871575</v>
      </c>
    </row>
    <row r="25" spans="1:28" x14ac:dyDescent="0.3">
      <c r="A25" t="s">
        <v>21</v>
      </c>
    </row>
    <row r="26" spans="1:28" x14ac:dyDescent="0.3">
      <c r="B26" t="s">
        <v>22</v>
      </c>
      <c r="C26">
        <v>68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J22-68</f>
        <v>215019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456</v>
      </c>
    </row>
    <row r="32" spans="1:28" x14ac:dyDescent="0.3">
      <c r="B32" t="s">
        <v>27</v>
      </c>
      <c r="C32">
        <v>760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610</v>
      </c>
      <c r="G42">
        <v>100426</v>
      </c>
    </row>
    <row r="43" spans="1:7" x14ac:dyDescent="0.3">
      <c r="B43" t="s">
        <v>40</v>
      </c>
      <c r="C43" t="s">
        <v>45</v>
      </c>
      <c r="E43" t="s">
        <v>611</v>
      </c>
      <c r="G43">
        <v>76217</v>
      </c>
    </row>
    <row r="44" spans="1:7" x14ac:dyDescent="0.3">
      <c r="B44" t="s">
        <v>42</v>
      </c>
      <c r="C44">
        <v>24209</v>
      </c>
    </row>
  </sheetData>
  <mergeCells count="1">
    <mergeCell ref="A1:L1"/>
  </mergeCells>
  <pageMargins left="0.75" right="0.75" top="0.75" bottom="0.5" header="0.5" footer="0.7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612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211069</v>
      </c>
      <c r="F12">
        <v>174087</v>
      </c>
      <c r="H12">
        <v>4</v>
      </c>
      <c r="J12">
        <f>SUM(D12:F12:H12)</f>
        <v>385160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271</v>
      </c>
      <c r="F14">
        <v>114</v>
      </c>
      <c r="H14">
        <v>0</v>
      </c>
      <c r="J14">
        <f>SUM(D14:F14:H14)</f>
        <v>385</v>
      </c>
    </row>
    <row r="15" spans="1:12" x14ac:dyDescent="0.3">
      <c r="B15" t="s">
        <v>7</v>
      </c>
      <c r="D15">
        <f>SUM(D12:D13:D14)</f>
        <v>211340</v>
      </c>
      <c r="F15">
        <f>SUM(F12:F13:F14)</f>
        <v>174201</v>
      </c>
      <c r="H15">
        <f>SUM(H12:H13:H14)</f>
        <v>4</v>
      </c>
      <c r="J15">
        <f>SUM(D15:F15:H15)</f>
        <v>385545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134034</v>
      </c>
      <c r="F18">
        <v>113315</v>
      </c>
      <c r="H18">
        <v>0</v>
      </c>
      <c r="J18">
        <f>SUM(D18:F18:H18)</f>
        <v>247349</v>
      </c>
      <c r="M18" t="str">
        <f>$B$2</f>
        <v xml:space="preserve">Kannauj </v>
      </c>
      <c r="N18">
        <f>$D$15</f>
        <v>211340</v>
      </c>
      <c r="O18">
        <f>$F$15</f>
        <v>174201</v>
      </c>
      <c r="P18">
        <f>$H$15</f>
        <v>4</v>
      </c>
      <c r="Q18">
        <f>$J$15</f>
        <v>385545</v>
      </c>
      <c r="R18">
        <f>$D$18</f>
        <v>134034</v>
      </c>
      <c r="S18">
        <f>$F$18</f>
        <v>113315</v>
      </c>
      <c r="T18">
        <f>$J$21</f>
        <v>724</v>
      </c>
      <c r="U18">
        <f>$J$22</f>
        <v>248073</v>
      </c>
      <c r="V18">
        <f>$C$28</f>
        <v>248056</v>
      </c>
      <c r="W18">
        <f>$J$23</f>
        <v>64.343461852702021</v>
      </c>
      <c r="X18" t="str">
        <f>$C$42</f>
        <v xml:space="preserve">SP        </v>
      </c>
      <c r="Y18" t="str">
        <f>$C$43</f>
        <v xml:space="preserve">BJP       </v>
      </c>
      <c r="Z18">
        <f>$G$42</f>
        <v>99635</v>
      </c>
      <c r="AA18">
        <f>$G$43</f>
        <v>97181</v>
      </c>
      <c r="AB18">
        <f>$C$44</f>
        <v>2454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724</v>
      </c>
    </row>
    <row r="22" spans="1:28" x14ac:dyDescent="0.3">
      <c r="B22" t="s">
        <v>7</v>
      </c>
      <c r="J22">
        <f>SUM(J18:J19:J21)</f>
        <v>248073</v>
      </c>
    </row>
    <row r="23" spans="1:28" x14ac:dyDescent="0.3">
      <c r="A23" t="s">
        <v>20</v>
      </c>
      <c r="J23">
        <f>J22/J15*100</f>
        <v>64.343461852702021</v>
      </c>
    </row>
    <row r="25" spans="1:28" x14ac:dyDescent="0.3">
      <c r="A25" t="s">
        <v>21</v>
      </c>
    </row>
    <row r="26" spans="1:28" x14ac:dyDescent="0.3">
      <c r="B26" t="s">
        <v>22</v>
      </c>
      <c r="C26">
        <v>17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J22-17</f>
        <v>248056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419</v>
      </c>
    </row>
    <row r="32" spans="1:28" x14ac:dyDescent="0.3">
      <c r="B32" t="s">
        <v>27</v>
      </c>
      <c r="C32">
        <v>919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613</v>
      </c>
      <c r="G42">
        <v>99635</v>
      </c>
    </row>
    <row r="43" spans="1:7" x14ac:dyDescent="0.3">
      <c r="B43" t="s">
        <v>40</v>
      </c>
      <c r="C43" t="s">
        <v>41</v>
      </c>
      <c r="E43" t="s">
        <v>614</v>
      </c>
      <c r="G43">
        <v>97181</v>
      </c>
    </row>
    <row r="44" spans="1:7" x14ac:dyDescent="0.3">
      <c r="B44" t="s">
        <v>42</v>
      </c>
      <c r="C44">
        <v>2454</v>
      </c>
    </row>
  </sheetData>
  <mergeCells count="1">
    <mergeCell ref="A1:L1"/>
  </mergeCells>
  <pageMargins left="0.75" right="0.75" top="0.75" bottom="0.5" header="0.5" footer="0.7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615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2</v>
      </c>
      <c r="J8">
        <f>SUM(D8:F8:E8)</f>
        <v>8</v>
      </c>
    </row>
    <row r="9" spans="1:12" x14ac:dyDescent="0.3">
      <c r="A9" t="s">
        <v>12</v>
      </c>
      <c r="D9">
        <v>6</v>
      </c>
      <c r="F9">
        <v>2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201187</v>
      </c>
      <c r="F12">
        <v>164333</v>
      </c>
      <c r="H12">
        <v>15</v>
      </c>
      <c r="J12">
        <f>SUM(D12:F12:H12)</f>
        <v>365535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592</v>
      </c>
      <c r="F14">
        <v>307</v>
      </c>
      <c r="H14">
        <v>0</v>
      </c>
      <c r="J14">
        <f>SUM(D14:F14:H14)</f>
        <v>899</v>
      </c>
    </row>
    <row r="15" spans="1:12" x14ac:dyDescent="0.3">
      <c r="B15" t="s">
        <v>7</v>
      </c>
      <c r="D15">
        <f>SUM(D12:D13:D14)</f>
        <v>201779</v>
      </c>
      <c r="F15">
        <f>SUM(F12:F13:F14)</f>
        <v>164640</v>
      </c>
      <c r="H15">
        <f>SUM(H12:H13:H14)</f>
        <v>15</v>
      </c>
      <c r="J15">
        <f>SUM(D15:F15:H15)</f>
        <v>366434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128018</v>
      </c>
      <c r="F18">
        <v>104210</v>
      </c>
      <c r="H18">
        <v>0</v>
      </c>
      <c r="J18">
        <f>SUM(D18:F18:H18)</f>
        <v>232228</v>
      </c>
      <c r="M18" t="str">
        <f>$B$2</f>
        <v>Jaswantnagar</v>
      </c>
      <c r="N18">
        <f>$D$15</f>
        <v>201779</v>
      </c>
      <c r="O18">
        <f>$F$15</f>
        <v>164640</v>
      </c>
      <c r="P18">
        <f>$H$15</f>
        <v>15</v>
      </c>
      <c r="Q18">
        <f>$J$15</f>
        <v>366434</v>
      </c>
      <c r="R18">
        <f>$D$18</f>
        <v>128018</v>
      </c>
      <c r="S18">
        <f>$F$18</f>
        <v>104210</v>
      </c>
      <c r="T18">
        <f>$J$21</f>
        <v>941</v>
      </c>
      <c r="U18">
        <f>$J$22</f>
        <v>233169</v>
      </c>
      <c r="V18">
        <f>$C$28</f>
        <v>233057</v>
      </c>
      <c r="W18">
        <f>$J$23</f>
        <v>63.631922801923402</v>
      </c>
      <c r="X18" t="str">
        <f>$C$42</f>
        <v xml:space="preserve">SP        </v>
      </c>
      <c r="Y18" t="str">
        <f>$C$43</f>
        <v xml:space="preserve">BJP       </v>
      </c>
      <c r="Z18">
        <f>$G$42</f>
        <v>126834</v>
      </c>
      <c r="AA18">
        <f>$G$43</f>
        <v>74218</v>
      </c>
      <c r="AB18">
        <f>$C$44</f>
        <v>52616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941</v>
      </c>
    </row>
    <row r="22" spans="1:28" x14ac:dyDescent="0.3">
      <c r="B22" t="s">
        <v>7</v>
      </c>
      <c r="J22">
        <f>SUM(J18:J19:J21)</f>
        <v>233169</v>
      </c>
    </row>
    <row r="23" spans="1:28" x14ac:dyDescent="0.3">
      <c r="A23" t="s">
        <v>20</v>
      </c>
      <c r="J23">
        <f>J22/J15*100</f>
        <v>63.631922801923402</v>
      </c>
    </row>
    <row r="25" spans="1:28" x14ac:dyDescent="0.3">
      <c r="A25" t="s">
        <v>21</v>
      </c>
    </row>
    <row r="26" spans="1:28" x14ac:dyDescent="0.3">
      <c r="B26" t="s">
        <v>22</v>
      </c>
      <c r="C26">
        <v>112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J22-112</f>
        <v>233057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419</v>
      </c>
    </row>
    <row r="32" spans="1:28" x14ac:dyDescent="0.3">
      <c r="B32" t="s">
        <v>27</v>
      </c>
      <c r="C32">
        <v>872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616</v>
      </c>
      <c r="G42">
        <v>126834</v>
      </c>
    </row>
    <row r="43" spans="1:7" x14ac:dyDescent="0.3">
      <c r="B43" t="s">
        <v>40</v>
      </c>
      <c r="C43" t="s">
        <v>41</v>
      </c>
      <c r="E43" t="s">
        <v>617</v>
      </c>
      <c r="G43">
        <v>74218</v>
      </c>
    </row>
    <row r="44" spans="1:7" x14ac:dyDescent="0.3">
      <c r="B44" t="s">
        <v>42</v>
      </c>
      <c r="C44">
        <v>52616</v>
      </c>
    </row>
  </sheetData>
  <mergeCells count="1">
    <mergeCell ref="A1:L1"/>
  </mergeCells>
  <pageMargins left="0.75" right="0.75" top="0.75" bottom="0.5" header="0.5" footer="0.7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618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214631</v>
      </c>
      <c r="F12">
        <v>174358</v>
      </c>
      <c r="H12">
        <v>20</v>
      </c>
      <c r="J12">
        <f>SUM(D12:F12:H12)</f>
        <v>389009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710</v>
      </c>
      <c r="F14">
        <v>370</v>
      </c>
      <c r="H14">
        <v>0</v>
      </c>
      <c r="J14">
        <f>SUM(D14:F14:H14)</f>
        <v>1080</v>
      </c>
    </row>
    <row r="15" spans="1:12" x14ac:dyDescent="0.3">
      <c r="B15" t="s">
        <v>7</v>
      </c>
      <c r="D15">
        <f>SUM(D12:D13:D14)</f>
        <v>215341</v>
      </c>
      <c r="F15">
        <f>SUM(F12:F13:F14)</f>
        <v>174728</v>
      </c>
      <c r="H15">
        <f>SUM(H12:H13:H14)</f>
        <v>20</v>
      </c>
      <c r="J15">
        <f>SUM(D15:F15:H15)</f>
        <v>390089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123162</v>
      </c>
      <c r="F18">
        <v>106367</v>
      </c>
      <c r="H18">
        <v>0</v>
      </c>
      <c r="J18">
        <f>SUM(D18:F18:H18)</f>
        <v>229529</v>
      </c>
      <c r="M18" t="str">
        <f>$B$2</f>
        <v xml:space="preserve">Bharthana </v>
      </c>
      <c r="N18">
        <f>$D$15</f>
        <v>215341</v>
      </c>
      <c r="O18">
        <f>$F$15</f>
        <v>174728</v>
      </c>
      <c r="P18">
        <f>$H$15</f>
        <v>20</v>
      </c>
      <c r="Q18">
        <f>$J$15</f>
        <v>390089</v>
      </c>
      <c r="R18">
        <f>$D$18</f>
        <v>123162</v>
      </c>
      <c r="S18">
        <f>$F$18</f>
        <v>106367</v>
      </c>
      <c r="T18">
        <f>$J$21</f>
        <v>659</v>
      </c>
      <c r="U18">
        <f>$J$22</f>
        <v>230188</v>
      </c>
      <c r="V18">
        <f>$C$28</f>
        <v>230140</v>
      </c>
      <c r="W18">
        <f>$J$23</f>
        <v>59.009097923807133</v>
      </c>
      <c r="X18" t="str">
        <f>$C$42</f>
        <v xml:space="preserve">BJP       </v>
      </c>
      <c r="Y18" t="str">
        <f>$C$43</f>
        <v xml:space="preserve">SP        </v>
      </c>
      <c r="Z18">
        <f>$G$42</f>
        <v>82005</v>
      </c>
      <c r="AA18">
        <f>$G$43</f>
        <v>80037</v>
      </c>
      <c r="AB18">
        <f>$C$44</f>
        <v>1968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659</v>
      </c>
    </row>
    <row r="22" spans="1:28" x14ac:dyDescent="0.3">
      <c r="B22" t="s">
        <v>7</v>
      </c>
      <c r="J22">
        <f>SUM(J18:J19:J21)</f>
        <v>230188</v>
      </c>
    </row>
    <row r="23" spans="1:28" x14ac:dyDescent="0.3">
      <c r="A23" t="s">
        <v>20</v>
      </c>
      <c r="J23">
        <f>J22/J15*100</f>
        <v>59.009097923807133</v>
      </c>
    </row>
    <row r="25" spans="1:28" x14ac:dyDescent="0.3">
      <c r="A25" t="s">
        <v>21</v>
      </c>
    </row>
    <row r="26" spans="1:28" x14ac:dyDescent="0.3">
      <c r="B26" t="s">
        <v>22</v>
      </c>
      <c r="C26">
        <v>48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J22-48</f>
        <v>230140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454</v>
      </c>
    </row>
    <row r="32" spans="1:28" x14ac:dyDescent="0.3">
      <c r="B32" t="s">
        <v>27</v>
      </c>
      <c r="C32">
        <v>857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619</v>
      </c>
      <c r="G42">
        <v>82005</v>
      </c>
    </row>
    <row r="43" spans="1:7" x14ac:dyDescent="0.3">
      <c r="B43" t="s">
        <v>40</v>
      </c>
      <c r="C43" t="s">
        <v>45</v>
      </c>
      <c r="E43" t="s">
        <v>620</v>
      </c>
      <c r="G43">
        <v>80037</v>
      </c>
    </row>
    <row r="44" spans="1:7" x14ac:dyDescent="0.3">
      <c r="B44" t="s">
        <v>42</v>
      </c>
      <c r="C44">
        <v>1968</v>
      </c>
    </row>
  </sheetData>
  <mergeCells count="1">
    <mergeCell ref="A1:L1"/>
  </mergeCells>
  <pageMargins left="0.75" right="0.75" top="0.75" bottom="0.5" header="0.5" footer="0.7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621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0</v>
      </c>
      <c r="H5">
        <v>0</v>
      </c>
      <c r="J5">
        <f>SUM(D5:F5:H5)</f>
        <v>15</v>
      </c>
    </row>
    <row r="6" spans="1:12" x14ac:dyDescent="0.3">
      <c r="A6" t="s">
        <v>9</v>
      </c>
      <c r="D6">
        <v>7</v>
      </c>
      <c r="F6">
        <v>0</v>
      </c>
      <c r="H6">
        <v>0</v>
      </c>
      <c r="J6">
        <f>SUM(D6:F6:H6)</f>
        <v>7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194178</v>
      </c>
      <c r="F12">
        <v>160352</v>
      </c>
      <c r="H12">
        <v>21</v>
      </c>
      <c r="J12">
        <f>SUM(D12:F12:H12)</f>
        <v>354551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569</v>
      </c>
      <c r="F14">
        <v>248</v>
      </c>
      <c r="H14">
        <v>0</v>
      </c>
      <c r="J14">
        <f>SUM(D14:F14:H14)</f>
        <v>817</v>
      </c>
    </row>
    <row r="15" spans="1:12" x14ac:dyDescent="0.3">
      <c r="B15" t="s">
        <v>7</v>
      </c>
      <c r="D15">
        <f>SUM(D12:D13:D14)</f>
        <v>194747</v>
      </c>
      <c r="F15">
        <f>SUM(F12:F13:F14)</f>
        <v>160600</v>
      </c>
      <c r="H15">
        <f>SUM(H12:H13:H14)</f>
        <v>21</v>
      </c>
      <c r="J15">
        <f>SUM(D15:F15:H15)</f>
        <v>355368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116608</v>
      </c>
      <c r="F18">
        <v>101184</v>
      </c>
      <c r="H18">
        <v>0</v>
      </c>
      <c r="J18">
        <f>SUM(D18:F18:H18)</f>
        <v>217792</v>
      </c>
      <c r="M18" t="str">
        <f>$B$2</f>
        <v>Bidhuna</v>
      </c>
      <c r="N18">
        <f>$D$15</f>
        <v>194747</v>
      </c>
      <c r="O18">
        <f>$F$15</f>
        <v>160600</v>
      </c>
      <c r="P18">
        <f>$H$15</f>
        <v>21</v>
      </c>
      <c r="Q18">
        <f>$J$15</f>
        <v>355368</v>
      </c>
      <c r="R18">
        <f>$D$18</f>
        <v>116608</v>
      </c>
      <c r="S18">
        <f>$F$18</f>
        <v>101184</v>
      </c>
      <c r="T18">
        <f>$J$21</f>
        <v>637</v>
      </c>
      <c r="U18">
        <f>$J$22</f>
        <v>218429</v>
      </c>
      <c r="V18">
        <f>$C$28</f>
        <v>218376</v>
      </c>
      <c r="W18">
        <f>$J$23</f>
        <v>61.465579343103485</v>
      </c>
      <c r="X18" t="str">
        <f>$C$42</f>
        <v xml:space="preserve">BJP       </v>
      </c>
      <c r="Y18" t="str">
        <f>$C$43</f>
        <v xml:space="preserve">SP        </v>
      </c>
      <c r="Z18">
        <f>$G$42</f>
        <v>81905</v>
      </c>
      <c r="AA18">
        <f>$G$43</f>
        <v>77995</v>
      </c>
      <c r="AB18">
        <f>$C$44</f>
        <v>3910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637</v>
      </c>
    </row>
    <row r="22" spans="1:28" x14ac:dyDescent="0.3">
      <c r="B22" t="s">
        <v>7</v>
      </c>
      <c r="J22">
        <f>SUM(J18:J19:J21)</f>
        <v>218429</v>
      </c>
    </row>
    <row r="23" spans="1:28" x14ac:dyDescent="0.3">
      <c r="A23" t="s">
        <v>20</v>
      </c>
      <c r="J23">
        <f>J22/J15*100</f>
        <v>61.465579343103485</v>
      </c>
    </row>
    <row r="25" spans="1:28" x14ac:dyDescent="0.3">
      <c r="A25" t="s">
        <v>21</v>
      </c>
    </row>
    <row r="26" spans="1:28" x14ac:dyDescent="0.3">
      <c r="B26" t="s">
        <v>22</v>
      </c>
      <c r="C26">
        <v>53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J22-53</f>
        <v>218376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374</v>
      </c>
    </row>
    <row r="32" spans="1:28" x14ac:dyDescent="0.3">
      <c r="B32" t="s">
        <v>27</v>
      </c>
      <c r="C32">
        <v>948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622</v>
      </c>
      <c r="G42">
        <v>81905</v>
      </c>
    </row>
    <row r="43" spans="1:7" x14ac:dyDescent="0.3">
      <c r="B43" t="s">
        <v>40</v>
      </c>
      <c r="C43" t="s">
        <v>45</v>
      </c>
      <c r="E43" t="s">
        <v>623</v>
      </c>
      <c r="G43">
        <v>77995</v>
      </c>
    </row>
    <row r="44" spans="1:7" x14ac:dyDescent="0.3">
      <c r="B44" t="s">
        <v>42</v>
      </c>
      <c r="C44">
        <v>3910</v>
      </c>
    </row>
  </sheetData>
  <mergeCells count="1">
    <mergeCell ref="A1:L1"/>
  </mergeCells>
  <pageMargins left="0.75" right="0.75" top="0.75" bottom="0.5" header="0.5" footer="0.7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624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3</v>
      </c>
      <c r="H5">
        <v>0</v>
      </c>
      <c r="J5">
        <f>SUM(D5:F5:H5)</f>
        <v>17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169556</v>
      </c>
      <c r="F12">
        <v>139521</v>
      </c>
      <c r="H12">
        <v>5</v>
      </c>
      <c r="J12">
        <f>SUM(D12:F12:H12)</f>
        <v>309082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321</v>
      </c>
      <c r="F14">
        <v>99</v>
      </c>
      <c r="H14">
        <v>0</v>
      </c>
      <c r="J14">
        <f>SUM(D14:F14:H14)</f>
        <v>420</v>
      </c>
    </row>
    <row r="15" spans="1:12" x14ac:dyDescent="0.3">
      <c r="B15" t="s">
        <v>7</v>
      </c>
      <c r="D15">
        <f>SUM(D12:D13:D14)</f>
        <v>169877</v>
      </c>
      <c r="F15">
        <f>SUM(F12:F13:F14)</f>
        <v>139620</v>
      </c>
      <c r="H15">
        <f>SUM(H12:H13:H14)</f>
        <v>5</v>
      </c>
      <c r="J15">
        <f>SUM(D15:F15:H15)</f>
        <v>309502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101035</v>
      </c>
      <c r="F18">
        <v>90009</v>
      </c>
      <c r="H18">
        <v>0</v>
      </c>
      <c r="J18">
        <f>SUM(D18:F18:H18)</f>
        <v>191044</v>
      </c>
      <c r="M18" t="str">
        <f>$B$2</f>
        <v>Dibiyapur</v>
      </c>
      <c r="N18">
        <f>$D$15</f>
        <v>169877</v>
      </c>
      <c r="O18">
        <f>$F$15</f>
        <v>139620</v>
      </c>
      <c r="P18">
        <f>$H$15</f>
        <v>5</v>
      </c>
      <c r="Q18">
        <f>$J$15</f>
        <v>309502</v>
      </c>
      <c r="R18">
        <f>$D$18</f>
        <v>101035</v>
      </c>
      <c r="S18">
        <f>$F$18</f>
        <v>90009</v>
      </c>
      <c r="T18">
        <f>$J$21</f>
        <v>582</v>
      </c>
      <c r="U18">
        <f>$J$22</f>
        <v>191626</v>
      </c>
      <c r="V18">
        <f>$C$28</f>
        <v>191614</v>
      </c>
      <c r="W18">
        <f>$J$23</f>
        <v>61.914301038442396</v>
      </c>
      <c r="X18" t="str">
        <f>$C$42</f>
        <v xml:space="preserve">BJP       </v>
      </c>
      <c r="Y18" t="str">
        <f>$C$43</f>
        <v xml:space="preserve">SP        </v>
      </c>
      <c r="Z18">
        <f>$G$42</f>
        <v>71480</v>
      </c>
      <c r="AA18">
        <f>$G$43</f>
        <v>59386</v>
      </c>
      <c r="AB18">
        <f>$C$44</f>
        <v>12094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582</v>
      </c>
    </row>
    <row r="22" spans="1:28" x14ac:dyDescent="0.3">
      <c r="B22" t="s">
        <v>7</v>
      </c>
      <c r="J22">
        <f>SUM(J18:J19:J21)</f>
        <v>191626</v>
      </c>
    </row>
    <row r="23" spans="1:28" x14ac:dyDescent="0.3">
      <c r="A23" t="s">
        <v>20</v>
      </c>
      <c r="J23">
        <f>J22/J15*100</f>
        <v>61.914301038442396</v>
      </c>
    </row>
    <row r="25" spans="1:28" x14ac:dyDescent="0.3">
      <c r="A25" t="s">
        <v>21</v>
      </c>
    </row>
    <row r="26" spans="1:28" x14ac:dyDescent="0.3">
      <c r="B26" t="s">
        <v>22</v>
      </c>
      <c r="C26">
        <v>12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J22-12</f>
        <v>191614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354</v>
      </c>
    </row>
    <row r="32" spans="1:28" x14ac:dyDescent="0.3">
      <c r="B32" t="s">
        <v>27</v>
      </c>
      <c r="C32">
        <v>873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625</v>
      </c>
      <c r="G42">
        <v>71480</v>
      </c>
    </row>
    <row r="43" spans="1:7" x14ac:dyDescent="0.3">
      <c r="B43" t="s">
        <v>40</v>
      </c>
      <c r="C43" t="s">
        <v>45</v>
      </c>
      <c r="E43" t="s">
        <v>626</v>
      </c>
      <c r="G43">
        <v>59386</v>
      </c>
    </row>
    <row r="44" spans="1:7" x14ac:dyDescent="0.3">
      <c r="B44" t="s">
        <v>42</v>
      </c>
      <c r="C44">
        <v>12094</v>
      </c>
    </row>
  </sheetData>
  <mergeCells count="1">
    <mergeCell ref="A1:L1"/>
  </mergeCells>
  <pageMargins left="0.75" right="0.75" top="0.75" bottom="0.5" header="0.5" footer="0.7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627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3</v>
      </c>
      <c r="H5">
        <v>0</v>
      </c>
      <c r="J5">
        <f>SUM(D5:F5:H5)</f>
        <v>12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3</v>
      </c>
      <c r="J8">
        <f>SUM(D8:F8:E8)</f>
        <v>7</v>
      </c>
    </row>
    <row r="9" spans="1:12" x14ac:dyDescent="0.3">
      <c r="A9" t="s">
        <v>12</v>
      </c>
      <c r="D9">
        <v>4</v>
      </c>
      <c r="F9">
        <v>3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174357</v>
      </c>
      <c r="F12">
        <v>144304</v>
      </c>
      <c r="H12">
        <v>16</v>
      </c>
      <c r="J12">
        <f>SUM(D12:F12:H12)</f>
        <v>318677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479</v>
      </c>
      <c r="F14">
        <v>190</v>
      </c>
      <c r="H14">
        <v>0</v>
      </c>
      <c r="J14">
        <f>SUM(D14:F14:H14)</f>
        <v>669</v>
      </c>
    </row>
    <row r="15" spans="1:12" x14ac:dyDescent="0.3">
      <c r="B15" t="s">
        <v>7</v>
      </c>
      <c r="D15">
        <f>SUM(D12:D13:D14)</f>
        <v>174836</v>
      </c>
      <c r="F15">
        <f>SUM(F12:F13:F14)</f>
        <v>144494</v>
      </c>
      <c r="H15">
        <f>SUM(H12:H13:H14)</f>
        <v>16</v>
      </c>
      <c r="J15">
        <f>SUM(D15:F15:H15)</f>
        <v>319346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98010</v>
      </c>
      <c r="F18">
        <v>86236</v>
      </c>
      <c r="H18">
        <v>3</v>
      </c>
      <c r="J18">
        <f>SUM(D18:F18:H18)</f>
        <v>184249</v>
      </c>
      <c r="M18" t="str">
        <f>$B$2</f>
        <v xml:space="preserve">Auraiya </v>
      </c>
      <c r="N18">
        <f>$D$15</f>
        <v>174836</v>
      </c>
      <c r="O18">
        <f>$F$15</f>
        <v>144494</v>
      </c>
      <c r="P18">
        <f>$H$15</f>
        <v>16</v>
      </c>
      <c r="Q18">
        <f>$J$15</f>
        <v>319346</v>
      </c>
      <c r="R18">
        <f>$D$18</f>
        <v>98010</v>
      </c>
      <c r="S18">
        <f>$F$18</f>
        <v>86236</v>
      </c>
      <c r="T18">
        <f>$J$21</f>
        <v>580</v>
      </c>
      <c r="U18">
        <f>$J$22</f>
        <v>184829</v>
      </c>
      <c r="V18">
        <f>$C$28</f>
        <v>184820</v>
      </c>
      <c r="W18">
        <f>$J$23</f>
        <v>57.877349332698699</v>
      </c>
      <c r="X18" t="str">
        <f>$C$42</f>
        <v xml:space="preserve">BJP       </v>
      </c>
      <c r="Y18" t="str">
        <f>$C$43</f>
        <v xml:space="preserve">BSP       </v>
      </c>
      <c r="Z18">
        <f>$G$42</f>
        <v>83580</v>
      </c>
      <c r="AA18">
        <f>$G$43</f>
        <v>51718</v>
      </c>
      <c r="AB18">
        <f>$C$44</f>
        <v>31862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580</v>
      </c>
    </row>
    <row r="22" spans="1:28" x14ac:dyDescent="0.3">
      <c r="B22" t="s">
        <v>7</v>
      </c>
      <c r="J22">
        <f>SUM(J18:J19:J21)</f>
        <v>184829</v>
      </c>
    </row>
    <row r="23" spans="1:28" x14ac:dyDescent="0.3">
      <c r="A23" t="s">
        <v>20</v>
      </c>
      <c r="J23">
        <f>J22/J15*100</f>
        <v>57.877349332698699</v>
      </c>
    </row>
    <row r="25" spans="1:28" x14ac:dyDescent="0.3">
      <c r="A25" t="s">
        <v>21</v>
      </c>
    </row>
    <row r="26" spans="1:28" x14ac:dyDescent="0.3">
      <c r="B26" t="s">
        <v>22</v>
      </c>
      <c r="C26">
        <v>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J22-9</f>
        <v>184820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362</v>
      </c>
    </row>
    <row r="32" spans="1:28" x14ac:dyDescent="0.3">
      <c r="B32" t="s">
        <v>27</v>
      </c>
      <c r="C32">
        <v>880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628</v>
      </c>
      <c r="G42">
        <v>83580</v>
      </c>
    </row>
    <row r="43" spans="1:7" x14ac:dyDescent="0.3">
      <c r="B43" t="s">
        <v>40</v>
      </c>
      <c r="C43" t="s">
        <v>47</v>
      </c>
      <c r="E43" t="s">
        <v>629</v>
      </c>
      <c r="G43">
        <v>51718</v>
      </c>
    </row>
    <row r="44" spans="1:7" x14ac:dyDescent="0.3">
      <c r="B44" t="s">
        <v>42</v>
      </c>
      <c r="C44">
        <v>31862</v>
      </c>
    </row>
  </sheetData>
  <mergeCells count="1">
    <mergeCell ref="A1:L1"/>
  </mergeCells>
  <pageMargins left="0.75" right="0.75" top="0.75" bottom="0.5" header="0.5" footer="0.7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630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3</v>
      </c>
      <c r="F5">
        <v>4</v>
      </c>
      <c r="H5">
        <v>0</v>
      </c>
      <c r="J5">
        <f>SUM(D5:F5:H5)</f>
        <v>7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3</v>
      </c>
      <c r="F8">
        <f>E5-E6-E7</f>
        <v>0</v>
      </c>
      <c r="H8">
        <f>F5-F6-F7</f>
        <v>4</v>
      </c>
      <c r="J8">
        <f>SUM(D8:F8:E8)</f>
        <v>3</v>
      </c>
    </row>
    <row r="9" spans="1:12" x14ac:dyDescent="0.3">
      <c r="A9" t="s">
        <v>12</v>
      </c>
      <c r="D9">
        <v>3</v>
      </c>
      <c r="F9">
        <v>1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167846</v>
      </c>
      <c r="F12">
        <v>143046</v>
      </c>
      <c r="H12">
        <v>16</v>
      </c>
      <c r="J12">
        <f>SUM(D12:F12:H12)</f>
        <v>310908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286</v>
      </c>
      <c r="F14">
        <v>140</v>
      </c>
      <c r="H14">
        <v>0</v>
      </c>
      <c r="J14">
        <f>SUM(D14:F14:H14)</f>
        <v>426</v>
      </c>
    </row>
    <row r="15" spans="1:12" x14ac:dyDescent="0.3">
      <c r="B15" t="s">
        <v>7</v>
      </c>
      <c r="D15">
        <f>SUM(D12:D13:D14)</f>
        <v>168132</v>
      </c>
      <c r="F15">
        <f>SUM(F12:F13:F14)</f>
        <v>143186</v>
      </c>
      <c r="H15">
        <f>SUM(H12:H13:H14)</f>
        <v>16</v>
      </c>
      <c r="J15">
        <f>SUM(D15:F15:H15)</f>
        <v>311334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101254</v>
      </c>
      <c r="F18">
        <v>87411</v>
      </c>
      <c r="H18">
        <v>0</v>
      </c>
      <c r="J18">
        <f>SUM(D18:F18:H18)</f>
        <v>188665</v>
      </c>
      <c r="M18" t="str">
        <f>$B$2</f>
        <v xml:space="preserve">Rasulabad </v>
      </c>
      <c r="N18">
        <f>$D$15</f>
        <v>168132</v>
      </c>
      <c r="O18">
        <f>$F$15</f>
        <v>143186</v>
      </c>
      <c r="P18">
        <f>$H$15</f>
        <v>16</v>
      </c>
      <c r="Q18">
        <f>$J$15</f>
        <v>311334</v>
      </c>
      <c r="R18">
        <f>$D$18</f>
        <v>101254</v>
      </c>
      <c r="S18">
        <f>$F$18</f>
        <v>87411</v>
      </c>
      <c r="T18">
        <f>$J$21</f>
        <v>773</v>
      </c>
      <c r="U18">
        <f>$J$22</f>
        <v>189438</v>
      </c>
      <c r="V18">
        <f>$C$28</f>
        <v>189385</v>
      </c>
      <c r="W18">
        <f>$J$23</f>
        <v>60.847193046695836</v>
      </c>
      <c r="X18" t="str">
        <f>$C$42</f>
        <v xml:space="preserve">BJP       </v>
      </c>
      <c r="Y18" t="str">
        <f>$C$43</f>
        <v xml:space="preserve">SP        </v>
      </c>
      <c r="Z18">
        <f>$G$42</f>
        <v>88390</v>
      </c>
      <c r="AA18">
        <f>$G$43</f>
        <v>54996</v>
      </c>
      <c r="AB18">
        <f>$C$44</f>
        <v>33394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773</v>
      </c>
    </row>
    <row r="22" spans="1:28" x14ac:dyDescent="0.3">
      <c r="B22" t="s">
        <v>7</v>
      </c>
      <c r="J22">
        <f>SUM(J18:J19:J21)</f>
        <v>189438</v>
      </c>
    </row>
    <row r="23" spans="1:28" x14ac:dyDescent="0.3">
      <c r="A23" t="s">
        <v>20</v>
      </c>
      <c r="J23">
        <f>J22/J15*100</f>
        <v>60.847193046695836</v>
      </c>
    </row>
    <row r="25" spans="1:28" x14ac:dyDescent="0.3">
      <c r="A25" t="s">
        <v>21</v>
      </c>
    </row>
    <row r="26" spans="1:28" x14ac:dyDescent="0.3">
      <c r="B26" t="s">
        <v>22</v>
      </c>
      <c r="C26">
        <v>53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J22-53</f>
        <v>189385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335</v>
      </c>
    </row>
    <row r="32" spans="1:28" x14ac:dyDescent="0.3">
      <c r="B32" t="s">
        <v>27</v>
      </c>
      <c r="C32">
        <v>928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631</v>
      </c>
      <c r="G42">
        <v>88390</v>
      </c>
    </row>
    <row r="43" spans="1:7" x14ac:dyDescent="0.3">
      <c r="B43" t="s">
        <v>40</v>
      </c>
      <c r="C43" t="s">
        <v>45</v>
      </c>
      <c r="E43" t="s">
        <v>632</v>
      </c>
      <c r="G43">
        <v>54996</v>
      </c>
    </row>
    <row r="44" spans="1:7" x14ac:dyDescent="0.3">
      <c r="B44" t="s">
        <v>42</v>
      </c>
      <c r="C44">
        <v>33394</v>
      </c>
    </row>
  </sheetData>
  <mergeCells count="1">
    <mergeCell ref="A1:L1"/>
  </mergeCells>
  <pageMargins left="0.75" right="0.75" top="0.75" bottom="0.5" header="0.5" footer="0.7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633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4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4</v>
      </c>
      <c r="J8">
        <f>SUM(D8:F8:E8)</f>
        <v>10</v>
      </c>
    </row>
    <row r="9" spans="1:12" x14ac:dyDescent="0.3">
      <c r="A9" t="s">
        <v>12</v>
      </c>
      <c r="D9">
        <v>8</v>
      </c>
      <c r="F9">
        <v>3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164876</v>
      </c>
      <c r="F12">
        <v>142658</v>
      </c>
      <c r="H12">
        <v>33</v>
      </c>
      <c r="J12">
        <f>SUM(D12:F12:H12)</f>
        <v>307567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374</v>
      </c>
      <c r="F14">
        <v>194</v>
      </c>
      <c r="H14">
        <v>0</v>
      </c>
      <c r="J14">
        <f>SUM(D14:F14:H14)</f>
        <v>568</v>
      </c>
    </row>
    <row r="15" spans="1:12" x14ac:dyDescent="0.3">
      <c r="B15" t="s">
        <v>7</v>
      </c>
      <c r="D15">
        <f>SUM(D12:D13:D14)</f>
        <v>165250</v>
      </c>
      <c r="F15">
        <f>SUM(F12:F13:F14)</f>
        <v>142852</v>
      </c>
      <c r="H15">
        <f>SUM(H12:H13:H14)</f>
        <v>33</v>
      </c>
      <c r="J15">
        <f>SUM(D15:F15:H15)</f>
        <v>308135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110384</v>
      </c>
      <c r="F18">
        <v>92221</v>
      </c>
      <c r="H18">
        <v>4</v>
      </c>
      <c r="J18">
        <f>SUM(D18:F18:H18)</f>
        <v>202609</v>
      </c>
      <c r="M18" t="str">
        <f>$B$2</f>
        <v>Akbarpur - Raniya</v>
      </c>
      <c r="N18">
        <f>$D$15</f>
        <v>165250</v>
      </c>
      <c r="O18">
        <f>$F$15</f>
        <v>142852</v>
      </c>
      <c r="P18">
        <f>$H$15</f>
        <v>33</v>
      </c>
      <c r="Q18">
        <f>$J$15</f>
        <v>308135</v>
      </c>
      <c r="R18">
        <f>$D$18</f>
        <v>110384</v>
      </c>
      <c r="S18">
        <f>$F$18</f>
        <v>92221</v>
      </c>
      <c r="T18">
        <f>$J$21</f>
        <v>666</v>
      </c>
      <c r="U18">
        <f>$J$22</f>
        <v>203275</v>
      </c>
      <c r="V18">
        <f>$C$28</f>
        <v>203207</v>
      </c>
      <c r="W18">
        <f>$J$23</f>
        <v>65.969461437356998</v>
      </c>
      <c r="X18" t="str">
        <f>$C$42</f>
        <v xml:space="preserve">BJP       </v>
      </c>
      <c r="Y18" t="str">
        <f>$C$43</f>
        <v xml:space="preserve">SP        </v>
      </c>
      <c r="Z18">
        <f>$G$42</f>
        <v>87430</v>
      </c>
      <c r="AA18">
        <f>$G$43</f>
        <v>58701</v>
      </c>
      <c r="AB18">
        <f>$C$44</f>
        <v>28729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666</v>
      </c>
    </row>
    <row r="22" spans="1:28" x14ac:dyDescent="0.3">
      <c r="B22" t="s">
        <v>7</v>
      </c>
      <c r="J22">
        <f>SUM(J18:J19:J21)</f>
        <v>203275</v>
      </c>
    </row>
    <row r="23" spans="1:28" x14ac:dyDescent="0.3">
      <c r="A23" t="s">
        <v>20</v>
      </c>
      <c r="J23">
        <f>J22/J15*100</f>
        <v>65.969461437356998</v>
      </c>
    </row>
    <row r="25" spans="1:28" x14ac:dyDescent="0.3">
      <c r="A25" t="s">
        <v>21</v>
      </c>
    </row>
    <row r="26" spans="1:28" x14ac:dyDescent="0.3">
      <c r="B26" t="s">
        <v>22</v>
      </c>
      <c r="C26">
        <v>68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J22-68</f>
        <v>203207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348</v>
      </c>
    </row>
    <row r="32" spans="1:28" x14ac:dyDescent="0.3">
      <c r="B32" t="s">
        <v>27</v>
      </c>
      <c r="C32">
        <v>884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634</v>
      </c>
      <c r="G42">
        <v>87430</v>
      </c>
    </row>
    <row r="43" spans="1:7" x14ac:dyDescent="0.3">
      <c r="B43" t="s">
        <v>40</v>
      </c>
      <c r="C43" t="s">
        <v>45</v>
      </c>
      <c r="E43" t="s">
        <v>635</v>
      </c>
      <c r="G43">
        <v>58701</v>
      </c>
    </row>
    <row r="44" spans="1:7" x14ac:dyDescent="0.3">
      <c r="B44" t="s">
        <v>42</v>
      </c>
      <c r="C44">
        <v>28729</v>
      </c>
    </row>
  </sheetData>
  <mergeCells count="1">
    <mergeCell ref="A1:L1"/>
  </mergeCells>
  <pageMargins left="0.75" right="0.75" top="0.75" bottom="0.5" header="0.5" footer="0.7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636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6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2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4</v>
      </c>
      <c r="J8">
        <f>SUM(D8:F8:E8)</f>
        <v>8</v>
      </c>
    </row>
    <row r="9" spans="1:12" x14ac:dyDescent="0.3">
      <c r="A9" t="s">
        <v>12</v>
      </c>
      <c r="D9">
        <v>6</v>
      </c>
      <c r="F9">
        <v>3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172761</v>
      </c>
      <c r="F12">
        <v>147868</v>
      </c>
      <c r="H12">
        <v>10</v>
      </c>
      <c r="J12">
        <f>SUM(D12:F12:H12)</f>
        <v>320639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406</v>
      </c>
      <c r="F14">
        <v>196</v>
      </c>
      <c r="H14">
        <v>0</v>
      </c>
      <c r="J14">
        <f>SUM(D14:F14:H14)</f>
        <v>602</v>
      </c>
    </row>
    <row r="15" spans="1:12" x14ac:dyDescent="0.3">
      <c r="B15" t="s">
        <v>7</v>
      </c>
      <c r="D15">
        <f>SUM(D12:D13:D14)</f>
        <v>173167</v>
      </c>
      <c r="F15">
        <f>SUM(F12:F13:F14)</f>
        <v>148064</v>
      </c>
      <c r="H15">
        <f>SUM(H12:H13:H14)</f>
        <v>10</v>
      </c>
      <c r="J15">
        <f>SUM(D15:F15:H15)</f>
        <v>321241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100530</v>
      </c>
      <c r="F18">
        <v>92215</v>
      </c>
      <c r="H18">
        <v>2</v>
      </c>
      <c r="J18">
        <f>SUM(D18:F18:H18)</f>
        <v>192747</v>
      </c>
      <c r="M18" t="str">
        <f>$B$2</f>
        <v>Sikandra</v>
      </c>
      <c r="N18">
        <f>$D$15</f>
        <v>173167</v>
      </c>
      <c r="O18">
        <f>$F$15</f>
        <v>148064</v>
      </c>
      <c r="P18">
        <f>$H$15</f>
        <v>10</v>
      </c>
      <c r="Q18">
        <f>$J$15</f>
        <v>321241</v>
      </c>
      <c r="R18">
        <f>$D$18</f>
        <v>100530</v>
      </c>
      <c r="S18">
        <f>$F$18</f>
        <v>92215</v>
      </c>
      <c r="T18">
        <f>$J$21</f>
        <v>1071</v>
      </c>
      <c r="U18">
        <f>$J$22</f>
        <v>193818</v>
      </c>
      <c r="V18">
        <f>$C$28</f>
        <v>193753</v>
      </c>
      <c r="W18">
        <f>$J$23</f>
        <v>60.334141656886885</v>
      </c>
      <c r="X18" t="str">
        <f>$C$42</f>
        <v xml:space="preserve">BJP       </v>
      </c>
      <c r="Y18" t="str">
        <f>$C$43</f>
        <v xml:space="preserve">BSP       </v>
      </c>
      <c r="Z18">
        <f>$G$42</f>
        <v>87879</v>
      </c>
      <c r="AA18">
        <f>$G$43</f>
        <v>49776</v>
      </c>
      <c r="AB18">
        <f>$C$44</f>
        <v>38103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1071</v>
      </c>
    </row>
    <row r="22" spans="1:28" x14ac:dyDescent="0.3">
      <c r="B22" t="s">
        <v>7</v>
      </c>
      <c r="J22">
        <f>SUM(J18:J19:J21)</f>
        <v>193818</v>
      </c>
    </row>
    <row r="23" spans="1:28" x14ac:dyDescent="0.3">
      <c r="A23" t="s">
        <v>20</v>
      </c>
      <c r="J23">
        <f>J22/J15*100</f>
        <v>60.334141656886885</v>
      </c>
    </row>
    <row r="25" spans="1:28" x14ac:dyDescent="0.3">
      <c r="A25" t="s">
        <v>21</v>
      </c>
    </row>
    <row r="26" spans="1:28" x14ac:dyDescent="0.3">
      <c r="B26" t="s">
        <v>22</v>
      </c>
      <c r="C26">
        <v>65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J22-65</f>
        <v>193753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369</v>
      </c>
    </row>
    <row r="32" spans="1:28" x14ac:dyDescent="0.3">
      <c r="B32" t="s">
        <v>27</v>
      </c>
      <c r="C32">
        <v>869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637</v>
      </c>
      <c r="G42">
        <v>87879</v>
      </c>
    </row>
    <row r="43" spans="1:7" x14ac:dyDescent="0.3">
      <c r="B43" t="s">
        <v>40</v>
      </c>
      <c r="C43" t="s">
        <v>47</v>
      </c>
      <c r="E43" t="s">
        <v>638</v>
      </c>
      <c r="G43">
        <v>49776</v>
      </c>
    </row>
    <row r="44" spans="1:7" x14ac:dyDescent="0.3">
      <c r="B44" t="s">
        <v>42</v>
      </c>
      <c r="C44">
        <v>38103</v>
      </c>
    </row>
  </sheetData>
  <mergeCells count="1">
    <mergeCell ref="A1:L1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26A1-74BE-4D95-B77F-4806D36B77EE}">
  <dimension ref="C2:D5257"/>
  <sheetViews>
    <sheetView topLeftCell="A3343" workbookViewId="0">
      <selection activeCell="D3370" sqref="D3369:D3370"/>
    </sheetView>
  </sheetViews>
  <sheetFormatPr defaultRowHeight="14.4" x14ac:dyDescent="0.3"/>
  <sheetData>
    <row r="2" spans="3:4" x14ac:dyDescent="0.3">
      <c r="C2" s="3" t="s">
        <v>2</v>
      </c>
      <c r="D2">
        <f>MATCH(C2,'Master Sheet'!$B$2:$B$392,0)</f>
        <v>1</v>
      </c>
    </row>
    <row r="3" spans="3:4" x14ac:dyDescent="0.3">
      <c r="C3" s="3" t="s">
        <v>2</v>
      </c>
      <c r="D3">
        <f>MATCH(C3,'Master Sheet'!$B$2:$B$392,0)</f>
        <v>1</v>
      </c>
    </row>
    <row r="4" spans="3:4" x14ac:dyDescent="0.3">
      <c r="C4" s="3" t="s">
        <v>2</v>
      </c>
      <c r="D4">
        <f>MATCH(C4,'Master Sheet'!$B$2:$B$392,0)</f>
        <v>1</v>
      </c>
    </row>
    <row r="5" spans="3:4" x14ac:dyDescent="0.3">
      <c r="C5" s="3" t="s">
        <v>2</v>
      </c>
      <c r="D5">
        <f>MATCH(C5,'Master Sheet'!$B$2:$B$392,0)</f>
        <v>1</v>
      </c>
    </row>
    <row r="6" spans="3:4" x14ac:dyDescent="0.3">
      <c r="C6" s="3" t="s">
        <v>2</v>
      </c>
      <c r="D6">
        <f>MATCH(C6,'Master Sheet'!$B$2:$B$392,0)</f>
        <v>1</v>
      </c>
    </row>
    <row r="7" spans="3:4" x14ac:dyDescent="0.3">
      <c r="C7" s="3" t="s">
        <v>2</v>
      </c>
      <c r="D7">
        <f>MATCH(C7,'Master Sheet'!$B$2:$B$392,0)</f>
        <v>1</v>
      </c>
    </row>
    <row r="8" spans="3:4" x14ac:dyDescent="0.3">
      <c r="C8" s="3" t="s">
        <v>2</v>
      </c>
      <c r="D8">
        <f>MATCH(C8,'Master Sheet'!$B$2:$B$392,0)</f>
        <v>1</v>
      </c>
    </row>
    <row r="9" spans="3:4" x14ac:dyDescent="0.3">
      <c r="C9" s="3" t="s">
        <v>2</v>
      </c>
      <c r="D9">
        <f>MATCH(C9,'Master Sheet'!$B$2:$B$392,0)</f>
        <v>1</v>
      </c>
    </row>
    <row r="10" spans="3:4" x14ac:dyDescent="0.3">
      <c r="C10" s="3" t="s">
        <v>2</v>
      </c>
      <c r="D10">
        <f>MATCH(C10,'Master Sheet'!$B$2:$B$392,0)</f>
        <v>1</v>
      </c>
    </row>
    <row r="11" spans="3:4" x14ac:dyDescent="0.3">
      <c r="C11" s="3" t="s">
        <v>2</v>
      </c>
      <c r="D11">
        <f>MATCH(C11,'Master Sheet'!$B$2:$B$392,0)</f>
        <v>1</v>
      </c>
    </row>
    <row r="12" spans="3:4" x14ac:dyDescent="0.3">
      <c r="C12" s="3" t="s">
        <v>2</v>
      </c>
      <c r="D12">
        <f>MATCH(C12,'Master Sheet'!$B$2:$B$392,0)</f>
        <v>1</v>
      </c>
    </row>
    <row r="13" spans="3:4" x14ac:dyDescent="0.3">
      <c r="C13" s="3" t="s">
        <v>2</v>
      </c>
      <c r="D13">
        <f>MATCH(C13,'Master Sheet'!$B$2:$B$392,0)</f>
        <v>1</v>
      </c>
    </row>
    <row r="14" spans="3:4" x14ac:dyDescent="0.3">
      <c r="C14" s="3" t="s">
        <v>2</v>
      </c>
      <c r="D14">
        <f>MATCH(C14,'Master Sheet'!$B$2:$B$392,0)</f>
        <v>1</v>
      </c>
    </row>
    <row r="15" spans="3:4" x14ac:dyDescent="0.3">
      <c r="C15" s="3" t="s">
        <v>2</v>
      </c>
      <c r="D15">
        <f>MATCH(C15,'Master Sheet'!$B$2:$B$392,0)</f>
        <v>1</v>
      </c>
    </row>
    <row r="16" spans="3:4" x14ac:dyDescent="0.3">
      <c r="C16" s="3" t="s">
        <v>43</v>
      </c>
      <c r="D16">
        <f>MATCH(C16,'Master Sheet'!$B$2:$B$392,0)</f>
        <v>2</v>
      </c>
    </row>
    <row r="17" spans="3:4" x14ac:dyDescent="0.3">
      <c r="C17" s="3" t="s">
        <v>43</v>
      </c>
      <c r="D17">
        <f>MATCH(C17,'Master Sheet'!$B$2:$B$392,0)</f>
        <v>2</v>
      </c>
    </row>
    <row r="18" spans="3:4" x14ac:dyDescent="0.3">
      <c r="C18" s="3" t="s">
        <v>43</v>
      </c>
      <c r="D18">
        <f>MATCH(C18,'Master Sheet'!$B$2:$B$392,0)</f>
        <v>2</v>
      </c>
    </row>
    <row r="19" spans="3:4" x14ac:dyDescent="0.3">
      <c r="C19" s="3" t="s">
        <v>43</v>
      </c>
      <c r="D19">
        <f>MATCH(C19,'Master Sheet'!$B$2:$B$392,0)</f>
        <v>2</v>
      </c>
    </row>
    <row r="20" spans="3:4" x14ac:dyDescent="0.3">
      <c r="C20" s="3" t="s">
        <v>43</v>
      </c>
      <c r="D20">
        <f>MATCH(C20,'Master Sheet'!$B$2:$B$392,0)</f>
        <v>2</v>
      </c>
    </row>
    <row r="21" spans="3:4" x14ac:dyDescent="0.3">
      <c r="C21" s="3" t="s">
        <v>43</v>
      </c>
      <c r="D21">
        <f>MATCH(C21,'Master Sheet'!$B$2:$B$392,0)</f>
        <v>2</v>
      </c>
    </row>
    <row r="22" spans="3:4" x14ac:dyDescent="0.3">
      <c r="C22" s="3" t="s">
        <v>43</v>
      </c>
      <c r="D22">
        <f>MATCH(C22,'Master Sheet'!$B$2:$B$392,0)</f>
        <v>2</v>
      </c>
    </row>
    <row r="23" spans="3:4" x14ac:dyDescent="0.3">
      <c r="C23" s="3" t="s">
        <v>43</v>
      </c>
      <c r="D23">
        <f>MATCH(C23,'Master Sheet'!$B$2:$B$392,0)</f>
        <v>2</v>
      </c>
    </row>
    <row r="24" spans="3:4" x14ac:dyDescent="0.3">
      <c r="C24" s="3" t="s">
        <v>43</v>
      </c>
      <c r="D24">
        <f>MATCH(C24,'Master Sheet'!$B$2:$B$392,0)</f>
        <v>2</v>
      </c>
    </row>
    <row r="25" spans="3:4" x14ac:dyDescent="0.3">
      <c r="C25" s="3" t="s">
        <v>43</v>
      </c>
      <c r="D25">
        <f>MATCH(C25,'Master Sheet'!$B$2:$B$392,0)</f>
        <v>2</v>
      </c>
    </row>
    <row r="26" spans="3:4" x14ac:dyDescent="0.3">
      <c r="C26" s="3" t="s">
        <v>43</v>
      </c>
      <c r="D26">
        <f>MATCH(C26,'Master Sheet'!$B$2:$B$392,0)</f>
        <v>2</v>
      </c>
    </row>
    <row r="27" spans="3:4" x14ac:dyDescent="0.3">
      <c r="C27" s="3" t="s">
        <v>43</v>
      </c>
      <c r="D27">
        <f>MATCH(C27,'Master Sheet'!$B$2:$B$392,0)</f>
        <v>2</v>
      </c>
    </row>
    <row r="28" spans="3:4" x14ac:dyDescent="0.3">
      <c r="C28" s="3" t="s">
        <v>44</v>
      </c>
      <c r="D28">
        <f>MATCH(C28,'Master Sheet'!$B$2:$B$392,0)</f>
        <v>3</v>
      </c>
    </row>
    <row r="29" spans="3:4" x14ac:dyDescent="0.3">
      <c r="C29" s="3" t="s">
        <v>44</v>
      </c>
      <c r="D29">
        <f>MATCH(C29,'Master Sheet'!$B$2:$B$392,0)</f>
        <v>3</v>
      </c>
    </row>
    <row r="30" spans="3:4" x14ac:dyDescent="0.3">
      <c r="C30" s="3" t="s">
        <v>44</v>
      </c>
      <c r="D30">
        <f>MATCH(C30,'Master Sheet'!$B$2:$B$392,0)</f>
        <v>3</v>
      </c>
    </row>
    <row r="31" spans="3:4" x14ac:dyDescent="0.3">
      <c r="C31" s="3" t="s">
        <v>44</v>
      </c>
      <c r="D31">
        <f>MATCH(C31,'Master Sheet'!$B$2:$B$392,0)</f>
        <v>3</v>
      </c>
    </row>
    <row r="32" spans="3:4" x14ac:dyDescent="0.3">
      <c r="C32" s="3" t="s">
        <v>44</v>
      </c>
      <c r="D32">
        <f>MATCH(C32,'Master Sheet'!$B$2:$B$392,0)</f>
        <v>3</v>
      </c>
    </row>
    <row r="33" spans="3:4" x14ac:dyDescent="0.3">
      <c r="C33" s="3" t="s">
        <v>44</v>
      </c>
      <c r="D33">
        <f>MATCH(C33,'Master Sheet'!$B$2:$B$392,0)</f>
        <v>3</v>
      </c>
    </row>
    <row r="34" spans="3:4" x14ac:dyDescent="0.3">
      <c r="C34" s="3" t="s">
        <v>44</v>
      </c>
      <c r="D34">
        <f>MATCH(C34,'Master Sheet'!$B$2:$B$392,0)</f>
        <v>3</v>
      </c>
    </row>
    <row r="35" spans="3:4" x14ac:dyDescent="0.3">
      <c r="C35" s="3" t="s">
        <v>44</v>
      </c>
      <c r="D35">
        <f>MATCH(C35,'Master Sheet'!$B$2:$B$392,0)</f>
        <v>3</v>
      </c>
    </row>
    <row r="36" spans="3:4" x14ac:dyDescent="0.3">
      <c r="C36" s="3" t="s">
        <v>44</v>
      </c>
      <c r="D36">
        <f>MATCH(C36,'Master Sheet'!$B$2:$B$392,0)</f>
        <v>3</v>
      </c>
    </row>
    <row r="37" spans="3:4" x14ac:dyDescent="0.3">
      <c r="C37" s="3" t="s">
        <v>44</v>
      </c>
      <c r="D37">
        <f>MATCH(C37,'Master Sheet'!$B$2:$B$392,0)</f>
        <v>3</v>
      </c>
    </row>
    <row r="38" spans="3:4" x14ac:dyDescent="0.3">
      <c r="C38" s="3" t="s">
        <v>44</v>
      </c>
      <c r="D38">
        <f>MATCH(C38,'Master Sheet'!$B$2:$B$392,0)</f>
        <v>3</v>
      </c>
    </row>
    <row r="39" spans="3:4" x14ac:dyDescent="0.3">
      <c r="C39" s="3" t="s">
        <v>44</v>
      </c>
      <c r="D39">
        <f>MATCH(C39,'Master Sheet'!$B$2:$B$392,0)</f>
        <v>3</v>
      </c>
    </row>
    <row r="40" spans="3:4" x14ac:dyDescent="0.3">
      <c r="C40" s="3" t="s">
        <v>44</v>
      </c>
      <c r="D40">
        <f>MATCH(C40,'Master Sheet'!$B$2:$B$392,0)</f>
        <v>3</v>
      </c>
    </row>
    <row r="41" spans="3:4" x14ac:dyDescent="0.3">
      <c r="C41" s="3" t="s">
        <v>44</v>
      </c>
      <c r="D41">
        <f>MATCH(C41,'Master Sheet'!$B$2:$B$392,0)</f>
        <v>3</v>
      </c>
    </row>
    <row r="42" spans="3:4" x14ac:dyDescent="0.3">
      <c r="C42" s="3" t="s">
        <v>44</v>
      </c>
      <c r="D42">
        <f>MATCH(C42,'Master Sheet'!$B$2:$B$392,0)</f>
        <v>3</v>
      </c>
    </row>
    <row r="43" spans="3:4" x14ac:dyDescent="0.3">
      <c r="C43" s="3" t="s">
        <v>46</v>
      </c>
      <c r="D43">
        <f>MATCH(C43,'Master Sheet'!$B$2:$B$392,0)</f>
        <v>4</v>
      </c>
    </row>
    <row r="44" spans="3:4" x14ac:dyDescent="0.3">
      <c r="C44" s="3" t="s">
        <v>46</v>
      </c>
      <c r="D44">
        <f>MATCH(C44,'Master Sheet'!$B$2:$B$392,0)</f>
        <v>4</v>
      </c>
    </row>
    <row r="45" spans="3:4" x14ac:dyDescent="0.3">
      <c r="C45" s="3" t="s">
        <v>46</v>
      </c>
      <c r="D45">
        <f>MATCH(C45,'Master Sheet'!$B$2:$B$392,0)</f>
        <v>4</v>
      </c>
    </row>
    <row r="46" spans="3:4" x14ac:dyDescent="0.3">
      <c r="C46" s="3" t="s">
        <v>46</v>
      </c>
      <c r="D46">
        <f>MATCH(C46,'Master Sheet'!$B$2:$B$392,0)</f>
        <v>4</v>
      </c>
    </row>
    <row r="47" spans="3:4" x14ac:dyDescent="0.3">
      <c r="C47" s="3" t="s">
        <v>46</v>
      </c>
      <c r="D47">
        <f>MATCH(C47,'Master Sheet'!$B$2:$B$392,0)</f>
        <v>4</v>
      </c>
    </row>
    <row r="48" spans="3:4" x14ac:dyDescent="0.3">
      <c r="C48" s="3" t="s">
        <v>46</v>
      </c>
      <c r="D48">
        <f>MATCH(C48,'Master Sheet'!$B$2:$B$392,0)</f>
        <v>4</v>
      </c>
    </row>
    <row r="49" spans="3:4" x14ac:dyDescent="0.3">
      <c r="C49" s="3" t="s">
        <v>46</v>
      </c>
      <c r="D49">
        <f>MATCH(C49,'Master Sheet'!$B$2:$B$392,0)</f>
        <v>4</v>
      </c>
    </row>
    <row r="50" spans="3:4" x14ac:dyDescent="0.3">
      <c r="C50" s="3" t="s">
        <v>46</v>
      </c>
      <c r="D50">
        <f>MATCH(C50,'Master Sheet'!$B$2:$B$392,0)</f>
        <v>4</v>
      </c>
    </row>
    <row r="51" spans="3:4" x14ac:dyDescent="0.3">
      <c r="C51" s="3" t="s">
        <v>46</v>
      </c>
      <c r="D51">
        <f>MATCH(C51,'Master Sheet'!$B$2:$B$392,0)</f>
        <v>4</v>
      </c>
    </row>
    <row r="52" spans="3:4" x14ac:dyDescent="0.3">
      <c r="C52" s="3" t="s">
        <v>46</v>
      </c>
      <c r="D52">
        <f>MATCH(C52,'Master Sheet'!$B$2:$B$392,0)</f>
        <v>4</v>
      </c>
    </row>
    <row r="53" spans="3:4" x14ac:dyDescent="0.3">
      <c r="C53" s="3" t="s">
        <v>46</v>
      </c>
      <c r="D53">
        <f>MATCH(C53,'Master Sheet'!$B$2:$B$392,0)</f>
        <v>4</v>
      </c>
    </row>
    <row r="54" spans="3:4" x14ac:dyDescent="0.3">
      <c r="C54" s="3" t="s">
        <v>46</v>
      </c>
      <c r="D54">
        <f>MATCH(C54,'Master Sheet'!$B$2:$B$392,0)</f>
        <v>4</v>
      </c>
    </row>
    <row r="55" spans="3:4" x14ac:dyDescent="0.3">
      <c r="C55" s="3" t="s">
        <v>46</v>
      </c>
      <c r="D55">
        <f>MATCH(C55,'Master Sheet'!$B$2:$B$392,0)</f>
        <v>4</v>
      </c>
    </row>
    <row r="56" spans="3:4" x14ac:dyDescent="0.3">
      <c r="C56" s="3" t="s">
        <v>46</v>
      </c>
      <c r="D56">
        <f>MATCH(C56,'Master Sheet'!$B$2:$B$392,0)</f>
        <v>4</v>
      </c>
    </row>
    <row r="57" spans="3:4" x14ac:dyDescent="0.3">
      <c r="C57" s="3" t="s">
        <v>48</v>
      </c>
      <c r="D57">
        <f>MATCH(C57,'Master Sheet'!$B$2:$B$392,0)</f>
        <v>5</v>
      </c>
    </row>
    <row r="58" spans="3:4" x14ac:dyDescent="0.3">
      <c r="C58" s="3" t="s">
        <v>48</v>
      </c>
      <c r="D58">
        <f>MATCH(C58,'Master Sheet'!$B$2:$B$392,0)</f>
        <v>5</v>
      </c>
    </row>
    <row r="59" spans="3:4" x14ac:dyDescent="0.3">
      <c r="C59" s="3" t="s">
        <v>48</v>
      </c>
      <c r="D59">
        <f>MATCH(C59,'Master Sheet'!$B$2:$B$392,0)</f>
        <v>5</v>
      </c>
    </row>
    <row r="60" spans="3:4" x14ac:dyDescent="0.3">
      <c r="C60" s="3" t="s">
        <v>48</v>
      </c>
      <c r="D60">
        <f>MATCH(C60,'Master Sheet'!$B$2:$B$392,0)</f>
        <v>5</v>
      </c>
    </row>
    <row r="61" spans="3:4" x14ac:dyDescent="0.3">
      <c r="C61" s="3" t="s">
        <v>48</v>
      </c>
      <c r="D61">
        <f>MATCH(C61,'Master Sheet'!$B$2:$B$392,0)</f>
        <v>5</v>
      </c>
    </row>
    <row r="62" spans="3:4" x14ac:dyDescent="0.3">
      <c r="C62" s="3" t="s">
        <v>48</v>
      </c>
      <c r="D62">
        <f>MATCH(C62,'Master Sheet'!$B$2:$B$392,0)</f>
        <v>5</v>
      </c>
    </row>
    <row r="63" spans="3:4" x14ac:dyDescent="0.3">
      <c r="C63" s="3" t="s">
        <v>48</v>
      </c>
      <c r="D63">
        <f>MATCH(C63,'Master Sheet'!$B$2:$B$392,0)</f>
        <v>5</v>
      </c>
    </row>
    <row r="64" spans="3:4" x14ac:dyDescent="0.3">
      <c r="C64" s="3" t="s">
        <v>48</v>
      </c>
      <c r="D64">
        <f>MATCH(C64,'Master Sheet'!$B$2:$B$392,0)</f>
        <v>5</v>
      </c>
    </row>
    <row r="65" spans="3:4" x14ac:dyDescent="0.3">
      <c r="C65" s="3" t="s">
        <v>48</v>
      </c>
      <c r="D65">
        <f>MATCH(C65,'Master Sheet'!$B$2:$B$392,0)</f>
        <v>5</v>
      </c>
    </row>
    <row r="66" spans="3:4" x14ac:dyDescent="0.3">
      <c r="C66" s="3" t="s">
        <v>49</v>
      </c>
      <c r="D66">
        <f>MATCH(C66,'Master Sheet'!$B$2:$B$392,0)</f>
        <v>6</v>
      </c>
    </row>
    <row r="67" spans="3:4" x14ac:dyDescent="0.3">
      <c r="C67" s="3" t="s">
        <v>49</v>
      </c>
      <c r="D67">
        <f>MATCH(C67,'Master Sheet'!$B$2:$B$392,0)</f>
        <v>6</v>
      </c>
    </row>
    <row r="68" spans="3:4" x14ac:dyDescent="0.3">
      <c r="C68" s="3" t="s">
        <v>49</v>
      </c>
      <c r="D68">
        <f>MATCH(C68,'Master Sheet'!$B$2:$B$392,0)</f>
        <v>6</v>
      </c>
    </row>
    <row r="69" spans="3:4" x14ac:dyDescent="0.3">
      <c r="C69" s="3" t="s">
        <v>49</v>
      </c>
      <c r="D69">
        <f>MATCH(C69,'Master Sheet'!$B$2:$B$392,0)</f>
        <v>6</v>
      </c>
    </row>
    <row r="70" spans="3:4" x14ac:dyDescent="0.3">
      <c r="C70" s="3" t="s">
        <v>49</v>
      </c>
      <c r="D70">
        <f>MATCH(C70,'Master Sheet'!$B$2:$B$392,0)</f>
        <v>6</v>
      </c>
    </row>
    <row r="71" spans="3:4" x14ac:dyDescent="0.3">
      <c r="C71" s="3" t="s">
        <v>49</v>
      </c>
      <c r="D71">
        <f>MATCH(C71,'Master Sheet'!$B$2:$B$392,0)</f>
        <v>6</v>
      </c>
    </row>
    <row r="72" spans="3:4" x14ac:dyDescent="0.3">
      <c r="C72" s="3" t="s">
        <v>49</v>
      </c>
      <c r="D72">
        <f>MATCH(C72,'Master Sheet'!$B$2:$B$392,0)</f>
        <v>6</v>
      </c>
    </row>
    <row r="73" spans="3:4" x14ac:dyDescent="0.3">
      <c r="C73" s="3" t="s">
        <v>49</v>
      </c>
      <c r="D73">
        <f>MATCH(C73,'Master Sheet'!$B$2:$B$392,0)</f>
        <v>6</v>
      </c>
    </row>
    <row r="74" spans="3:4" x14ac:dyDescent="0.3">
      <c r="C74" s="3" t="s">
        <v>49</v>
      </c>
      <c r="D74">
        <f>MATCH(C74,'Master Sheet'!$B$2:$B$392,0)</f>
        <v>6</v>
      </c>
    </row>
    <row r="75" spans="3:4" x14ac:dyDescent="0.3">
      <c r="C75" s="3" t="s">
        <v>49</v>
      </c>
      <c r="D75">
        <f>MATCH(C75,'Master Sheet'!$B$2:$B$392,0)</f>
        <v>6</v>
      </c>
    </row>
    <row r="76" spans="3:4" x14ac:dyDescent="0.3">
      <c r="C76" s="3" t="s">
        <v>49</v>
      </c>
      <c r="D76">
        <f>MATCH(C76,'Master Sheet'!$B$2:$B$392,0)</f>
        <v>6</v>
      </c>
    </row>
    <row r="77" spans="3:4" x14ac:dyDescent="0.3">
      <c r="C77" s="3" t="s">
        <v>49</v>
      </c>
      <c r="D77">
        <f>MATCH(C77,'Master Sheet'!$B$2:$B$392,0)</f>
        <v>6</v>
      </c>
    </row>
    <row r="78" spans="3:4" x14ac:dyDescent="0.3">
      <c r="C78" s="3" t="s">
        <v>50</v>
      </c>
      <c r="D78">
        <f>MATCH(C78,'Master Sheet'!$B$2:$B$392,0)</f>
        <v>7</v>
      </c>
    </row>
    <row r="79" spans="3:4" x14ac:dyDescent="0.3">
      <c r="C79" s="3" t="s">
        <v>50</v>
      </c>
      <c r="D79">
        <f>MATCH(C79,'Master Sheet'!$B$2:$B$392,0)</f>
        <v>7</v>
      </c>
    </row>
    <row r="80" spans="3:4" x14ac:dyDescent="0.3">
      <c r="C80" s="3" t="s">
        <v>50</v>
      </c>
      <c r="D80">
        <f>MATCH(C80,'Master Sheet'!$B$2:$B$392,0)</f>
        <v>7</v>
      </c>
    </row>
    <row r="81" spans="3:4" x14ac:dyDescent="0.3">
      <c r="C81" s="3" t="s">
        <v>50</v>
      </c>
      <c r="D81">
        <f>MATCH(C81,'Master Sheet'!$B$2:$B$392,0)</f>
        <v>7</v>
      </c>
    </row>
    <row r="82" spans="3:4" x14ac:dyDescent="0.3">
      <c r="C82" s="3" t="s">
        <v>50</v>
      </c>
      <c r="D82">
        <f>MATCH(C82,'Master Sheet'!$B$2:$B$392,0)</f>
        <v>7</v>
      </c>
    </row>
    <row r="83" spans="3:4" x14ac:dyDescent="0.3">
      <c r="C83" s="3" t="s">
        <v>50</v>
      </c>
      <c r="D83">
        <f>MATCH(C83,'Master Sheet'!$B$2:$B$392,0)</f>
        <v>7</v>
      </c>
    </row>
    <row r="84" spans="3:4" x14ac:dyDescent="0.3">
      <c r="C84" s="3" t="s">
        <v>50</v>
      </c>
      <c r="D84">
        <f>MATCH(C84,'Master Sheet'!$B$2:$B$392,0)</f>
        <v>7</v>
      </c>
    </row>
    <row r="85" spans="3:4" x14ac:dyDescent="0.3">
      <c r="C85" s="3" t="s">
        <v>50</v>
      </c>
      <c r="D85">
        <f>MATCH(C85,'Master Sheet'!$B$2:$B$392,0)</f>
        <v>7</v>
      </c>
    </row>
    <row r="86" spans="3:4" x14ac:dyDescent="0.3">
      <c r="C86" s="3" t="s">
        <v>50</v>
      </c>
      <c r="D86">
        <f>MATCH(C86,'Master Sheet'!$B$2:$B$392,0)</f>
        <v>7</v>
      </c>
    </row>
    <row r="87" spans="3:4" x14ac:dyDescent="0.3">
      <c r="C87" s="3" t="s">
        <v>50</v>
      </c>
      <c r="D87">
        <f>MATCH(C87,'Master Sheet'!$B$2:$B$392,0)</f>
        <v>7</v>
      </c>
    </row>
    <row r="88" spans="3:4" x14ac:dyDescent="0.3">
      <c r="C88" s="3" t="s">
        <v>50</v>
      </c>
      <c r="D88">
        <f>MATCH(C88,'Master Sheet'!$B$2:$B$392,0)</f>
        <v>7</v>
      </c>
    </row>
    <row r="89" spans="3:4" x14ac:dyDescent="0.3">
      <c r="C89" s="3" t="s">
        <v>51</v>
      </c>
      <c r="D89">
        <f>MATCH(C89,'Master Sheet'!$B$2:$B$392,0)</f>
        <v>8</v>
      </c>
    </row>
    <row r="90" spans="3:4" x14ac:dyDescent="0.3">
      <c r="C90" s="3" t="s">
        <v>51</v>
      </c>
      <c r="D90">
        <f>MATCH(C90,'Master Sheet'!$B$2:$B$392,0)</f>
        <v>8</v>
      </c>
    </row>
    <row r="91" spans="3:4" x14ac:dyDescent="0.3">
      <c r="C91" s="3" t="s">
        <v>51</v>
      </c>
      <c r="D91">
        <f>MATCH(C91,'Master Sheet'!$B$2:$B$392,0)</f>
        <v>8</v>
      </c>
    </row>
    <row r="92" spans="3:4" x14ac:dyDescent="0.3">
      <c r="C92" s="3" t="s">
        <v>51</v>
      </c>
      <c r="D92">
        <f>MATCH(C92,'Master Sheet'!$B$2:$B$392,0)</f>
        <v>8</v>
      </c>
    </row>
    <row r="93" spans="3:4" x14ac:dyDescent="0.3">
      <c r="C93" s="3" t="s">
        <v>51</v>
      </c>
      <c r="D93">
        <f>MATCH(C93,'Master Sheet'!$B$2:$B$392,0)</f>
        <v>8</v>
      </c>
    </row>
    <row r="94" spans="3:4" x14ac:dyDescent="0.3">
      <c r="C94" s="3" t="s">
        <v>51</v>
      </c>
      <c r="D94">
        <f>MATCH(C94,'Master Sheet'!$B$2:$B$392,0)</f>
        <v>8</v>
      </c>
    </row>
    <row r="95" spans="3:4" x14ac:dyDescent="0.3">
      <c r="C95" s="3" t="s">
        <v>51</v>
      </c>
      <c r="D95">
        <f>MATCH(C95,'Master Sheet'!$B$2:$B$392,0)</f>
        <v>8</v>
      </c>
    </row>
    <row r="96" spans="3:4" x14ac:dyDescent="0.3">
      <c r="C96" s="3" t="s">
        <v>51</v>
      </c>
      <c r="D96">
        <f>MATCH(C96,'Master Sheet'!$B$2:$B$392,0)</f>
        <v>8</v>
      </c>
    </row>
    <row r="97" spans="3:4" x14ac:dyDescent="0.3">
      <c r="C97" s="3" t="s">
        <v>51</v>
      </c>
      <c r="D97">
        <f>MATCH(C97,'Master Sheet'!$B$2:$B$392,0)</f>
        <v>8</v>
      </c>
    </row>
    <row r="98" spans="3:4" x14ac:dyDescent="0.3">
      <c r="C98" s="3" t="s">
        <v>51</v>
      </c>
      <c r="D98">
        <f>MATCH(C98,'Master Sheet'!$B$2:$B$392,0)</f>
        <v>8</v>
      </c>
    </row>
    <row r="99" spans="3:4" x14ac:dyDescent="0.3">
      <c r="C99" s="3" t="s">
        <v>51</v>
      </c>
      <c r="D99">
        <f>MATCH(C99,'Master Sheet'!$B$2:$B$392,0)</f>
        <v>8</v>
      </c>
    </row>
    <row r="100" spans="3:4" x14ac:dyDescent="0.3">
      <c r="C100" s="3" t="s">
        <v>51</v>
      </c>
      <c r="D100">
        <f>MATCH(C100,'Master Sheet'!$B$2:$B$392,0)</f>
        <v>8</v>
      </c>
    </row>
    <row r="101" spans="3:4" x14ac:dyDescent="0.3">
      <c r="C101" s="3" t="s">
        <v>54</v>
      </c>
      <c r="D101">
        <f>MATCH(C101,'Master Sheet'!$B$2:$B$392,0)</f>
        <v>9</v>
      </c>
    </row>
    <row r="102" spans="3:4" x14ac:dyDescent="0.3">
      <c r="C102" s="3" t="s">
        <v>54</v>
      </c>
      <c r="D102">
        <f>MATCH(C102,'Master Sheet'!$B$2:$B$392,0)</f>
        <v>9</v>
      </c>
    </row>
    <row r="103" spans="3:4" x14ac:dyDescent="0.3">
      <c r="C103" s="3" t="s">
        <v>54</v>
      </c>
      <c r="D103">
        <f>MATCH(C103,'Master Sheet'!$B$2:$B$392,0)</f>
        <v>9</v>
      </c>
    </row>
    <row r="104" spans="3:4" x14ac:dyDescent="0.3">
      <c r="C104" s="3" t="s">
        <v>54</v>
      </c>
      <c r="D104">
        <f>MATCH(C104,'Master Sheet'!$B$2:$B$392,0)</f>
        <v>9</v>
      </c>
    </row>
    <row r="105" spans="3:4" x14ac:dyDescent="0.3">
      <c r="C105" s="3" t="s">
        <v>54</v>
      </c>
      <c r="D105">
        <f>MATCH(C105,'Master Sheet'!$B$2:$B$392,0)</f>
        <v>9</v>
      </c>
    </row>
    <row r="106" spans="3:4" x14ac:dyDescent="0.3">
      <c r="C106" s="3" t="s">
        <v>54</v>
      </c>
      <c r="D106">
        <f>MATCH(C106,'Master Sheet'!$B$2:$B$392,0)</f>
        <v>9</v>
      </c>
    </row>
    <row r="107" spans="3:4" x14ac:dyDescent="0.3">
      <c r="C107" s="3" t="s">
        <v>54</v>
      </c>
      <c r="D107">
        <f>MATCH(C107,'Master Sheet'!$B$2:$B$392,0)</f>
        <v>9</v>
      </c>
    </row>
    <row r="108" spans="3:4" x14ac:dyDescent="0.3">
      <c r="C108" s="3" t="s">
        <v>54</v>
      </c>
      <c r="D108">
        <f>MATCH(C108,'Master Sheet'!$B$2:$B$392,0)</f>
        <v>9</v>
      </c>
    </row>
    <row r="109" spans="3:4" x14ac:dyDescent="0.3">
      <c r="C109" s="3" t="s">
        <v>54</v>
      </c>
      <c r="D109">
        <f>MATCH(C109,'Master Sheet'!$B$2:$B$392,0)</f>
        <v>9</v>
      </c>
    </row>
    <row r="110" spans="3:4" x14ac:dyDescent="0.3">
      <c r="C110" s="3" t="s">
        <v>54</v>
      </c>
      <c r="D110">
        <f>MATCH(C110,'Master Sheet'!$B$2:$B$392,0)</f>
        <v>9</v>
      </c>
    </row>
    <row r="111" spans="3:4" x14ac:dyDescent="0.3">
      <c r="C111" s="3" t="s">
        <v>54</v>
      </c>
      <c r="D111">
        <f>MATCH(C111,'Master Sheet'!$B$2:$B$392,0)</f>
        <v>9</v>
      </c>
    </row>
    <row r="112" spans="3:4" x14ac:dyDescent="0.3">
      <c r="C112" s="3" t="s">
        <v>57</v>
      </c>
      <c r="D112">
        <f>MATCH(C112,'Master Sheet'!$B$2:$B$392,0)</f>
        <v>10</v>
      </c>
    </row>
    <row r="113" spans="3:4" x14ac:dyDescent="0.3">
      <c r="C113" s="3" t="s">
        <v>57</v>
      </c>
      <c r="D113">
        <f>MATCH(C113,'Master Sheet'!$B$2:$B$392,0)</f>
        <v>10</v>
      </c>
    </row>
    <row r="114" spans="3:4" x14ac:dyDescent="0.3">
      <c r="C114" s="3" t="s">
        <v>57</v>
      </c>
      <c r="D114">
        <f>MATCH(C114,'Master Sheet'!$B$2:$B$392,0)</f>
        <v>10</v>
      </c>
    </row>
    <row r="115" spans="3:4" x14ac:dyDescent="0.3">
      <c r="C115" s="3" t="s">
        <v>57</v>
      </c>
      <c r="D115">
        <f>MATCH(C115,'Master Sheet'!$B$2:$B$392,0)</f>
        <v>10</v>
      </c>
    </row>
    <row r="116" spans="3:4" x14ac:dyDescent="0.3">
      <c r="C116" s="3" t="s">
        <v>57</v>
      </c>
      <c r="D116">
        <f>MATCH(C116,'Master Sheet'!$B$2:$B$392,0)</f>
        <v>10</v>
      </c>
    </row>
    <row r="117" spans="3:4" x14ac:dyDescent="0.3">
      <c r="C117" s="3" t="s">
        <v>57</v>
      </c>
      <c r="D117">
        <f>MATCH(C117,'Master Sheet'!$B$2:$B$392,0)</f>
        <v>10</v>
      </c>
    </row>
    <row r="118" spans="3:4" x14ac:dyDescent="0.3">
      <c r="C118" s="3" t="s">
        <v>57</v>
      </c>
      <c r="D118">
        <f>MATCH(C118,'Master Sheet'!$B$2:$B$392,0)</f>
        <v>10</v>
      </c>
    </row>
    <row r="119" spans="3:4" x14ac:dyDescent="0.3">
      <c r="C119" s="3" t="s">
        <v>57</v>
      </c>
      <c r="D119">
        <f>MATCH(C119,'Master Sheet'!$B$2:$B$392,0)</f>
        <v>10</v>
      </c>
    </row>
    <row r="120" spans="3:4" x14ac:dyDescent="0.3">
      <c r="C120" s="3" t="s">
        <v>57</v>
      </c>
      <c r="D120">
        <f>MATCH(C120,'Master Sheet'!$B$2:$B$392,0)</f>
        <v>10</v>
      </c>
    </row>
    <row r="121" spans="3:4" x14ac:dyDescent="0.3">
      <c r="C121" s="3" t="s">
        <v>57</v>
      </c>
      <c r="D121">
        <f>MATCH(C121,'Master Sheet'!$B$2:$B$392,0)</f>
        <v>10</v>
      </c>
    </row>
    <row r="122" spans="3:4" x14ac:dyDescent="0.3">
      <c r="C122" s="3" t="s">
        <v>57</v>
      </c>
      <c r="D122">
        <f>MATCH(C122,'Master Sheet'!$B$2:$B$392,0)</f>
        <v>10</v>
      </c>
    </row>
    <row r="123" spans="3:4" x14ac:dyDescent="0.3">
      <c r="C123" s="3" t="s">
        <v>57</v>
      </c>
      <c r="D123">
        <f>MATCH(C123,'Master Sheet'!$B$2:$B$392,0)</f>
        <v>10</v>
      </c>
    </row>
    <row r="124" spans="3:4" x14ac:dyDescent="0.3">
      <c r="C124" s="3" t="s">
        <v>57</v>
      </c>
      <c r="D124">
        <f>MATCH(C124,'Master Sheet'!$B$2:$B$392,0)</f>
        <v>10</v>
      </c>
    </row>
    <row r="125" spans="3:4" x14ac:dyDescent="0.3">
      <c r="C125" s="3" t="s">
        <v>60</v>
      </c>
      <c r="D125">
        <f>MATCH(C125,'Master Sheet'!$B$2:$B$392,0)</f>
        <v>11</v>
      </c>
    </row>
    <row r="126" spans="3:4" x14ac:dyDescent="0.3">
      <c r="C126" s="3" t="s">
        <v>60</v>
      </c>
      <c r="D126">
        <f>MATCH(C126,'Master Sheet'!$B$2:$B$392,0)</f>
        <v>11</v>
      </c>
    </row>
    <row r="127" spans="3:4" x14ac:dyDescent="0.3">
      <c r="C127" s="3" t="s">
        <v>60</v>
      </c>
      <c r="D127">
        <f>MATCH(C127,'Master Sheet'!$B$2:$B$392,0)</f>
        <v>11</v>
      </c>
    </row>
    <row r="128" spans="3:4" x14ac:dyDescent="0.3">
      <c r="C128" s="3" t="s">
        <v>60</v>
      </c>
      <c r="D128">
        <f>MATCH(C128,'Master Sheet'!$B$2:$B$392,0)</f>
        <v>11</v>
      </c>
    </row>
    <row r="129" spans="3:4" x14ac:dyDescent="0.3">
      <c r="C129" s="3" t="s">
        <v>60</v>
      </c>
      <c r="D129">
        <f>MATCH(C129,'Master Sheet'!$B$2:$B$392,0)</f>
        <v>11</v>
      </c>
    </row>
    <row r="130" spans="3:4" x14ac:dyDescent="0.3">
      <c r="C130" s="3" t="s">
        <v>60</v>
      </c>
      <c r="D130">
        <f>MATCH(C130,'Master Sheet'!$B$2:$B$392,0)</f>
        <v>11</v>
      </c>
    </row>
    <row r="131" spans="3:4" x14ac:dyDescent="0.3">
      <c r="C131" s="3" t="s">
        <v>60</v>
      </c>
      <c r="D131">
        <f>MATCH(C131,'Master Sheet'!$B$2:$B$392,0)</f>
        <v>11</v>
      </c>
    </row>
    <row r="132" spans="3:4" x14ac:dyDescent="0.3">
      <c r="C132" s="3" t="s">
        <v>60</v>
      </c>
      <c r="D132">
        <f>MATCH(C132,'Master Sheet'!$B$2:$B$392,0)</f>
        <v>11</v>
      </c>
    </row>
    <row r="133" spans="3:4" x14ac:dyDescent="0.3">
      <c r="C133" s="3" t="s">
        <v>60</v>
      </c>
      <c r="D133">
        <f>MATCH(C133,'Master Sheet'!$B$2:$B$392,0)</f>
        <v>11</v>
      </c>
    </row>
    <row r="134" spans="3:4" x14ac:dyDescent="0.3">
      <c r="C134" s="3" t="s">
        <v>60</v>
      </c>
      <c r="D134">
        <f>MATCH(C134,'Master Sheet'!$B$2:$B$392,0)</f>
        <v>11</v>
      </c>
    </row>
    <row r="135" spans="3:4" x14ac:dyDescent="0.3">
      <c r="C135" s="3" t="s">
        <v>60</v>
      </c>
      <c r="D135">
        <f>MATCH(C135,'Master Sheet'!$B$2:$B$392,0)</f>
        <v>11</v>
      </c>
    </row>
    <row r="136" spans="3:4" x14ac:dyDescent="0.3">
      <c r="C136" s="3" t="s">
        <v>60</v>
      </c>
      <c r="D136">
        <f>MATCH(C136,'Master Sheet'!$B$2:$B$392,0)</f>
        <v>11</v>
      </c>
    </row>
    <row r="137" spans="3:4" x14ac:dyDescent="0.3">
      <c r="C137" s="3" t="s">
        <v>60</v>
      </c>
      <c r="D137">
        <f>MATCH(C137,'Master Sheet'!$B$2:$B$392,0)</f>
        <v>11</v>
      </c>
    </row>
    <row r="138" spans="3:4" x14ac:dyDescent="0.3">
      <c r="C138" s="3" t="s">
        <v>60</v>
      </c>
      <c r="D138">
        <f>MATCH(C138,'Master Sheet'!$B$2:$B$392,0)</f>
        <v>11</v>
      </c>
    </row>
    <row r="139" spans="3:4" x14ac:dyDescent="0.3">
      <c r="C139" s="3" t="s">
        <v>60</v>
      </c>
      <c r="D139">
        <f>MATCH(C139,'Master Sheet'!$B$2:$B$392,0)</f>
        <v>11</v>
      </c>
    </row>
    <row r="140" spans="3:4" x14ac:dyDescent="0.3">
      <c r="C140" s="3" t="s">
        <v>60</v>
      </c>
      <c r="D140">
        <f>MATCH(C140,'Master Sheet'!$B$2:$B$392,0)</f>
        <v>11</v>
      </c>
    </row>
    <row r="141" spans="3:4" x14ac:dyDescent="0.3">
      <c r="C141" s="3" t="s">
        <v>63</v>
      </c>
      <c r="D141">
        <f>MATCH(C141,'Master Sheet'!$B$2:$B$392,0)</f>
        <v>12</v>
      </c>
    </row>
    <row r="142" spans="3:4" x14ac:dyDescent="0.3">
      <c r="C142" s="3" t="s">
        <v>63</v>
      </c>
      <c r="D142">
        <f>MATCH(C142,'Master Sheet'!$B$2:$B$392,0)</f>
        <v>12</v>
      </c>
    </row>
    <row r="143" spans="3:4" x14ac:dyDescent="0.3">
      <c r="C143" s="3" t="s">
        <v>63</v>
      </c>
      <c r="D143">
        <f>MATCH(C143,'Master Sheet'!$B$2:$B$392,0)</f>
        <v>12</v>
      </c>
    </row>
    <row r="144" spans="3:4" x14ac:dyDescent="0.3">
      <c r="C144" s="3" t="s">
        <v>63</v>
      </c>
      <c r="D144">
        <f>MATCH(C144,'Master Sheet'!$B$2:$B$392,0)</f>
        <v>12</v>
      </c>
    </row>
    <row r="145" spans="3:4" x14ac:dyDescent="0.3">
      <c r="C145" s="3" t="s">
        <v>63</v>
      </c>
      <c r="D145">
        <f>MATCH(C145,'Master Sheet'!$B$2:$B$392,0)</f>
        <v>12</v>
      </c>
    </row>
    <row r="146" spans="3:4" x14ac:dyDescent="0.3">
      <c r="C146" s="3" t="s">
        <v>63</v>
      </c>
      <c r="D146">
        <f>MATCH(C146,'Master Sheet'!$B$2:$B$392,0)</f>
        <v>12</v>
      </c>
    </row>
    <row r="147" spans="3:4" x14ac:dyDescent="0.3">
      <c r="C147" s="3" t="s">
        <v>63</v>
      </c>
      <c r="D147">
        <f>MATCH(C147,'Master Sheet'!$B$2:$B$392,0)</f>
        <v>12</v>
      </c>
    </row>
    <row r="148" spans="3:4" x14ac:dyDescent="0.3">
      <c r="C148" s="3" t="s">
        <v>63</v>
      </c>
      <c r="D148">
        <f>MATCH(C148,'Master Sheet'!$B$2:$B$392,0)</f>
        <v>12</v>
      </c>
    </row>
    <row r="149" spans="3:4" x14ac:dyDescent="0.3">
      <c r="C149" s="3" t="s">
        <v>63</v>
      </c>
      <c r="D149">
        <f>MATCH(C149,'Master Sheet'!$B$2:$B$392,0)</f>
        <v>12</v>
      </c>
    </row>
    <row r="150" spans="3:4" x14ac:dyDescent="0.3">
      <c r="C150" s="3" t="s">
        <v>63</v>
      </c>
      <c r="D150">
        <f>MATCH(C150,'Master Sheet'!$B$2:$B$392,0)</f>
        <v>12</v>
      </c>
    </row>
    <row r="151" spans="3:4" x14ac:dyDescent="0.3">
      <c r="C151" s="3" t="s">
        <v>63</v>
      </c>
      <c r="D151">
        <f>MATCH(C151,'Master Sheet'!$B$2:$B$392,0)</f>
        <v>12</v>
      </c>
    </row>
    <row r="152" spans="3:4" x14ac:dyDescent="0.3">
      <c r="C152" s="3" t="s">
        <v>66</v>
      </c>
      <c r="D152">
        <f>MATCH(C152,'Master Sheet'!$B$2:$B$392,0)</f>
        <v>13</v>
      </c>
    </row>
    <row r="153" spans="3:4" x14ac:dyDescent="0.3">
      <c r="C153" s="3" t="s">
        <v>66</v>
      </c>
      <c r="D153">
        <f>MATCH(C153,'Master Sheet'!$B$2:$B$392,0)</f>
        <v>13</v>
      </c>
    </row>
    <row r="154" spans="3:4" x14ac:dyDescent="0.3">
      <c r="C154" s="3" t="s">
        <v>66</v>
      </c>
      <c r="D154">
        <f>MATCH(C154,'Master Sheet'!$B$2:$B$392,0)</f>
        <v>13</v>
      </c>
    </row>
    <row r="155" spans="3:4" x14ac:dyDescent="0.3">
      <c r="C155" s="3" t="s">
        <v>66</v>
      </c>
      <c r="D155">
        <f>MATCH(C155,'Master Sheet'!$B$2:$B$392,0)</f>
        <v>13</v>
      </c>
    </row>
    <row r="156" spans="3:4" x14ac:dyDescent="0.3">
      <c r="C156" s="3" t="s">
        <v>66</v>
      </c>
      <c r="D156">
        <f>MATCH(C156,'Master Sheet'!$B$2:$B$392,0)</f>
        <v>13</v>
      </c>
    </row>
    <row r="157" spans="3:4" x14ac:dyDescent="0.3">
      <c r="C157" s="3" t="s">
        <v>66</v>
      </c>
      <c r="D157">
        <f>MATCH(C157,'Master Sheet'!$B$2:$B$392,0)</f>
        <v>13</v>
      </c>
    </row>
    <row r="158" spans="3:4" x14ac:dyDescent="0.3">
      <c r="C158" s="3" t="s">
        <v>66</v>
      </c>
      <c r="D158">
        <f>MATCH(C158,'Master Sheet'!$B$2:$B$392,0)</f>
        <v>13</v>
      </c>
    </row>
    <row r="159" spans="3:4" x14ac:dyDescent="0.3">
      <c r="C159" s="3" t="s">
        <v>66</v>
      </c>
      <c r="D159">
        <f>MATCH(C159,'Master Sheet'!$B$2:$B$392,0)</f>
        <v>13</v>
      </c>
    </row>
    <row r="160" spans="3:4" x14ac:dyDescent="0.3">
      <c r="C160" s="3" t="s">
        <v>66</v>
      </c>
      <c r="D160">
        <f>MATCH(C160,'Master Sheet'!$B$2:$B$392,0)</f>
        <v>13</v>
      </c>
    </row>
    <row r="161" spans="3:4" x14ac:dyDescent="0.3">
      <c r="C161" s="3" t="s">
        <v>66</v>
      </c>
      <c r="D161">
        <f>MATCH(C161,'Master Sheet'!$B$2:$B$392,0)</f>
        <v>13</v>
      </c>
    </row>
    <row r="162" spans="3:4" x14ac:dyDescent="0.3">
      <c r="C162" s="3" t="s">
        <v>66</v>
      </c>
      <c r="D162">
        <f>MATCH(C162,'Master Sheet'!$B$2:$B$392,0)</f>
        <v>13</v>
      </c>
    </row>
    <row r="163" spans="3:4" x14ac:dyDescent="0.3">
      <c r="C163" s="3" t="s">
        <v>69</v>
      </c>
      <c r="D163">
        <f>MATCH(C163,'Master Sheet'!$B$2:$B$392,0)</f>
        <v>14</v>
      </c>
    </row>
    <row r="164" spans="3:4" x14ac:dyDescent="0.3">
      <c r="C164" s="3" t="s">
        <v>69</v>
      </c>
      <c r="D164">
        <f>MATCH(C164,'Master Sheet'!$B$2:$B$392,0)</f>
        <v>14</v>
      </c>
    </row>
    <row r="165" spans="3:4" x14ac:dyDescent="0.3">
      <c r="C165" s="3" t="s">
        <v>69</v>
      </c>
      <c r="D165">
        <f>MATCH(C165,'Master Sheet'!$B$2:$B$392,0)</f>
        <v>14</v>
      </c>
    </row>
    <row r="166" spans="3:4" x14ac:dyDescent="0.3">
      <c r="C166" s="3" t="s">
        <v>69</v>
      </c>
      <c r="D166">
        <f>MATCH(C166,'Master Sheet'!$B$2:$B$392,0)</f>
        <v>14</v>
      </c>
    </row>
    <row r="167" spans="3:4" x14ac:dyDescent="0.3">
      <c r="C167" s="3" t="s">
        <v>69</v>
      </c>
      <c r="D167">
        <f>MATCH(C167,'Master Sheet'!$B$2:$B$392,0)</f>
        <v>14</v>
      </c>
    </row>
    <row r="168" spans="3:4" x14ac:dyDescent="0.3">
      <c r="C168" s="3" t="s">
        <v>69</v>
      </c>
      <c r="D168">
        <f>MATCH(C168,'Master Sheet'!$B$2:$B$392,0)</f>
        <v>14</v>
      </c>
    </row>
    <row r="169" spans="3:4" x14ac:dyDescent="0.3">
      <c r="C169" s="3" t="s">
        <v>69</v>
      </c>
      <c r="D169">
        <f>MATCH(C169,'Master Sheet'!$B$2:$B$392,0)</f>
        <v>14</v>
      </c>
    </row>
    <row r="170" spans="3:4" x14ac:dyDescent="0.3">
      <c r="C170" s="3" t="s">
        <v>69</v>
      </c>
      <c r="D170">
        <f>MATCH(C170,'Master Sheet'!$B$2:$B$392,0)</f>
        <v>14</v>
      </c>
    </row>
    <row r="171" spans="3:4" x14ac:dyDescent="0.3">
      <c r="C171" s="3" t="s">
        <v>69</v>
      </c>
      <c r="D171">
        <f>MATCH(C171,'Master Sheet'!$B$2:$B$392,0)</f>
        <v>14</v>
      </c>
    </row>
    <row r="172" spans="3:4" x14ac:dyDescent="0.3">
      <c r="C172" s="3" t="s">
        <v>69</v>
      </c>
      <c r="D172">
        <f>MATCH(C172,'Master Sheet'!$B$2:$B$392,0)</f>
        <v>14</v>
      </c>
    </row>
    <row r="173" spans="3:4" x14ac:dyDescent="0.3">
      <c r="C173" s="3" t="s">
        <v>69</v>
      </c>
      <c r="D173">
        <f>MATCH(C173,'Master Sheet'!$B$2:$B$392,0)</f>
        <v>14</v>
      </c>
    </row>
    <row r="174" spans="3:4" x14ac:dyDescent="0.3">
      <c r="C174" s="3" t="s">
        <v>69</v>
      </c>
      <c r="D174">
        <f>MATCH(C174,'Master Sheet'!$B$2:$B$392,0)</f>
        <v>14</v>
      </c>
    </row>
    <row r="175" spans="3:4" x14ac:dyDescent="0.3">
      <c r="C175" s="3" t="s">
        <v>69</v>
      </c>
      <c r="D175">
        <f>MATCH(C175,'Master Sheet'!$B$2:$B$392,0)</f>
        <v>14</v>
      </c>
    </row>
    <row r="176" spans="3:4" x14ac:dyDescent="0.3">
      <c r="C176" s="3" t="s">
        <v>69</v>
      </c>
      <c r="D176">
        <f>MATCH(C176,'Master Sheet'!$B$2:$B$392,0)</f>
        <v>14</v>
      </c>
    </row>
    <row r="177" spans="3:4" x14ac:dyDescent="0.3">
      <c r="C177" s="3" t="s">
        <v>69</v>
      </c>
      <c r="D177">
        <f>MATCH(C177,'Master Sheet'!$B$2:$B$392,0)</f>
        <v>14</v>
      </c>
    </row>
    <row r="178" spans="3:4" x14ac:dyDescent="0.3">
      <c r="C178" s="3" t="s">
        <v>69</v>
      </c>
      <c r="D178">
        <f>MATCH(C178,'Master Sheet'!$B$2:$B$392,0)</f>
        <v>14</v>
      </c>
    </row>
    <row r="179" spans="3:4" x14ac:dyDescent="0.3">
      <c r="C179" s="3" t="s">
        <v>69</v>
      </c>
      <c r="D179">
        <f>MATCH(C179,'Master Sheet'!$B$2:$B$392,0)</f>
        <v>14</v>
      </c>
    </row>
    <row r="180" spans="3:4" x14ac:dyDescent="0.3">
      <c r="C180" s="3" t="s">
        <v>72</v>
      </c>
      <c r="D180">
        <f>MATCH(C180,'Master Sheet'!$B$2:$B$392,0)</f>
        <v>15</v>
      </c>
    </row>
    <row r="181" spans="3:4" x14ac:dyDescent="0.3">
      <c r="C181" s="3" t="s">
        <v>72</v>
      </c>
      <c r="D181">
        <f>MATCH(C181,'Master Sheet'!$B$2:$B$392,0)</f>
        <v>15</v>
      </c>
    </row>
    <row r="182" spans="3:4" x14ac:dyDescent="0.3">
      <c r="C182" s="3" t="s">
        <v>72</v>
      </c>
      <c r="D182">
        <f>MATCH(C182,'Master Sheet'!$B$2:$B$392,0)</f>
        <v>15</v>
      </c>
    </row>
    <row r="183" spans="3:4" x14ac:dyDescent="0.3">
      <c r="C183" s="3" t="s">
        <v>72</v>
      </c>
      <c r="D183">
        <f>MATCH(C183,'Master Sheet'!$B$2:$B$392,0)</f>
        <v>15</v>
      </c>
    </row>
    <row r="184" spans="3:4" x14ac:dyDescent="0.3">
      <c r="C184" s="3" t="s">
        <v>72</v>
      </c>
      <c r="D184">
        <f>MATCH(C184,'Master Sheet'!$B$2:$B$392,0)</f>
        <v>15</v>
      </c>
    </row>
    <row r="185" spans="3:4" x14ac:dyDescent="0.3">
      <c r="C185" s="3" t="s">
        <v>72</v>
      </c>
      <c r="D185">
        <f>MATCH(C185,'Master Sheet'!$B$2:$B$392,0)</f>
        <v>15</v>
      </c>
    </row>
    <row r="186" spans="3:4" x14ac:dyDescent="0.3">
      <c r="C186" s="3" t="s">
        <v>72</v>
      </c>
      <c r="D186">
        <f>MATCH(C186,'Master Sheet'!$B$2:$B$392,0)</f>
        <v>15</v>
      </c>
    </row>
    <row r="187" spans="3:4" x14ac:dyDescent="0.3">
      <c r="C187" s="3" t="s">
        <v>72</v>
      </c>
      <c r="D187">
        <f>MATCH(C187,'Master Sheet'!$B$2:$B$392,0)</f>
        <v>15</v>
      </c>
    </row>
    <row r="188" spans="3:4" x14ac:dyDescent="0.3">
      <c r="C188" s="3" t="s">
        <v>72</v>
      </c>
      <c r="D188">
        <f>MATCH(C188,'Master Sheet'!$B$2:$B$392,0)</f>
        <v>15</v>
      </c>
    </row>
    <row r="189" spans="3:4" x14ac:dyDescent="0.3">
      <c r="C189" s="3" t="s">
        <v>72</v>
      </c>
      <c r="D189">
        <f>MATCH(C189,'Master Sheet'!$B$2:$B$392,0)</f>
        <v>15</v>
      </c>
    </row>
    <row r="190" spans="3:4" x14ac:dyDescent="0.3">
      <c r="C190" s="3" t="s">
        <v>72</v>
      </c>
      <c r="D190">
        <f>MATCH(C190,'Master Sheet'!$B$2:$B$392,0)</f>
        <v>15</v>
      </c>
    </row>
    <row r="191" spans="3:4" x14ac:dyDescent="0.3">
      <c r="C191" s="3" t="s">
        <v>72</v>
      </c>
      <c r="D191">
        <f>MATCH(C191,'Master Sheet'!$B$2:$B$392,0)</f>
        <v>15</v>
      </c>
    </row>
    <row r="192" spans="3:4" x14ac:dyDescent="0.3">
      <c r="C192" s="3" t="s">
        <v>72</v>
      </c>
      <c r="D192">
        <f>MATCH(C192,'Master Sheet'!$B$2:$B$392,0)</f>
        <v>15</v>
      </c>
    </row>
    <row r="193" spans="3:4" x14ac:dyDescent="0.3">
      <c r="C193" s="3" t="s">
        <v>72</v>
      </c>
      <c r="D193">
        <f>MATCH(C193,'Master Sheet'!$B$2:$B$392,0)</f>
        <v>15</v>
      </c>
    </row>
    <row r="194" spans="3:4" x14ac:dyDescent="0.3">
      <c r="C194" s="3" t="s">
        <v>72</v>
      </c>
      <c r="D194">
        <f>MATCH(C194,'Master Sheet'!$B$2:$B$392,0)</f>
        <v>15</v>
      </c>
    </row>
    <row r="195" spans="3:4" x14ac:dyDescent="0.3">
      <c r="C195" s="3" t="s">
        <v>72</v>
      </c>
      <c r="D195">
        <f>MATCH(C195,'Master Sheet'!$B$2:$B$392,0)</f>
        <v>15</v>
      </c>
    </row>
    <row r="196" spans="3:4" x14ac:dyDescent="0.3">
      <c r="C196" s="3" t="s">
        <v>75</v>
      </c>
      <c r="D196">
        <f>MATCH(C196,'Master Sheet'!$B$2:$B$392,0)</f>
        <v>16</v>
      </c>
    </row>
    <row r="197" spans="3:4" x14ac:dyDescent="0.3">
      <c r="C197" s="3" t="s">
        <v>75</v>
      </c>
      <c r="D197">
        <f>MATCH(C197,'Master Sheet'!$B$2:$B$392,0)</f>
        <v>16</v>
      </c>
    </row>
    <row r="198" spans="3:4" x14ac:dyDescent="0.3">
      <c r="C198" s="3" t="s">
        <v>75</v>
      </c>
      <c r="D198">
        <f>MATCH(C198,'Master Sheet'!$B$2:$B$392,0)</f>
        <v>16</v>
      </c>
    </row>
    <row r="199" spans="3:4" x14ac:dyDescent="0.3">
      <c r="C199" s="3" t="s">
        <v>75</v>
      </c>
      <c r="D199">
        <f>MATCH(C199,'Master Sheet'!$B$2:$B$392,0)</f>
        <v>16</v>
      </c>
    </row>
    <row r="200" spans="3:4" x14ac:dyDescent="0.3">
      <c r="C200" s="3" t="s">
        <v>75</v>
      </c>
      <c r="D200">
        <f>MATCH(C200,'Master Sheet'!$B$2:$B$392,0)</f>
        <v>16</v>
      </c>
    </row>
    <row r="201" spans="3:4" x14ac:dyDescent="0.3">
      <c r="C201" s="3" t="s">
        <v>75</v>
      </c>
      <c r="D201">
        <f>MATCH(C201,'Master Sheet'!$B$2:$B$392,0)</f>
        <v>16</v>
      </c>
    </row>
    <row r="202" spans="3:4" x14ac:dyDescent="0.3">
      <c r="C202" s="3" t="s">
        <v>75</v>
      </c>
      <c r="D202">
        <f>MATCH(C202,'Master Sheet'!$B$2:$B$392,0)</f>
        <v>16</v>
      </c>
    </row>
    <row r="203" spans="3:4" x14ac:dyDescent="0.3">
      <c r="C203" s="3" t="s">
        <v>75</v>
      </c>
      <c r="D203">
        <f>MATCH(C203,'Master Sheet'!$B$2:$B$392,0)</f>
        <v>16</v>
      </c>
    </row>
    <row r="204" spans="3:4" x14ac:dyDescent="0.3">
      <c r="C204" s="3" t="s">
        <v>75</v>
      </c>
      <c r="D204">
        <f>MATCH(C204,'Master Sheet'!$B$2:$B$392,0)</f>
        <v>16</v>
      </c>
    </row>
    <row r="205" spans="3:4" x14ac:dyDescent="0.3">
      <c r="C205" s="3" t="s">
        <v>75</v>
      </c>
      <c r="D205">
        <f>MATCH(C205,'Master Sheet'!$B$2:$B$392,0)</f>
        <v>16</v>
      </c>
    </row>
    <row r="206" spans="3:4" x14ac:dyDescent="0.3">
      <c r="C206" s="3" t="s">
        <v>75</v>
      </c>
      <c r="D206">
        <f>MATCH(C206,'Master Sheet'!$B$2:$B$392,0)</f>
        <v>16</v>
      </c>
    </row>
    <row r="207" spans="3:4" x14ac:dyDescent="0.3">
      <c r="C207" s="3" t="s">
        <v>75</v>
      </c>
      <c r="D207">
        <f>MATCH(C207,'Master Sheet'!$B$2:$B$392,0)</f>
        <v>16</v>
      </c>
    </row>
    <row r="208" spans="3:4" x14ac:dyDescent="0.3">
      <c r="C208" s="3" t="s">
        <v>75</v>
      </c>
      <c r="D208">
        <f>MATCH(C208,'Master Sheet'!$B$2:$B$392,0)</f>
        <v>16</v>
      </c>
    </row>
    <row r="209" spans="3:4" x14ac:dyDescent="0.3">
      <c r="C209" s="3" t="s">
        <v>75</v>
      </c>
      <c r="D209">
        <f>MATCH(C209,'Master Sheet'!$B$2:$B$392,0)</f>
        <v>16</v>
      </c>
    </row>
    <row r="210" spans="3:4" x14ac:dyDescent="0.3">
      <c r="C210" s="3" t="s">
        <v>75</v>
      </c>
      <c r="D210">
        <f>MATCH(C210,'Master Sheet'!$B$2:$B$392,0)</f>
        <v>16</v>
      </c>
    </row>
    <row r="211" spans="3:4" x14ac:dyDescent="0.3">
      <c r="C211" s="3" t="s">
        <v>78</v>
      </c>
      <c r="D211">
        <f>MATCH(C211,'Master Sheet'!$B$2:$B$392,0)</f>
        <v>17</v>
      </c>
    </row>
    <row r="212" spans="3:4" x14ac:dyDescent="0.3">
      <c r="C212" s="3" t="s">
        <v>78</v>
      </c>
      <c r="D212">
        <f>MATCH(C212,'Master Sheet'!$B$2:$B$392,0)</f>
        <v>17</v>
      </c>
    </row>
    <row r="213" spans="3:4" x14ac:dyDescent="0.3">
      <c r="C213" s="3" t="s">
        <v>78</v>
      </c>
      <c r="D213">
        <f>MATCH(C213,'Master Sheet'!$B$2:$B$392,0)</f>
        <v>17</v>
      </c>
    </row>
    <row r="214" spans="3:4" x14ac:dyDescent="0.3">
      <c r="C214" s="3" t="s">
        <v>78</v>
      </c>
      <c r="D214">
        <f>MATCH(C214,'Master Sheet'!$B$2:$B$392,0)</f>
        <v>17</v>
      </c>
    </row>
    <row r="215" spans="3:4" x14ac:dyDescent="0.3">
      <c r="C215" s="3" t="s">
        <v>78</v>
      </c>
      <c r="D215">
        <f>MATCH(C215,'Master Sheet'!$B$2:$B$392,0)</f>
        <v>17</v>
      </c>
    </row>
    <row r="216" spans="3:4" x14ac:dyDescent="0.3">
      <c r="C216" s="3" t="s">
        <v>78</v>
      </c>
      <c r="D216">
        <f>MATCH(C216,'Master Sheet'!$B$2:$B$392,0)</f>
        <v>17</v>
      </c>
    </row>
    <row r="217" spans="3:4" x14ac:dyDescent="0.3">
      <c r="C217" s="3" t="s">
        <v>78</v>
      </c>
      <c r="D217">
        <f>MATCH(C217,'Master Sheet'!$B$2:$B$392,0)</f>
        <v>17</v>
      </c>
    </row>
    <row r="218" spans="3:4" x14ac:dyDescent="0.3">
      <c r="C218" s="3" t="s">
        <v>78</v>
      </c>
      <c r="D218">
        <f>MATCH(C218,'Master Sheet'!$B$2:$B$392,0)</f>
        <v>17</v>
      </c>
    </row>
    <row r="219" spans="3:4" x14ac:dyDescent="0.3">
      <c r="C219" s="3" t="s">
        <v>78</v>
      </c>
      <c r="D219">
        <f>MATCH(C219,'Master Sheet'!$B$2:$B$392,0)</f>
        <v>17</v>
      </c>
    </row>
    <row r="220" spans="3:4" x14ac:dyDescent="0.3">
      <c r="C220" s="3" t="s">
        <v>78</v>
      </c>
      <c r="D220">
        <f>MATCH(C220,'Master Sheet'!$B$2:$B$392,0)</f>
        <v>17</v>
      </c>
    </row>
    <row r="221" spans="3:4" x14ac:dyDescent="0.3">
      <c r="C221" s="3" t="s">
        <v>78</v>
      </c>
      <c r="D221">
        <f>MATCH(C221,'Master Sheet'!$B$2:$B$392,0)</f>
        <v>17</v>
      </c>
    </row>
    <row r="222" spans="3:4" x14ac:dyDescent="0.3">
      <c r="C222" s="3" t="s">
        <v>78</v>
      </c>
      <c r="D222">
        <f>MATCH(C222,'Master Sheet'!$B$2:$B$392,0)</f>
        <v>17</v>
      </c>
    </row>
    <row r="223" spans="3:4" x14ac:dyDescent="0.3">
      <c r="C223" s="3" t="s">
        <v>78</v>
      </c>
      <c r="D223">
        <f>MATCH(C223,'Master Sheet'!$B$2:$B$392,0)</f>
        <v>17</v>
      </c>
    </row>
    <row r="224" spans="3:4" x14ac:dyDescent="0.3">
      <c r="C224" s="3" t="s">
        <v>78</v>
      </c>
      <c r="D224">
        <f>MATCH(C224,'Master Sheet'!$B$2:$B$392,0)</f>
        <v>17</v>
      </c>
    </row>
    <row r="225" spans="3:4" x14ac:dyDescent="0.3">
      <c r="C225" s="3" t="s">
        <v>81</v>
      </c>
      <c r="D225">
        <f>MATCH(C225,'Master Sheet'!$B$2:$B$392,0)</f>
        <v>18</v>
      </c>
    </row>
    <row r="226" spans="3:4" x14ac:dyDescent="0.3">
      <c r="C226" s="3" t="s">
        <v>81</v>
      </c>
      <c r="D226">
        <f>MATCH(C226,'Master Sheet'!$B$2:$B$392,0)</f>
        <v>18</v>
      </c>
    </row>
    <row r="227" spans="3:4" x14ac:dyDescent="0.3">
      <c r="C227" s="3" t="s">
        <v>81</v>
      </c>
      <c r="D227">
        <f>MATCH(C227,'Master Sheet'!$B$2:$B$392,0)</f>
        <v>18</v>
      </c>
    </row>
    <row r="228" spans="3:4" x14ac:dyDescent="0.3">
      <c r="C228" s="3" t="s">
        <v>81</v>
      </c>
      <c r="D228">
        <f>MATCH(C228,'Master Sheet'!$B$2:$B$392,0)</f>
        <v>18</v>
      </c>
    </row>
    <row r="229" spans="3:4" x14ac:dyDescent="0.3">
      <c r="C229" s="3" t="s">
        <v>81</v>
      </c>
      <c r="D229">
        <f>MATCH(C229,'Master Sheet'!$B$2:$B$392,0)</f>
        <v>18</v>
      </c>
    </row>
    <row r="230" spans="3:4" x14ac:dyDescent="0.3">
      <c r="C230" s="3" t="s">
        <v>81</v>
      </c>
      <c r="D230">
        <f>MATCH(C230,'Master Sheet'!$B$2:$B$392,0)</f>
        <v>18</v>
      </c>
    </row>
    <row r="231" spans="3:4" x14ac:dyDescent="0.3">
      <c r="C231" s="3" t="s">
        <v>81</v>
      </c>
      <c r="D231">
        <f>MATCH(C231,'Master Sheet'!$B$2:$B$392,0)</f>
        <v>18</v>
      </c>
    </row>
    <row r="232" spans="3:4" x14ac:dyDescent="0.3">
      <c r="C232" s="3" t="s">
        <v>81</v>
      </c>
      <c r="D232">
        <f>MATCH(C232,'Master Sheet'!$B$2:$B$392,0)</f>
        <v>18</v>
      </c>
    </row>
    <row r="233" spans="3:4" x14ac:dyDescent="0.3">
      <c r="C233" s="3" t="s">
        <v>81</v>
      </c>
      <c r="D233">
        <f>MATCH(C233,'Master Sheet'!$B$2:$B$392,0)</f>
        <v>18</v>
      </c>
    </row>
    <row r="234" spans="3:4" x14ac:dyDescent="0.3">
      <c r="C234" s="3" t="s">
        <v>81</v>
      </c>
      <c r="D234">
        <f>MATCH(C234,'Master Sheet'!$B$2:$B$392,0)</f>
        <v>18</v>
      </c>
    </row>
    <row r="235" spans="3:4" x14ac:dyDescent="0.3">
      <c r="C235" s="3" t="s">
        <v>81</v>
      </c>
      <c r="D235">
        <f>MATCH(C235,'Master Sheet'!$B$2:$B$392,0)</f>
        <v>18</v>
      </c>
    </row>
    <row r="236" spans="3:4" x14ac:dyDescent="0.3">
      <c r="C236" s="3" t="s">
        <v>81</v>
      </c>
      <c r="D236">
        <f>MATCH(C236,'Master Sheet'!$B$2:$B$392,0)</f>
        <v>18</v>
      </c>
    </row>
    <row r="237" spans="3:4" x14ac:dyDescent="0.3">
      <c r="C237" s="3" t="s">
        <v>81</v>
      </c>
      <c r="D237">
        <f>MATCH(C237,'Master Sheet'!$B$2:$B$392,0)</f>
        <v>18</v>
      </c>
    </row>
    <row r="238" spans="3:4" x14ac:dyDescent="0.3">
      <c r="C238" s="3" t="s">
        <v>81</v>
      </c>
      <c r="D238">
        <f>MATCH(C238,'Master Sheet'!$B$2:$B$392,0)</f>
        <v>18</v>
      </c>
    </row>
    <row r="239" spans="3:4" x14ac:dyDescent="0.3">
      <c r="C239" s="3" t="s">
        <v>81</v>
      </c>
      <c r="D239">
        <f>MATCH(C239,'Master Sheet'!$B$2:$B$392,0)</f>
        <v>18</v>
      </c>
    </row>
    <row r="240" spans="3:4" x14ac:dyDescent="0.3">
      <c r="C240" s="3" t="s">
        <v>84</v>
      </c>
      <c r="D240">
        <f>MATCH(C240,'Master Sheet'!$B$2:$B$392,0)</f>
        <v>19</v>
      </c>
    </row>
    <row r="241" spans="3:4" x14ac:dyDescent="0.3">
      <c r="C241" s="3" t="s">
        <v>84</v>
      </c>
      <c r="D241">
        <f>MATCH(C241,'Master Sheet'!$B$2:$B$392,0)</f>
        <v>19</v>
      </c>
    </row>
    <row r="242" spans="3:4" x14ac:dyDescent="0.3">
      <c r="C242" s="3" t="s">
        <v>84</v>
      </c>
      <c r="D242">
        <f>MATCH(C242,'Master Sheet'!$B$2:$B$392,0)</f>
        <v>19</v>
      </c>
    </row>
    <row r="243" spans="3:4" x14ac:dyDescent="0.3">
      <c r="C243" s="3" t="s">
        <v>84</v>
      </c>
      <c r="D243">
        <f>MATCH(C243,'Master Sheet'!$B$2:$B$392,0)</f>
        <v>19</v>
      </c>
    </row>
    <row r="244" spans="3:4" x14ac:dyDescent="0.3">
      <c r="C244" s="3" t="s">
        <v>84</v>
      </c>
      <c r="D244">
        <f>MATCH(C244,'Master Sheet'!$B$2:$B$392,0)</f>
        <v>19</v>
      </c>
    </row>
    <row r="245" spans="3:4" x14ac:dyDescent="0.3">
      <c r="C245" s="3" t="s">
        <v>84</v>
      </c>
      <c r="D245">
        <f>MATCH(C245,'Master Sheet'!$B$2:$B$392,0)</f>
        <v>19</v>
      </c>
    </row>
    <row r="246" spans="3:4" x14ac:dyDescent="0.3">
      <c r="C246" s="3" t="s">
        <v>84</v>
      </c>
      <c r="D246">
        <f>MATCH(C246,'Master Sheet'!$B$2:$B$392,0)</f>
        <v>19</v>
      </c>
    </row>
    <row r="247" spans="3:4" x14ac:dyDescent="0.3">
      <c r="C247" s="3" t="s">
        <v>84</v>
      </c>
      <c r="D247">
        <f>MATCH(C247,'Master Sheet'!$B$2:$B$392,0)</f>
        <v>19</v>
      </c>
    </row>
    <row r="248" spans="3:4" x14ac:dyDescent="0.3">
      <c r="C248" s="3" t="s">
        <v>84</v>
      </c>
      <c r="D248">
        <f>MATCH(C248,'Master Sheet'!$B$2:$B$392,0)</f>
        <v>19</v>
      </c>
    </row>
    <row r="249" spans="3:4" x14ac:dyDescent="0.3">
      <c r="C249" s="3" t="s">
        <v>84</v>
      </c>
      <c r="D249">
        <f>MATCH(C249,'Master Sheet'!$B$2:$B$392,0)</f>
        <v>19</v>
      </c>
    </row>
    <row r="250" spans="3:4" x14ac:dyDescent="0.3">
      <c r="C250" s="3" t="s">
        <v>84</v>
      </c>
      <c r="D250">
        <f>MATCH(C250,'Master Sheet'!$B$2:$B$392,0)</f>
        <v>19</v>
      </c>
    </row>
    <row r="251" spans="3:4" x14ac:dyDescent="0.3">
      <c r="C251" s="3" t="s">
        <v>84</v>
      </c>
      <c r="D251">
        <f>MATCH(C251,'Master Sheet'!$B$2:$B$392,0)</f>
        <v>19</v>
      </c>
    </row>
    <row r="252" spans="3:4" x14ac:dyDescent="0.3">
      <c r="C252" s="3" t="s">
        <v>84</v>
      </c>
      <c r="D252">
        <f>MATCH(C252,'Master Sheet'!$B$2:$B$392,0)</f>
        <v>19</v>
      </c>
    </row>
    <row r="253" spans="3:4" x14ac:dyDescent="0.3">
      <c r="C253" s="3" t="s">
        <v>84</v>
      </c>
      <c r="D253">
        <f>MATCH(C253,'Master Sheet'!$B$2:$B$392,0)</f>
        <v>19</v>
      </c>
    </row>
    <row r="254" spans="3:4" x14ac:dyDescent="0.3">
      <c r="C254" s="3" t="s">
        <v>84</v>
      </c>
      <c r="D254">
        <f>MATCH(C254,'Master Sheet'!$B$2:$B$392,0)</f>
        <v>19</v>
      </c>
    </row>
    <row r="255" spans="3:4" x14ac:dyDescent="0.3">
      <c r="C255" s="3" t="s">
        <v>84</v>
      </c>
      <c r="D255">
        <f>MATCH(C255,'Master Sheet'!$B$2:$B$392,0)</f>
        <v>19</v>
      </c>
    </row>
    <row r="256" spans="3:4" x14ac:dyDescent="0.3">
      <c r="C256" s="3" t="s">
        <v>84</v>
      </c>
      <c r="D256">
        <f>MATCH(C256,'Master Sheet'!$B$2:$B$392,0)</f>
        <v>19</v>
      </c>
    </row>
    <row r="257" spans="3:4" x14ac:dyDescent="0.3">
      <c r="C257" s="3" t="s">
        <v>84</v>
      </c>
      <c r="D257">
        <f>MATCH(C257,'Master Sheet'!$B$2:$B$392,0)</f>
        <v>19</v>
      </c>
    </row>
    <row r="258" spans="3:4" x14ac:dyDescent="0.3">
      <c r="C258" s="3" t="s">
        <v>84</v>
      </c>
      <c r="D258">
        <f>MATCH(C258,'Master Sheet'!$B$2:$B$392,0)</f>
        <v>19</v>
      </c>
    </row>
    <row r="259" spans="3:4" x14ac:dyDescent="0.3">
      <c r="C259" s="3" t="s">
        <v>84</v>
      </c>
      <c r="D259">
        <f>MATCH(C259,'Master Sheet'!$B$2:$B$392,0)</f>
        <v>19</v>
      </c>
    </row>
    <row r="260" spans="3:4" x14ac:dyDescent="0.3">
      <c r="C260" s="3" t="s">
        <v>84</v>
      </c>
      <c r="D260">
        <f>MATCH(C260,'Master Sheet'!$B$2:$B$392,0)</f>
        <v>19</v>
      </c>
    </row>
    <row r="261" spans="3:4" x14ac:dyDescent="0.3">
      <c r="C261" s="3" t="s">
        <v>84</v>
      </c>
      <c r="D261">
        <f>MATCH(C261,'Master Sheet'!$B$2:$B$392,0)</f>
        <v>19</v>
      </c>
    </row>
    <row r="262" spans="3:4" x14ac:dyDescent="0.3">
      <c r="C262" s="3" t="s">
        <v>84</v>
      </c>
      <c r="D262">
        <f>MATCH(C262,'Master Sheet'!$B$2:$B$392,0)</f>
        <v>19</v>
      </c>
    </row>
    <row r="263" spans="3:4" x14ac:dyDescent="0.3">
      <c r="C263" s="3" t="s">
        <v>87</v>
      </c>
      <c r="D263">
        <f>MATCH(C263,'Master Sheet'!$B$2:$B$392,0)</f>
        <v>20</v>
      </c>
    </row>
    <row r="264" spans="3:4" x14ac:dyDescent="0.3">
      <c r="C264" s="3" t="s">
        <v>87</v>
      </c>
      <c r="D264">
        <f>MATCH(C264,'Master Sheet'!$B$2:$B$392,0)</f>
        <v>20</v>
      </c>
    </row>
    <row r="265" spans="3:4" x14ac:dyDescent="0.3">
      <c r="C265" s="3" t="s">
        <v>87</v>
      </c>
      <c r="D265">
        <f>MATCH(C265,'Master Sheet'!$B$2:$B$392,0)</f>
        <v>20</v>
      </c>
    </row>
    <row r="266" spans="3:4" x14ac:dyDescent="0.3">
      <c r="C266" s="3" t="s">
        <v>87</v>
      </c>
      <c r="D266">
        <f>MATCH(C266,'Master Sheet'!$B$2:$B$392,0)</f>
        <v>20</v>
      </c>
    </row>
    <row r="267" spans="3:4" x14ac:dyDescent="0.3">
      <c r="C267" s="3" t="s">
        <v>87</v>
      </c>
      <c r="D267">
        <f>MATCH(C267,'Master Sheet'!$B$2:$B$392,0)</f>
        <v>20</v>
      </c>
    </row>
    <row r="268" spans="3:4" x14ac:dyDescent="0.3">
      <c r="C268" s="3" t="s">
        <v>87</v>
      </c>
      <c r="D268">
        <f>MATCH(C268,'Master Sheet'!$B$2:$B$392,0)</f>
        <v>20</v>
      </c>
    </row>
    <row r="269" spans="3:4" x14ac:dyDescent="0.3">
      <c r="C269" s="3" t="s">
        <v>87</v>
      </c>
      <c r="D269">
        <f>MATCH(C269,'Master Sheet'!$B$2:$B$392,0)</f>
        <v>20</v>
      </c>
    </row>
    <row r="270" spans="3:4" x14ac:dyDescent="0.3">
      <c r="C270" s="3" t="s">
        <v>87</v>
      </c>
      <c r="D270">
        <f>MATCH(C270,'Master Sheet'!$B$2:$B$392,0)</f>
        <v>20</v>
      </c>
    </row>
    <row r="271" spans="3:4" x14ac:dyDescent="0.3">
      <c r="C271" s="3" t="s">
        <v>87</v>
      </c>
      <c r="D271">
        <f>MATCH(C271,'Master Sheet'!$B$2:$B$392,0)</f>
        <v>20</v>
      </c>
    </row>
    <row r="272" spans="3:4" x14ac:dyDescent="0.3">
      <c r="C272" s="3" t="s">
        <v>87</v>
      </c>
      <c r="D272">
        <f>MATCH(C272,'Master Sheet'!$B$2:$B$392,0)</f>
        <v>20</v>
      </c>
    </row>
    <row r="273" spans="3:4" x14ac:dyDescent="0.3">
      <c r="C273" s="3" t="s">
        <v>90</v>
      </c>
      <c r="D273">
        <f>MATCH(C273,'Master Sheet'!$B$2:$B$392,0)</f>
        <v>21</v>
      </c>
    </row>
    <row r="274" spans="3:4" x14ac:dyDescent="0.3">
      <c r="C274" s="3" t="s">
        <v>90</v>
      </c>
      <c r="D274">
        <f>MATCH(C274,'Master Sheet'!$B$2:$B$392,0)</f>
        <v>21</v>
      </c>
    </row>
    <row r="275" spans="3:4" x14ac:dyDescent="0.3">
      <c r="C275" s="3" t="s">
        <v>90</v>
      </c>
      <c r="D275">
        <f>MATCH(C275,'Master Sheet'!$B$2:$B$392,0)</f>
        <v>21</v>
      </c>
    </row>
    <row r="276" spans="3:4" x14ac:dyDescent="0.3">
      <c r="C276" s="3" t="s">
        <v>90</v>
      </c>
      <c r="D276">
        <f>MATCH(C276,'Master Sheet'!$B$2:$B$392,0)</f>
        <v>21</v>
      </c>
    </row>
    <row r="277" spans="3:4" x14ac:dyDescent="0.3">
      <c r="C277" s="3" t="s">
        <v>90</v>
      </c>
      <c r="D277">
        <f>MATCH(C277,'Master Sheet'!$B$2:$B$392,0)</f>
        <v>21</v>
      </c>
    </row>
    <row r="278" spans="3:4" x14ac:dyDescent="0.3">
      <c r="C278" s="3" t="s">
        <v>90</v>
      </c>
      <c r="D278">
        <f>MATCH(C278,'Master Sheet'!$B$2:$B$392,0)</f>
        <v>21</v>
      </c>
    </row>
    <row r="279" spans="3:4" x14ac:dyDescent="0.3">
      <c r="C279" s="3" t="s">
        <v>90</v>
      </c>
      <c r="D279">
        <f>MATCH(C279,'Master Sheet'!$B$2:$B$392,0)</f>
        <v>21</v>
      </c>
    </row>
    <row r="280" spans="3:4" x14ac:dyDescent="0.3">
      <c r="C280" s="3" t="s">
        <v>90</v>
      </c>
      <c r="D280">
        <f>MATCH(C280,'Master Sheet'!$B$2:$B$392,0)</f>
        <v>21</v>
      </c>
    </row>
    <row r="281" spans="3:4" x14ac:dyDescent="0.3">
      <c r="C281" s="3" t="s">
        <v>90</v>
      </c>
      <c r="D281">
        <f>MATCH(C281,'Master Sheet'!$B$2:$B$392,0)</f>
        <v>21</v>
      </c>
    </row>
    <row r="282" spans="3:4" x14ac:dyDescent="0.3">
      <c r="C282" s="3" t="s">
        <v>90</v>
      </c>
      <c r="D282">
        <f>MATCH(C282,'Master Sheet'!$B$2:$B$392,0)</f>
        <v>21</v>
      </c>
    </row>
    <row r="283" spans="3:4" x14ac:dyDescent="0.3">
      <c r="C283" s="3" t="s">
        <v>90</v>
      </c>
      <c r="D283">
        <f>MATCH(C283,'Master Sheet'!$B$2:$B$392,0)</f>
        <v>21</v>
      </c>
    </row>
    <row r="284" spans="3:4" x14ac:dyDescent="0.3">
      <c r="C284" s="3" t="s">
        <v>90</v>
      </c>
      <c r="D284">
        <f>MATCH(C284,'Master Sheet'!$B$2:$B$392,0)</f>
        <v>21</v>
      </c>
    </row>
    <row r="285" spans="3:4" x14ac:dyDescent="0.3">
      <c r="C285" s="3" t="s">
        <v>93</v>
      </c>
      <c r="D285">
        <f>MATCH(C285,'Master Sheet'!$B$2:$B$392,0)</f>
        <v>22</v>
      </c>
    </row>
    <row r="286" spans="3:4" x14ac:dyDescent="0.3">
      <c r="C286" s="3" t="s">
        <v>93</v>
      </c>
      <c r="D286">
        <f>MATCH(C286,'Master Sheet'!$B$2:$B$392,0)</f>
        <v>22</v>
      </c>
    </row>
    <row r="287" spans="3:4" x14ac:dyDescent="0.3">
      <c r="C287" s="3" t="s">
        <v>93</v>
      </c>
      <c r="D287">
        <f>MATCH(C287,'Master Sheet'!$B$2:$B$392,0)</f>
        <v>22</v>
      </c>
    </row>
    <row r="288" spans="3:4" x14ac:dyDescent="0.3">
      <c r="C288" s="3" t="s">
        <v>93</v>
      </c>
      <c r="D288">
        <f>MATCH(C288,'Master Sheet'!$B$2:$B$392,0)</f>
        <v>22</v>
      </c>
    </row>
    <row r="289" spans="3:4" x14ac:dyDescent="0.3">
      <c r="C289" s="3" t="s">
        <v>93</v>
      </c>
      <c r="D289">
        <f>MATCH(C289,'Master Sheet'!$B$2:$B$392,0)</f>
        <v>22</v>
      </c>
    </row>
    <row r="290" spans="3:4" x14ac:dyDescent="0.3">
      <c r="C290" s="3" t="s">
        <v>93</v>
      </c>
      <c r="D290">
        <f>MATCH(C290,'Master Sheet'!$B$2:$B$392,0)</f>
        <v>22</v>
      </c>
    </row>
    <row r="291" spans="3:4" x14ac:dyDescent="0.3">
      <c r="C291" s="3" t="s">
        <v>93</v>
      </c>
      <c r="D291">
        <f>MATCH(C291,'Master Sheet'!$B$2:$B$392,0)</f>
        <v>22</v>
      </c>
    </row>
    <row r="292" spans="3:4" x14ac:dyDescent="0.3">
      <c r="C292" s="3" t="s">
        <v>93</v>
      </c>
      <c r="D292">
        <f>MATCH(C292,'Master Sheet'!$B$2:$B$392,0)</f>
        <v>22</v>
      </c>
    </row>
    <row r="293" spans="3:4" x14ac:dyDescent="0.3">
      <c r="C293" s="3" t="s">
        <v>93</v>
      </c>
      <c r="D293">
        <f>MATCH(C293,'Master Sheet'!$B$2:$B$392,0)</f>
        <v>22</v>
      </c>
    </row>
    <row r="294" spans="3:4" x14ac:dyDescent="0.3">
      <c r="C294" s="3" t="s">
        <v>93</v>
      </c>
      <c r="D294">
        <f>MATCH(C294,'Master Sheet'!$B$2:$B$392,0)</f>
        <v>22</v>
      </c>
    </row>
    <row r="295" spans="3:4" x14ac:dyDescent="0.3">
      <c r="C295" s="3" t="s">
        <v>93</v>
      </c>
      <c r="D295">
        <f>MATCH(C295,'Master Sheet'!$B$2:$B$392,0)</f>
        <v>22</v>
      </c>
    </row>
    <row r="296" spans="3:4" x14ac:dyDescent="0.3">
      <c r="C296" s="3" t="s">
        <v>96</v>
      </c>
      <c r="D296">
        <f>MATCH(C296,'Master Sheet'!$B$2:$B$392,0)</f>
        <v>23</v>
      </c>
    </row>
    <row r="297" spans="3:4" x14ac:dyDescent="0.3">
      <c r="C297" s="3" t="s">
        <v>96</v>
      </c>
      <c r="D297">
        <f>MATCH(C297,'Master Sheet'!$B$2:$B$392,0)</f>
        <v>23</v>
      </c>
    </row>
    <row r="298" spans="3:4" x14ac:dyDescent="0.3">
      <c r="C298" s="3" t="s">
        <v>96</v>
      </c>
      <c r="D298">
        <f>MATCH(C298,'Master Sheet'!$B$2:$B$392,0)</f>
        <v>23</v>
      </c>
    </row>
    <row r="299" spans="3:4" x14ac:dyDescent="0.3">
      <c r="C299" s="3" t="s">
        <v>96</v>
      </c>
      <c r="D299">
        <f>MATCH(C299,'Master Sheet'!$B$2:$B$392,0)</f>
        <v>23</v>
      </c>
    </row>
    <row r="300" spans="3:4" x14ac:dyDescent="0.3">
      <c r="C300" s="3" t="s">
        <v>96</v>
      </c>
      <c r="D300">
        <f>MATCH(C300,'Master Sheet'!$B$2:$B$392,0)</f>
        <v>23</v>
      </c>
    </row>
    <row r="301" spans="3:4" x14ac:dyDescent="0.3">
      <c r="C301" s="3" t="s">
        <v>96</v>
      </c>
      <c r="D301">
        <f>MATCH(C301,'Master Sheet'!$B$2:$B$392,0)</f>
        <v>23</v>
      </c>
    </row>
    <row r="302" spans="3:4" x14ac:dyDescent="0.3">
      <c r="C302" s="3" t="s">
        <v>96</v>
      </c>
      <c r="D302">
        <f>MATCH(C302,'Master Sheet'!$B$2:$B$392,0)</f>
        <v>23</v>
      </c>
    </row>
    <row r="303" spans="3:4" x14ac:dyDescent="0.3">
      <c r="C303" s="3" t="s">
        <v>96</v>
      </c>
      <c r="D303">
        <f>MATCH(C303,'Master Sheet'!$B$2:$B$392,0)</f>
        <v>23</v>
      </c>
    </row>
    <row r="304" spans="3:4" x14ac:dyDescent="0.3">
      <c r="C304" s="3" t="s">
        <v>96</v>
      </c>
      <c r="D304">
        <f>MATCH(C304,'Master Sheet'!$B$2:$B$392,0)</f>
        <v>23</v>
      </c>
    </row>
    <row r="305" spans="3:4" x14ac:dyDescent="0.3">
      <c r="C305" s="3" t="s">
        <v>96</v>
      </c>
      <c r="D305">
        <f>MATCH(C305,'Master Sheet'!$B$2:$B$392,0)</f>
        <v>23</v>
      </c>
    </row>
    <row r="306" spans="3:4" x14ac:dyDescent="0.3">
      <c r="C306" s="3" t="s">
        <v>96</v>
      </c>
      <c r="D306">
        <f>MATCH(C306,'Master Sheet'!$B$2:$B$392,0)</f>
        <v>23</v>
      </c>
    </row>
    <row r="307" spans="3:4" x14ac:dyDescent="0.3">
      <c r="C307" s="3" t="s">
        <v>96</v>
      </c>
      <c r="D307">
        <f>MATCH(C307,'Master Sheet'!$B$2:$B$392,0)</f>
        <v>23</v>
      </c>
    </row>
    <row r="308" spans="3:4" x14ac:dyDescent="0.3">
      <c r="C308" s="3" t="s">
        <v>99</v>
      </c>
      <c r="D308">
        <f>MATCH(C308,'Master Sheet'!$B$2:$B$392,0)</f>
        <v>24</v>
      </c>
    </row>
    <row r="309" spans="3:4" x14ac:dyDescent="0.3">
      <c r="C309" s="3" t="s">
        <v>99</v>
      </c>
      <c r="D309">
        <f>MATCH(C309,'Master Sheet'!$B$2:$B$392,0)</f>
        <v>24</v>
      </c>
    </row>
    <row r="310" spans="3:4" x14ac:dyDescent="0.3">
      <c r="C310" s="3" t="s">
        <v>99</v>
      </c>
      <c r="D310">
        <f>MATCH(C310,'Master Sheet'!$B$2:$B$392,0)</f>
        <v>24</v>
      </c>
    </row>
    <row r="311" spans="3:4" x14ac:dyDescent="0.3">
      <c r="C311" s="3" t="s">
        <v>99</v>
      </c>
      <c r="D311">
        <f>MATCH(C311,'Master Sheet'!$B$2:$B$392,0)</f>
        <v>24</v>
      </c>
    </row>
    <row r="312" spans="3:4" x14ac:dyDescent="0.3">
      <c r="C312" s="3" t="s">
        <v>99</v>
      </c>
      <c r="D312">
        <f>MATCH(C312,'Master Sheet'!$B$2:$B$392,0)</f>
        <v>24</v>
      </c>
    </row>
    <row r="313" spans="3:4" x14ac:dyDescent="0.3">
      <c r="C313" s="3" t="s">
        <v>99</v>
      </c>
      <c r="D313">
        <f>MATCH(C313,'Master Sheet'!$B$2:$B$392,0)</f>
        <v>24</v>
      </c>
    </row>
    <row r="314" spans="3:4" x14ac:dyDescent="0.3">
      <c r="C314" s="3" t="s">
        <v>99</v>
      </c>
      <c r="D314">
        <f>MATCH(C314,'Master Sheet'!$B$2:$B$392,0)</f>
        <v>24</v>
      </c>
    </row>
    <row r="315" spans="3:4" x14ac:dyDescent="0.3">
      <c r="C315" s="3" t="s">
        <v>99</v>
      </c>
      <c r="D315">
        <f>MATCH(C315,'Master Sheet'!$B$2:$B$392,0)</f>
        <v>24</v>
      </c>
    </row>
    <row r="316" spans="3:4" x14ac:dyDescent="0.3">
      <c r="C316" s="3" t="s">
        <v>99</v>
      </c>
      <c r="D316">
        <f>MATCH(C316,'Master Sheet'!$B$2:$B$392,0)</f>
        <v>24</v>
      </c>
    </row>
    <row r="317" spans="3:4" x14ac:dyDescent="0.3">
      <c r="C317" s="3" t="s">
        <v>99</v>
      </c>
      <c r="D317">
        <f>MATCH(C317,'Master Sheet'!$B$2:$B$392,0)</f>
        <v>24</v>
      </c>
    </row>
    <row r="318" spans="3:4" x14ac:dyDescent="0.3">
      <c r="C318" s="3" t="s">
        <v>99</v>
      </c>
      <c r="D318">
        <f>MATCH(C318,'Master Sheet'!$B$2:$B$392,0)</f>
        <v>24</v>
      </c>
    </row>
    <row r="319" spans="3:4" x14ac:dyDescent="0.3">
      <c r="C319" s="3" t="s">
        <v>99</v>
      </c>
      <c r="D319">
        <f>MATCH(C319,'Master Sheet'!$B$2:$B$392,0)</f>
        <v>24</v>
      </c>
    </row>
    <row r="320" spans="3:4" x14ac:dyDescent="0.3">
      <c r="C320" s="3" t="s">
        <v>102</v>
      </c>
      <c r="D320">
        <f>MATCH(C320,'Master Sheet'!$B$2:$B$392,0)</f>
        <v>25</v>
      </c>
    </row>
    <row r="321" spans="3:4" x14ac:dyDescent="0.3">
      <c r="C321" s="3" t="s">
        <v>102</v>
      </c>
      <c r="D321">
        <f>MATCH(C321,'Master Sheet'!$B$2:$B$392,0)</f>
        <v>25</v>
      </c>
    </row>
    <row r="322" spans="3:4" x14ac:dyDescent="0.3">
      <c r="C322" s="3" t="s">
        <v>102</v>
      </c>
      <c r="D322">
        <f>MATCH(C322,'Master Sheet'!$B$2:$B$392,0)</f>
        <v>25</v>
      </c>
    </row>
    <row r="323" spans="3:4" x14ac:dyDescent="0.3">
      <c r="C323" s="3" t="s">
        <v>102</v>
      </c>
      <c r="D323">
        <f>MATCH(C323,'Master Sheet'!$B$2:$B$392,0)</f>
        <v>25</v>
      </c>
    </row>
    <row r="324" spans="3:4" x14ac:dyDescent="0.3">
      <c r="C324" s="3" t="s">
        <v>102</v>
      </c>
      <c r="D324">
        <f>MATCH(C324,'Master Sheet'!$B$2:$B$392,0)</f>
        <v>25</v>
      </c>
    </row>
    <row r="325" spans="3:4" x14ac:dyDescent="0.3">
      <c r="C325" s="3" t="s">
        <v>102</v>
      </c>
      <c r="D325">
        <f>MATCH(C325,'Master Sheet'!$B$2:$B$392,0)</f>
        <v>25</v>
      </c>
    </row>
    <row r="326" spans="3:4" x14ac:dyDescent="0.3">
      <c r="C326" s="3" t="s">
        <v>102</v>
      </c>
      <c r="D326">
        <f>MATCH(C326,'Master Sheet'!$B$2:$B$392,0)</f>
        <v>25</v>
      </c>
    </row>
    <row r="327" spans="3:4" x14ac:dyDescent="0.3">
      <c r="C327" s="3" t="s">
        <v>102</v>
      </c>
      <c r="D327">
        <f>MATCH(C327,'Master Sheet'!$B$2:$B$392,0)</f>
        <v>25</v>
      </c>
    </row>
    <row r="328" spans="3:4" x14ac:dyDescent="0.3">
      <c r="C328" s="3" t="s">
        <v>102</v>
      </c>
      <c r="D328">
        <f>MATCH(C328,'Master Sheet'!$B$2:$B$392,0)</f>
        <v>25</v>
      </c>
    </row>
    <row r="329" spans="3:4" x14ac:dyDescent="0.3">
      <c r="C329" s="3" t="s">
        <v>102</v>
      </c>
      <c r="D329">
        <f>MATCH(C329,'Master Sheet'!$B$2:$B$392,0)</f>
        <v>25</v>
      </c>
    </row>
    <row r="330" spans="3:4" x14ac:dyDescent="0.3">
      <c r="C330" s="3" t="s">
        <v>102</v>
      </c>
      <c r="D330">
        <f>MATCH(C330,'Master Sheet'!$B$2:$B$392,0)</f>
        <v>25</v>
      </c>
    </row>
    <row r="331" spans="3:4" x14ac:dyDescent="0.3">
      <c r="C331" s="3" t="s">
        <v>102</v>
      </c>
      <c r="D331">
        <f>MATCH(C331,'Master Sheet'!$B$2:$B$392,0)</f>
        <v>25</v>
      </c>
    </row>
    <row r="332" spans="3:4" x14ac:dyDescent="0.3">
      <c r="C332" s="3" t="s">
        <v>102</v>
      </c>
      <c r="D332">
        <f>MATCH(C332,'Master Sheet'!$B$2:$B$392,0)</f>
        <v>25</v>
      </c>
    </row>
    <row r="333" spans="3:4" x14ac:dyDescent="0.3">
      <c r="C333" s="3" t="s">
        <v>102</v>
      </c>
      <c r="D333">
        <f>MATCH(C333,'Master Sheet'!$B$2:$B$392,0)</f>
        <v>25</v>
      </c>
    </row>
    <row r="334" spans="3:4" x14ac:dyDescent="0.3">
      <c r="C334" s="3" t="s">
        <v>102</v>
      </c>
      <c r="D334">
        <f>MATCH(C334,'Master Sheet'!$B$2:$B$392,0)</f>
        <v>25</v>
      </c>
    </row>
    <row r="335" spans="3:4" x14ac:dyDescent="0.3">
      <c r="C335" s="3" t="s">
        <v>105</v>
      </c>
      <c r="D335">
        <f>MATCH(C335,'Master Sheet'!$B$2:$B$392,0)</f>
        <v>26</v>
      </c>
    </row>
    <row r="336" spans="3:4" x14ac:dyDescent="0.3">
      <c r="C336" s="3" t="s">
        <v>105</v>
      </c>
      <c r="D336">
        <f>MATCH(C336,'Master Sheet'!$B$2:$B$392,0)</f>
        <v>26</v>
      </c>
    </row>
    <row r="337" spans="3:4" x14ac:dyDescent="0.3">
      <c r="C337" s="3" t="s">
        <v>105</v>
      </c>
      <c r="D337">
        <f>MATCH(C337,'Master Sheet'!$B$2:$B$392,0)</f>
        <v>26</v>
      </c>
    </row>
    <row r="338" spans="3:4" x14ac:dyDescent="0.3">
      <c r="C338" s="3" t="s">
        <v>105</v>
      </c>
      <c r="D338">
        <f>MATCH(C338,'Master Sheet'!$B$2:$B$392,0)</f>
        <v>26</v>
      </c>
    </row>
    <row r="339" spans="3:4" x14ac:dyDescent="0.3">
      <c r="C339" s="3" t="s">
        <v>105</v>
      </c>
      <c r="D339">
        <f>MATCH(C339,'Master Sheet'!$B$2:$B$392,0)</f>
        <v>26</v>
      </c>
    </row>
    <row r="340" spans="3:4" x14ac:dyDescent="0.3">
      <c r="C340" s="3" t="s">
        <v>105</v>
      </c>
      <c r="D340">
        <f>MATCH(C340,'Master Sheet'!$B$2:$B$392,0)</f>
        <v>26</v>
      </c>
    </row>
    <row r="341" spans="3:4" x14ac:dyDescent="0.3">
      <c r="C341" s="3" t="s">
        <v>105</v>
      </c>
      <c r="D341">
        <f>MATCH(C341,'Master Sheet'!$B$2:$B$392,0)</f>
        <v>26</v>
      </c>
    </row>
    <row r="342" spans="3:4" x14ac:dyDescent="0.3">
      <c r="C342" s="3" t="s">
        <v>105</v>
      </c>
      <c r="D342">
        <f>MATCH(C342,'Master Sheet'!$B$2:$B$392,0)</f>
        <v>26</v>
      </c>
    </row>
    <row r="343" spans="3:4" x14ac:dyDescent="0.3">
      <c r="C343" s="3" t="s">
        <v>105</v>
      </c>
      <c r="D343">
        <f>MATCH(C343,'Master Sheet'!$B$2:$B$392,0)</f>
        <v>26</v>
      </c>
    </row>
    <row r="344" spans="3:4" x14ac:dyDescent="0.3">
      <c r="C344" s="3" t="s">
        <v>105</v>
      </c>
      <c r="D344">
        <f>MATCH(C344,'Master Sheet'!$B$2:$B$392,0)</f>
        <v>26</v>
      </c>
    </row>
    <row r="345" spans="3:4" x14ac:dyDescent="0.3">
      <c r="C345" s="3" t="s">
        <v>105</v>
      </c>
      <c r="D345">
        <f>MATCH(C345,'Master Sheet'!$B$2:$B$392,0)</f>
        <v>26</v>
      </c>
    </row>
    <row r="346" spans="3:4" x14ac:dyDescent="0.3">
      <c r="C346" s="3" t="s">
        <v>108</v>
      </c>
      <c r="D346">
        <f>MATCH(C346,'Master Sheet'!$B$2:$B$392,0)</f>
        <v>27</v>
      </c>
    </row>
    <row r="347" spans="3:4" x14ac:dyDescent="0.3">
      <c r="C347" s="3" t="s">
        <v>108</v>
      </c>
      <c r="D347">
        <f>MATCH(C347,'Master Sheet'!$B$2:$B$392,0)</f>
        <v>27</v>
      </c>
    </row>
    <row r="348" spans="3:4" x14ac:dyDescent="0.3">
      <c r="C348" s="3" t="s">
        <v>108</v>
      </c>
      <c r="D348">
        <f>MATCH(C348,'Master Sheet'!$B$2:$B$392,0)</f>
        <v>27</v>
      </c>
    </row>
    <row r="349" spans="3:4" x14ac:dyDescent="0.3">
      <c r="C349" s="3" t="s">
        <v>108</v>
      </c>
      <c r="D349">
        <f>MATCH(C349,'Master Sheet'!$B$2:$B$392,0)</f>
        <v>27</v>
      </c>
    </row>
    <row r="350" spans="3:4" x14ac:dyDescent="0.3">
      <c r="C350" s="3" t="s">
        <v>108</v>
      </c>
      <c r="D350">
        <f>MATCH(C350,'Master Sheet'!$B$2:$B$392,0)</f>
        <v>27</v>
      </c>
    </row>
    <row r="351" spans="3:4" x14ac:dyDescent="0.3">
      <c r="C351" s="3" t="s">
        <v>108</v>
      </c>
      <c r="D351">
        <f>MATCH(C351,'Master Sheet'!$B$2:$B$392,0)</f>
        <v>27</v>
      </c>
    </row>
    <row r="352" spans="3:4" x14ac:dyDescent="0.3">
      <c r="C352" s="3" t="s">
        <v>108</v>
      </c>
      <c r="D352">
        <f>MATCH(C352,'Master Sheet'!$B$2:$B$392,0)</f>
        <v>27</v>
      </c>
    </row>
    <row r="353" spans="3:4" x14ac:dyDescent="0.3">
      <c r="C353" s="3" t="s">
        <v>108</v>
      </c>
      <c r="D353">
        <f>MATCH(C353,'Master Sheet'!$B$2:$B$392,0)</f>
        <v>27</v>
      </c>
    </row>
    <row r="354" spans="3:4" x14ac:dyDescent="0.3">
      <c r="C354" s="3" t="s">
        <v>108</v>
      </c>
      <c r="D354">
        <f>MATCH(C354,'Master Sheet'!$B$2:$B$392,0)</f>
        <v>27</v>
      </c>
    </row>
    <row r="355" spans="3:4" x14ac:dyDescent="0.3">
      <c r="C355" s="3" t="s">
        <v>108</v>
      </c>
      <c r="D355">
        <f>MATCH(C355,'Master Sheet'!$B$2:$B$392,0)</f>
        <v>27</v>
      </c>
    </row>
    <row r="356" spans="3:4" x14ac:dyDescent="0.3">
      <c r="C356" s="3" t="s">
        <v>108</v>
      </c>
      <c r="D356">
        <f>MATCH(C356,'Master Sheet'!$B$2:$B$392,0)</f>
        <v>27</v>
      </c>
    </row>
    <row r="357" spans="3:4" x14ac:dyDescent="0.3">
      <c r="C357" s="3" t="s">
        <v>108</v>
      </c>
      <c r="D357">
        <f>MATCH(C357,'Master Sheet'!$B$2:$B$392,0)</f>
        <v>27</v>
      </c>
    </row>
    <row r="358" spans="3:4" x14ac:dyDescent="0.3">
      <c r="C358" s="3" t="s">
        <v>108</v>
      </c>
      <c r="D358">
        <f>MATCH(C358,'Master Sheet'!$B$2:$B$392,0)</f>
        <v>27</v>
      </c>
    </row>
    <row r="359" spans="3:4" x14ac:dyDescent="0.3">
      <c r="C359" s="3" t="s">
        <v>108</v>
      </c>
      <c r="D359">
        <f>MATCH(C359,'Master Sheet'!$B$2:$B$392,0)</f>
        <v>27</v>
      </c>
    </row>
    <row r="360" spans="3:4" x14ac:dyDescent="0.3">
      <c r="C360" s="3" t="s">
        <v>108</v>
      </c>
      <c r="D360">
        <f>MATCH(C360,'Master Sheet'!$B$2:$B$392,0)</f>
        <v>27</v>
      </c>
    </row>
    <row r="361" spans="3:4" x14ac:dyDescent="0.3">
      <c r="C361" s="3" t="s">
        <v>108</v>
      </c>
      <c r="D361">
        <f>MATCH(C361,'Master Sheet'!$B$2:$B$392,0)</f>
        <v>27</v>
      </c>
    </row>
    <row r="362" spans="3:4" x14ac:dyDescent="0.3">
      <c r="C362" s="3" t="s">
        <v>108</v>
      </c>
      <c r="D362">
        <f>MATCH(C362,'Master Sheet'!$B$2:$B$392,0)</f>
        <v>27</v>
      </c>
    </row>
    <row r="363" spans="3:4" x14ac:dyDescent="0.3">
      <c r="C363" s="3" t="s">
        <v>108</v>
      </c>
      <c r="D363">
        <f>MATCH(C363,'Master Sheet'!$B$2:$B$392,0)</f>
        <v>27</v>
      </c>
    </row>
    <row r="364" spans="3:4" x14ac:dyDescent="0.3">
      <c r="C364" s="3" t="s">
        <v>111</v>
      </c>
      <c r="D364" t="e">
        <f>MATCH(C364,'Master Sheet'!$B$2:$B$392,0)</f>
        <v>#N/A</v>
      </c>
    </row>
    <row r="365" spans="3:4" x14ac:dyDescent="0.3">
      <c r="C365" s="3" t="s">
        <v>111</v>
      </c>
      <c r="D365" t="e">
        <f>MATCH(C365,'Master Sheet'!$B$2:$B$392,0)</f>
        <v>#N/A</v>
      </c>
    </row>
    <row r="366" spans="3:4" x14ac:dyDescent="0.3">
      <c r="C366" s="3" t="s">
        <v>111</v>
      </c>
      <c r="D366" t="e">
        <f>MATCH(C366,'Master Sheet'!$B$2:$B$392,0)</f>
        <v>#N/A</v>
      </c>
    </row>
    <row r="367" spans="3:4" x14ac:dyDescent="0.3">
      <c r="C367" s="3" t="s">
        <v>111</v>
      </c>
      <c r="D367" t="e">
        <f>MATCH(C367,'Master Sheet'!$B$2:$B$392,0)</f>
        <v>#N/A</v>
      </c>
    </row>
    <row r="368" spans="3:4" x14ac:dyDescent="0.3">
      <c r="C368" s="3" t="s">
        <v>111</v>
      </c>
      <c r="D368" t="e">
        <f>MATCH(C368,'Master Sheet'!$B$2:$B$392,0)</f>
        <v>#N/A</v>
      </c>
    </row>
    <row r="369" spans="3:4" x14ac:dyDescent="0.3">
      <c r="C369" s="3" t="s">
        <v>111</v>
      </c>
      <c r="D369" t="e">
        <f>MATCH(C369,'Master Sheet'!$B$2:$B$392,0)</f>
        <v>#N/A</v>
      </c>
    </row>
    <row r="370" spans="3:4" x14ac:dyDescent="0.3">
      <c r="C370" s="3" t="s">
        <v>111</v>
      </c>
      <c r="D370" t="e">
        <f>MATCH(C370,'Master Sheet'!$B$2:$B$392,0)</f>
        <v>#N/A</v>
      </c>
    </row>
    <row r="371" spans="3:4" x14ac:dyDescent="0.3">
      <c r="C371" s="3" t="s">
        <v>111</v>
      </c>
      <c r="D371" t="e">
        <f>MATCH(C371,'Master Sheet'!$B$2:$B$392,0)</f>
        <v>#N/A</v>
      </c>
    </row>
    <row r="372" spans="3:4" x14ac:dyDescent="0.3">
      <c r="C372" s="3" t="s">
        <v>111</v>
      </c>
      <c r="D372" t="e">
        <f>MATCH(C372,'Master Sheet'!$B$2:$B$392,0)</f>
        <v>#N/A</v>
      </c>
    </row>
    <row r="373" spans="3:4" x14ac:dyDescent="0.3">
      <c r="C373" s="3" t="s">
        <v>111</v>
      </c>
      <c r="D373" t="e">
        <f>MATCH(C373,'Master Sheet'!$B$2:$B$392,0)</f>
        <v>#N/A</v>
      </c>
    </row>
    <row r="374" spans="3:4" x14ac:dyDescent="0.3">
      <c r="C374" s="3" t="s">
        <v>111</v>
      </c>
      <c r="D374" t="e">
        <f>MATCH(C374,'Master Sheet'!$B$2:$B$392,0)</f>
        <v>#N/A</v>
      </c>
    </row>
    <row r="375" spans="3:4" x14ac:dyDescent="0.3">
      <c r="C375" s="3" t="s">
        <v>111</v>
      </c>
      <c r="D375" t="e">
        <f>MATCH(C375,'Master Sheet'!$B$2:$B$392,0)</f>
        <v>#N/A</v>
      </c>
    </row>
    <row r="376" spans="3:4" x14ac:dyDescent="0.3">
      <c r="C376" s="3" t="s">
        <v>111</v>
      </c>
      <c r="D376" t="e">
        <f>MATCH(C376,'Master Sheet'!$B$2:$B$392,0)</f>
        <v>#N/A</v>
      </c>
    </row>
    <row r="377" spans="3:4" x14ac:dyDescent="0.3">
      <c r="C377" s="3" t="s">
        <v>111</v>
      </c>
      <c r="D377" t="e">
        <f>MATCH(C377,'Master Sheet'!$B$2:$B$392,0)</f>
        <v>#N/A</v>
      </c>
    </row>
    <row r="378" spans="3:4" x14ac:dyDescent="0.3">
      <c r="C378" s="3" t="s">
        <v>111</v>
      </c>
      <c r="D378" t="e">
        <f>MATCH(C378,'Master Sheet'!$B$2:$B$392,0)</f>
        <v>#N/A</v>
      </c>
    </row>
    <row r="379" spans="3:4" x14ac:dyDescent="0.3">
      <c r="C379" s="3" t="s">
        <v>111</v>
      </c>
      <c r="D379" t="e">
        <f>MATCH(C379,'Master Sheet'!$B$2:$B$392,0)</f>
        <v>#N/A</v>
      </c>
    </row>
    <row r="380" spans="3:4" x14ac:dyDescent="0.3">
      <c r="C380" s="3" t="s">
        <v>111</v>
      </c>
      <c r="D380" t="e">
        <f>MATCH(C380,'Master Sheet'!$B$2:$B$392,0)</f>
        <v>#N/A</v>
      </c>
    </row>
    <row r="381" spans="3:4" x14ac:dyDescent="0.3">
      <c r="C381" s="3" t="s">
        <v>114</v>
      </c>
      <c r="D381">
        <f>MATCH(C381,'Master Sheet'!$B$2:$B$392,0)</f>
        <v>28</v>
      </c>
    </row>
    <row r="382" spans="3:4" x14ac:dyDescent="0.3">
      <c r="C382" s="3" t="s">
        <v>114</v>
      </c>
      <c r="D382">
        <f>MATCH(C382,'Master Sheet'!$B$2:$B$392,0)</f>
        <v>28</v>
      </c>
    </row>
    <row r="383" spans="3:4" x14ac:dyDescent="0.3">
      <c r="C383" s="3" t="s">
        <v>114</v>
      </c>
      <c r="D383">
        <f>MATCH(C383,'Master Sheet'!$B$2:$B$392,0)</f>
        <v>28</v>
      </c>
    </row>
    <row r="384" spans="3:4" x14ac:dyDescent="0.3">
      <c r="C384" s="3" t="s">
        <v>114</v>
      </c>
      <c r="D384">
        <f>MATCH(C384,'Master Sheet'!$B$2:$B$392,0)</f>
        <v>28</v>
      </c>
    </row>
    <row r="385" spans="3:4" x14ac:dyDescent="0.3">
      <c r="C385" s="3" t="s">
        <v>114</v>
      </c>
      <c r="D385">
        <f>MATCH(C385,'Master Sheet'!$B$2:$B$392,0)</f>
        <v>28</v>
      </c>
    </row>
    <row r="386" spans="3:4" x14ac:dyDescent="0.3">
      <c r="C386" s="3" t="s">
        <v>114</v>
      </c>
      <c r="D386">
        <f>MATCH(C386,'Master Sheet'!$B$2:$B$392,0)</f>
        <v>28</v>
      </c>
    </row>
    <row r="387" spans="3:4" x14ac:dyDescent="0.3">
      <c r="C387" s="3" t="s">
        <v>114</v>
      </c>
      <c r="D387">
        <f>MATCH(C387,'Master Sheet'!$B$2:$B$392,0)</f>
        <v>28</v>
      </c>
    </row>
    <row r="388" spans="3:4" x14ac:dyDescent="0.3">
      <c r="C388" s="3" t="s">
        <v>114</v>
      </c>
      <c r="D388">
        <f>MATCH(C388,'Master Sheet'!$B$2:$B$392,0)</f>
        <v>28</v>
      </c>
    </row>
    <row r="389" spans="3:4" x14ac:dyDescent="0.3">
      <c r="C389" s="3" t="s">
        <v>114</v>
      </c>
      <c r="D389">
        <f>MATCH(C389,'Master Sheet'!$B$2:$B$392,0)</f>
        <v>28</v>
      </c>
    </row>
    <row r="390" spans="3:4" x14ac:dyDescent="0.3">
      <c r="C390" s="3" t="s">
        <v>114</v>
      </c>
      <c r="D390">
        <f>MATCH(C390,'Master Sheet'!$B$2:$B$392,0)</f>
        <v>28</v>
      </c>
    </row>
    <row r="391" spans="3:4" x14ac:dyDescent="0.3">
      <c r="C391" s="3" t="s">
        <v>114</v>
      </c>
      <c r="D391">
        <f>MATCH(C391,'Master Sheet'!$B$2:$B$392,0)</f>
        <v>28</v>
      </c>
    </row>
    <row r="392" spans="3:4" x14ac:dyDescent="0.3">
      <c r="C392" s="3" t="s">
        <v>114</v>
      </c>
      <c r="D392">
        <f>MATCH(C392,'Master Sheet'!$B$2:$B$392,0)</f>
        <v>28</v>
      </c>
    </row>
    <row r="393" spans="3:4" x14ac:dyDescent="0.3">
      <c r="C393" s="3" t="s">
        <v>114</v>
      </c>
      <c r="D393">
        <f>MATCH(C393,'Master Sheet'!$B$2:$B$392,0)</f>
        <v>28</v>
      </c>
    </row>
    <row r="394" spans="3:4" x14ac:dyDescent="0.3">
      <c r="C394" s="3" t="s">
        <v>114</v>
      </c>
      <c r="D394">
        <f>MATCH(C394,'Master Sheet'!$B$2:$B$392,0)</f>
        <v>28</v>
      </c>
    </row>
    <row r="395" spans="3:4" x14ac:dyDescent="0.3">
      <c r="C395" s="3" t="s">
        <v>114</v>
      </c>
      <c r="D395">
        <f>MATCH(C395,'Master Sheet'!$B$2:$B$392,0)</f>
        <v>28</v>
      </c>
    </row>
    <row r="396" spans="3:4" x14ac:dyDescent="0.3">
      <c r="C396" s="3" t="s">
        <v>117</v>
      </c>
      <c r="D396">
        <f>MATCH(C396,'Master Sheet'!$B$2:$B$392,0)</f>
        <v>29</v>
      </c>
    </row>
    <row r="397" spans="3:4" x14ac:dyDescent="0.3">
      <c r="C397" s="3" t="s">
        <v>117</v>
      </c>
      <c r="D397">
        <f>MATCH(C397,'Master Sheet'!$B$2:$B$392,0)</f>
        <v>29</v>
      </c>
    </row>
    <row r="398" spans="3:4" x14ac:dyDescent="0.3">
      <c r="C398" s="3" t="s">
        <v>117</v>
      </c>
      <c r="D398">
        <f>MATCH(C398,'Master Sheet'!$B$2:$B$392,0)</f>
        <v>29</v>
      </c>
    </row>
    <row r="399" spans="3:4" x14ac:dyDescent="0.3">
      <c r="C399" s="3" t="s">
        <v>117</v>
      </c>
      <c r="D399">
        <f>MATCH(C399,'Master Sheet'!$B$2:$B$392,0)</f>
        <v>29</v>
      </c>
    </row>
    <row r="400" spans="3:4" x14ac:dyDescent="0.3">
      <c r="C400" s="3" t="s">
        <v>117</v>
      </c>
      <c r="D400">
        <f>MATCH(C400,'Master Sheet'!$B$2:$B$392,0)</f>
        <v>29</v>
      </c>
    </row>
    <row r="401" spans="3:4" x14ac:dyDescent="0.3">
      <c r="C401" s="3" t="s">
        <v>117</v>
      </c>
      <c r="D401">
        <f>MATCH(C401,'Master Sheet'!$B$2:$B$392,0)</f>
        <v>29</v>
      </c>
    </row>
    <row r="402" spans="3:4" x14ac:dyDescent="0.3">
      <c r="C402" s="3" t="s">
        <v>117</v>
      </c>
      <c r="D402">
        <f>MATCH(C402,'Master Sheet'!$B$2:$B$392,0)</f>
        <v>29</v>
      </c>
    </row>
    <row r="403" spans="3:4" x14ac:dyDescent="0.3">
      <c r="C403" s="3" t="s">
        <v>117</v>
      </c>
      <c r="D403">
        <f>MATCH(C403,'Master Sheet'!$B$2:$B$392,0)</f>
        <v>29</v>
      </c>
    </row>
    <row r="404" spans="3:4" x14ac:dyDescent="0.3">
      <c r="C404" s="3" t="s">
        <v>117</v>
      </c>
      <c r="D404">
        <f>MATCH(C404,'Master Sheet'!$B$2:$B$392,0)</f>
        <v>29</v>
      </c>
    </row>
    <row r="405" spans="3:4" x14ac:dyDescent="0.3">
      <c r="C405" s="3" t="s">
        <v>117</v>
      </c>
      <c r="D405">
        <f>MATCH(C405,'Master Sheet'!$B$2:$B$392,0)</f>
        <v>29</v>
      </c>
    </row>
    <row r="406" spans="3:4" x14ac:dyDescent="0.3">
      <c r="C406" s="3" t="s">
        <v>117</v>
      </c>
      <c r="D406">
        <f>MATCH(C406,'Master Sheet'!$B$2:$B$392,0)</f>
        <v>29</v>
      </c>
    </row>
    <row r="407" spans="3:4" x14ac:dyDescent="0.3">
      <c r="C407" s="3" t="s">
        <v>117</v>
      </c>
      <c r="D407">
        <f>MATCH(C407,'Master Sheet'!$B$2:$B$392,0)</f>
        <v>29</v>
      </c>
    </row>
    <row r="408" spans="3:4" x14ac:dyDescent="0.3">
      <c r="C408" s="3" t="s">
        <v>117</v>
      </c>
      <c r="D408">
        <f>MATCH(C408,'Master Sheet'!$B$2:$B$392,0)</f>
        <v>29</v>
      </c>
    </row>
    <row r="409" spans="3:4" x14ac:dyDescent="0.3">
      <c r="C409" s="3" t="s">
        <v>117</v>
      </c>
      <c r="D409">
        <f>MATCH(C409,'Master Sheet'!$B$2:$B$392,0)</f>
        <v>29</v>
      </c>
    </row>
    <row r="410" spans="3:4" x14ac:dyDescent="0.3">
      <c r="C410" s="3" t="s">
        <v>120</v>
      </c>
      <c r="D410">
        <f>MATCH(C410,'Master Sheet'!$B$2:$B$392,0)</f>
        <v>30</v>
      </c>
    </row>
    <row r="411" spans="3:4" x14ac:dyDescent="0.3">
      <c r="C411" s="3" t="s">
        <v>120</v>
      </c>
      <c r="D411">
        <f>MATCH(C411,'Master Sheet'!$B$2:$B$392,0)</f>
        <v>30</v>
      </c>
    </row>
    <row r="412" spans="3:4" x14ac:dyDescent="0.3">
      <c r="C412" s="3" t="s">
        <v>120</v>
      </c>
      <c r="D412">
        <f>MATCH(C412,'Master Sheet'!$B$2:$B$392,0)</f>
        <v>30</v>
      </c>
    </row>
    <row r="413" spans="3:4" x14ac:dyDescent="0.3">
      <c r="C413" s="3" t="s">
        <v>120</v>
      </c>
      <c r="D413">
        <f>MATCH(C413,'Master Sheet'!$B$2:$B$392,0)</f>
        <v>30</v>
      </c>
    </row>
    <row r="414" spans="3:4" x14ac:dyDescent="0.3">
      <c r="C414" s="3" t="s">
        <v>120</v>
      </c>
      <c r="D414">
        <f>MATCH(C414,'Master Sheet'!$B$2:$B$392,0)</f>
        <v>30</v>
      </c>
    </row>
    <row r="415" spans="3:4" x14ac:dyDescent="0.3">
      <c r="C415" s="3" t="s">
        <v>120</v>
      </c>
      <c r="D415">
        <f>MATCH(C415,'Master Sheet'!$B$2:$B$392,0)</f>
        <v>30</v>
      </c>
    </row>
    <row r="416" spans="3:4" x14ac:dyDescent="0.3">
      <c r="C416" s="3" t="s">
        <v>120</v>
      </c>
      <c r="D416">
        <f>MATCH(C416,'Master Sheet'!$B$2:$B$392,0)</f>
        <v>30</v>
      </c>
    </row>
    <row r="417" spans="3:4" x14ac:dyDescent="0.3">
      <c r="C417" s="3" t="s">
        <v>120</v>
      </c>
      <c r="D417">
        <f>MATCH(C417,'Master Sheet'!$B$2:$B$392,0)</f>
        <v>30</v>
      </c>
    </row>
    <row r="418" spans="3:4" x14ac:dyDescent="0.3">
      <c r="C418" s="3" t="s">
        <v>123</v>
      </c>
      <c r="D418">
        <f>MATCH(C418,'Master Sheet'!$B$2:$B$392,0)</f>
        <v>31</v>
      </c>
    </row>
    <row r="419" spans="3:4" x14ac:dyDescent="0.3">
      <c r="C419" s="3" t="s">
        <v>123</v>
      </c>
      <c r="D419">
        <f>MATCH(C419,'Master Sheet'!$B$2:$B$392,0)</f>
        <v>31</v>
      </c>
    </row>
    <row r="420" spans="3:4" x14ac:dyDescent="0.3">
      <c r="C420" s="3" t="s">
        <v>123</v>
      </c>
      <c r="D420">
        <f>MATCH(C420,'Master Sheet'!$B$2:$B$392,0)</f>
        <v>31</v>
      </c>
    </row>
    <row r="421" spans="3:4" x14ac:dyDescent="0.3">
      <c r="C421" s="3" t="s">
        <v>123</v>
      </c>
      <c r="D421">
        <f>MATCH(C421,'Master Sheet'!$B$2:$B$392,0)</f>
        <v>31</v>
      </c>
    </row>
    <row r="422" spans="3:4" x14ac:dyDescent="0.3">
      <c r="C422" s="3" t="s">
        <v>123</v>
      </c>
      <c r="D422">
        <f>MATCH(C422,'Master Sheet'!$B$2:$B$392,0)</f>
        <v>31</v>
      </c>
    </row>
    <row r="423" spans="3:4" x14ac:dyDescent="0.3">
      <c r="C423" s="3" t="s">
        <v>123</v>
      </c>
      <c r="D423">
        <f>MATCH(C423,'Master Sheet'!$B$2:$B$392,0)</f>
        <v>31</v>
      </c>
    </row>
    <row r="424" spans="3:4" x14ac:dyDescent="0.3">
      <c r="C424" s="3" t="s">
        <v>123</v>
      </c>
      <c r="D424">
        <f>MATCH(C424,'Master Sheet'!$B$2:$B$392,0)</f>
        <v>31</v>
      </c>
    </row>
    <row r="425" spans="3:4" x14ac:dyDescent="0.3">
      <c r="C425" s="3" t="s">
        <v>123</v>
      </c>
      <c r="D425">
        <f>MATCH(C425,'Master Sheet'!$B$2:$B$392,0)</f>
        <v>31</v>
      </c>
    </row>
    <row r="426" spans="3:4" x14ac:dyDescent="0.3">
      <c r="C426" s="3" t="s">
        <v>123</v>
      </c>
      <c r="D426">
        <f>MATCH(C426,'Master Sheet'!$B$2:$B$392,0)</f>
        <v>31</v>
      </c>
    </row>
    <row r="427" spans="3:4" x14ac:dyDescent="0.3">
      <c r="C427" s="3" t="s">
        <v>123</v>
      </c>
      <c r="D427">
        <f>MATCH(C427,'Master Sheet'!$B$2:$B$392,0)</f>
        <v>31</v>
      </c>
    </row>
    <row r="428" spans="3:4" x14ac:dyDescent="0.3">
      <c r="C428" s="3" t="s">
        <v>123</v>
      </c>
      <c r="D428">
        <f>MATCH(C428,'Master Sheet'!$B$2:$B$392,0)</f>
        <v>31</v>
      </c>
    </row>
    <row r="429" spans="3:4" x14ac:dyDescent="0.3">
      <c r="C429" s="3" t="s">
        <v>123</v>
      </c>
      <c r="D429">
        <f>MATCH(C429,'Master Sheet'!$B$2:$B$392,0)</f>
        <v>31</v>
      </c>
    </row>
    <row r="430" spans="3:4" x14ac:dyDescent="0.3">
      <c r="C430" s="3" t="s">
        <v>126</v>
      </c>
      <c r="D430">
        <f>MATCH(C430,'Master Sheet'!$B$2:$B$392,0)</f>
        <v>32</v>
      </c>
    </row>
    <row r="431" spans="3:4" x14ac:dyDescent="0.3">
      <c r="C431" s="3" t="s">
        <v>126</v>
      </c>
      <c r="D431">
        <f>MATCH(C431,'Master Sheet'!$B$2:$B$392,0)</f>
        <v>32</v>
      </c>
    </row>
    <row r="432" spans="3:4" x14ac:dyDescent="0.3">
      <c r="C432" s="3" t="s">
        <v>126</v>
      </c>
      <c r="D432">
        <f>MATCH(C432,'Master Sheet'!$B$2:$B$392,0)</f>
        <v>32</v>
      </c>
    </row>
    <row r="433" spans="3:4" x14ac:dyDescent="0.3">
      <c r="C433" s="3" t="s">
        <v>126</v>
      </c>
      <c r="D433">
        <f>MATCH(C433,'Master Sheet'!$B$2:$B$392,0)</f>
        <v>32</v>
      </c>
    </row>
    <row r="434" spans="3:4" x14ac:dyDescent="0.3">
      <c r="C434" s="3" t="s">
        <v>126</v>
      </c>
      <c r="D434">
        <f>MATCH(C434,'Master Sheet'!$B$2:$B$392,0)</f>
        <v>32</v>
      </c>
    </row>
    <row r="435" spans="3:4" x14ac:dyDescent="0.3">
      <c r="C435" s="3" t="s">
        <v>126</v>
      </c>
      <c r="D435">
        <f>MATCH(C435,'Master Sheet'!$B$2:$B$392,0)</f>
        <v>32</v>
      </c>
    </row>
    <row r="436" spans="3:4" x14ac:dyDescent="0.3">
      <c r="C436" s="3" t="s">
        <v>126</v>
      </c>
      <c r="D436">
        <f>MATCH(C436,'Master Sheet'!$B$2:$B$392,0)</f>
        <v>32</v>
      </c>
    </row>
    <row r="437" spans="3:4" x14ac:dyDescent="0.3">
      <c r="C437" s="3" t="s">
        <v>126</v>
      </c>
      <c r="D437">
        <f>MATCH(C437,'Master Sheet'!$B$2:$B$392,0)</f>
        <v>32</v>
      </c>
    </row>
    <row r="438" spans="3:4" x14ac:dyDescent="0.3">
      <c r="C438" s="3" t="s">
        <v>126</v>
      </c>
      <c r="D438">
        <f>MATCH(C438,'Master Sheet'!$B$2:$B$392,0)</f>
        <v>32</v>
      </c>
    </row>
    <row r="439" spans="3:4" x14ac:dyDescent="0.3">
      <c r="C439" s="3" t="s">
        <v>126</v>
      </c>
      <c r="D439">
        <f>MATCH(C439,'Master Sheet'!$B$2:$B$392,0)</f>
        <v>32</v>
      </c>
    </row>
    <row r="440" spans="3:4" x14ac:dyDescent="0.3">
      <c r="C440" s="3" t="s">
        <v>130</v>
      </c>
      <c r="D440">
        <f>MATCH(C440,'Master Sheet'!$B$2:$B$392,0)</f>
        <v>33</v>
      </c>
    </row>
    <row r="441" spans="3:4" x14ac:dyDescent="0.3">
      <c r="C441" s="3" t="s">
        <v>130</v>
      </c>
      <c r="D441">
        <f>MATCH(C441,'Master Sheet'!$B$2:$B$392,0)</f>
        <v>33</v>
      </c>
    </row>
    <row r="442" spans="3:4" x14ac:dyDescent="0.3">
      <c r="C442" s="3" t="s">
        <v>130</v>
      </c>
      <c r="D442">
        <f>MATCH(C442,'Master Sheet'!$B$2:$B$392,0)</f>
        <v>33</v>
      </c>
    </row>
    <row r="443" spans="3:4" x14ac:dyDescent="0.3">
      <c r="C443" s="3" t="s">
        <v>130</v>
      </c>
      <c r="D443">
        <f>MATCH(C443,'Master Sheet'!$B$2:$B$392,0)</f>
        <v>33</v>
      </c>
    </row>
    <row r="444" spans="3:4" x14ac:dyDescent="0.3">
      <c r="C444" s="3" t="s">
        <v>130</v>
      </c>
      <c r="D444">
        <f>MATCH(C444,'Master Sheet'!$B$2:$B$392,0)</f>
        <v>33</v>
      </c>
    </row>
    <row r="445" spans="3:4" x14ac:dyDescent="0.3">
      <c r="C445" s="3" t="s">
        <v>130</v>
      </c>
      <c r="D445">
        <f>MATCH(C445,'Master Sheet'!$B$2:$B$392,0)</f>
        <v>33</v>
      </c>
    </row>
    <row r="446" spans="3:4" x14ac:dyDescent="0.3">
      <c r="C446" s="3" t="s">
        <v>130</v>
      </c>
      <c r="D446">
        <f>MATCH(C446,'Master Sheet'!$B$2:$B$392,0)</f>
        <v>33</v>
      </c>
    </row>
    <row r="447" spans="3:4" x14ac:dyDescent="0.3">
      <c r="C447" s="3" t="s">
        <v>130</v>
      </c>
      <c r="D447">
        <f>MATCH(C447,'Master Sheet'!$B$2:$B$392,0)</f>
        <v>33</v>
      </c>
    </row>
    <row r="448" spans="3:4" x14ac:dyDescent="0.3">
      <c r="C448" s="3" t="s">
        <v>133</v>
      </c>
      <c r="D448">
        <f>MATCH(C448,'Master Sheet'!$B$2:$B$392,0)</f>
        <v>34</v>
      </c>
    </row>
    <row r="449" spans="3:4" x14ac:dyDescent="0.3">
      <c r="C449" s="3" t="s">
        <v>133</v>
      </c>
      <c r="D449">
        <f>MATCH(C449,'Master Sheet'!$B$2:$B$392,0)</f>
        <v>34</v>
      </c>
    </row>
    <row r="450" spans="3:4" x14ac:dyDescent="0.3">
      <c r="C450" s="3" t="s">
        <v>133</v>
      </c>
      <c r="D450">
        <f>MATCH(C450,'Master Sheet'!$B$2:$B$392,0)</f>
        <v>34</v>
      </c>
    </row>
    <row r="451" spans="3:4" x14ac:dyDescent="0.3">
      <c r="C451" s="3" t="s">
        <v>133</v>
      </c>
      <c r="D451">
        <f>MATCH(C451,'Master Sheet'!$B$2:$B$392,0)</f>
        <v>34</v>
      </c>
    </row>
    <row r="452" spans="3:4" x14ac:dyDescent="0.3">
      <c r="C452" s="3" t="s">
        <v>133</v>
      </c>
      <c r="D452">
        <f>MATCH(C452,'Master Sheet'!$B$2:$B$392,0)</f>
        <v>34</v>
      </c>
    </row>
    <row r="453" spans="3:4" x14ac:dyDescent="0.3">
      <c r="C453" s="3" t="s">
        <v>133</v>
      </c>
      <c r="D453">
        <f>MATCH(C453,'Master Sheet'!$B$2:$B$392,0)</f>
        <v>34</v>
      </c>
    </row>
    <row r="454" spans="3:4" x14ac:dyDescent="0.3">
      <c r="C454" s="3" t="s">
        <v>133</v>
      </c>
      <c r="D454">
        <f>MATCH(C454,'Master Sheet'!$B$2:$B$392,0)</f>
        <v>34</v>
      </c>
    </row>
    <row r="455" spans="3:4" x14ac:dyDescent="0.3">
      <c r="C455" s="3" t="s">
        <v>136</v>
      </c>
      <c r="D455">
        <f>MATCH(C455,'Master Sheet'!$B$2:$B$392,0)</f>
        <v>35</v>
      </c>
    </row>
    <row r="456" spans="3:4" x14ac:dyDescent="0.3">
      <c r="C456" s="3" t="s">
        <v>136</v>
      </c>
      <c r="D456">
        <f>MATCH(C456,'Master Sheet'!$B$2:$B$392,0)</f>
        <v>35</v>
      </c>
    </row>
    <row r="457" spans="3:4" x14ac:dyDescent="0.3">
      <c r="C457" s="3" t="s">
        <v>136</v>
      </c>
      <c r="D457">
        <f>MATCH(C457,'Master Sheet'!$B$2:$B$392,0)</f>
        <v>35</v>
      </c>
    </row>
    <row r="458" spans="3:4" x14ac:dyDescent="0.3">
      <c r="C458" s="3" t="s">
        <v>136</v>
      </c>
      <c r="D458">
        <f>MATCH(C458,'Master Sheet'!$B$2:$B$392,0)</f>
        <v>35</v>
      </c>
    </row>
    <row r="459" spans="3:4" x14ac:dyDescent="0.3">
      <c r="C459" s="3" t="s">
        <v>136</v>
      </c>
      <c r="D459">
        <f>MATCH(C459,'Master Sheet'!$B$2:$B$392,0)</f>
        <v>35</v>
      </c>
    </row>
    <row r="460" spans="3:4" x14ac:dyDescent="0.3">
      <c r="C460" s="3" t="s">
        <v>136</v>
      </c>
      <c r="D460">
        <f>MATCH(C460,'Master Sheet'!$B$2:$B$392,0)</f>
        <v>35</v>
      </c>
    </row>
    <row r="461" spans="3:4" x14ac:dyDescent="0.3">
      <c r="C461" s="3" t="s">
        <v>136</v>
      </c>
      <c r="D461">
        <f>MATCH(C461,'Master Sheet'!$B$2:$B$392,0)</f>
        <v>35</v>
      </c>
    </row>
    <row r="462" spans="3:4" x14ac:dyDescent="0.3">
      <c r="C462" s="3" t="s">
        <v>136</v>
      </c>
      <c r="D462">
        <f>MATCH(C462,'Master Sheet'!$B$2:$B$392,0)</f>
        <v>35</v>
      </c>
    </row>
    <row r="463" spans="3:4" x14ac:dyDescent="0.3">
      <c r="C463" s="3" t="s">
        <v>136</v>
      </c>
      <c r="D463">
        <f>MATCH(C463,'Master Sheet'!$B$2:$B$392,0)</f>
        <v>35</v>
      </c>
    </row>
    <row r="464" spans="3:4" x14ac:dyDescent="0.3">
      <c r="C464" s="3" t="s">
        <v>139</v>
      </c>
      <c r="D464">
        <f>MATCH(C464,'Master Sheet'!$B$2:$B$392,0)</f>
        <v>36</v>
      </c>
    </row>
    <row r="465" spans="3:4" x14ac:dyDescent="0.3">
      <c r="C465" s="3" t="s">
        <v>139</v>
      </c>
      <c r="D465">
        <f>MATCH(C465,'Master Sheet'!$B$2:$B$392,0)</f>
        <v>36</v>
      </c>
    </row>
    <row r="466" spans="3:4" x14ac:dyDescent="0.3">
      <c r="C466" s="3" t="s">
        <v>139</v>
      </c>
      <c r="D466">
        <f>MATCH(C466,'Master Sheet'!$B$2:$B$392,0)</f>
        <v>36</v>
      </c>
    </row>
    <row r="467" spans="3:4" x14ac:dyDescent="0.3">
      <c r="C467" s="3" t="s">
        <v>139</v>
      </c>
      <c r="D467">
        <f>MATCH(C467,'Master Sheet'!$B$2:$B$392,0)</f>
        <v>36</v>
      </c>
    </row>
    <row r="468" spans="3:4" x14ac:dyDescent="0.3">
      <c r="C468" s="3" t="s">
        <v>139</v>
      </c>
      <c r="D468">
        <f>MATCH(C468,'Master Sheet'!$B$2:$B$392,0)</f>
        <v>36</v>
      </c>
    </row>
    <row r="469" spans="3:4" x14ac:dyDescent="0.3">
      <c r="C469" s="3" t="s">
        <v>139</v>
      </c>
      <c r="D469">
        <f>MATCH(C469,'Master Sheet'!$B$2:$B$392,0)</f>
        <v>36</v>
      </c>
    </row>
    <row r="470" spans="3:4" x14ac:dyDescent="0.3">
      <c r="C470" s="3" t="s">
        <v>139</v>
      </c>
      <c r="D470">
        <f>MATCH(C470,'Master Sheet'!$B$2:$B$392,0)</f>
        <v>36</v>
      </c>
    </row>
    <row r="471" spans="3:4" x14ac:dyDescent="0.3">
      <c r="C471" s="3" t="s">
        <v>142</v>
      </c>
      <c r="D471">
        <f>MATCH(C471,'Master Sheet'!$B$2:$B$392,0)</f>
        <v>37</v>
      </c>
    </row>
    <row r="472" spans="3:4" x14ac:dyDescent="0.3">
      <c r="C472" s="3" t="s">
        <v>142</v>
      </c>
      <c r="D472">
        <f>MATCH(C472,'Master Sheet'!$B$2:$B$392,0)</f>
        <v>37</v>
      </c>
    </row>
    <row r="473" spans="3:4" x14ac:dyDescent="0.3">
      <c r="C473" s="3" t="s">
        <v>142</v>
      </c>
      <c r="D473">
        <f>MATCH(C473,'Master Sheet'!$B$2:$B$392,0)</f>
        <v>37</v>
      </c>
    </row>
    <row r="474" spans="3:4" x14ac:dyDescent="0.3">
      <c r="C474" s="3" t="s">
        <v>142</v>
      </c>
      <c r="D474">
        <f>MATCH(C474,'Master Sheet'!$B$2:$B$392,0)</f>
        <v>37</v>
      </c>
    </row>
    <row r="475" spans="3:4" x14ac:dyDescent="0.3">
      <c r="C475" s="3" t="s">
        <v>142</v>
      </c>
      <c r="D475">
        <f>MATCH(C475,'Master Sheet'!$B$2:$B$392,0)</f>
        <v>37</v>
      </c>
    </row>
    <row r="476" spans="3:4" x14ac:dyDescent="0.3">
      <c r="C476" s="3" t="s">
        <v>142</v>
      </c>
      <c r="D476">
        <f>MATCH(C476,'Master Sheet'!$B$2:$B$392,0)</f>
        <v>37</v>
      </c>
    </row>
    <row r="477" spans="3:4" x14ac:dyDescent="0.3">
      <c r="C477" s="3" t="s">
        <v>142</v>
      </c>
      <c r="D477">
        <f>MATCH(C477,'Master Sheet'!$B$2:$B$392,0)</f>
        <v>37</v>
      </c>
    </row>
    <row r="478" spans="3:4" x14ac:dyDescent="0.3">
      <c r="C478" s="3" t="s">
        <v>142</v>
      </c>
      <c r="D478">
        <f>MATCH(C478,'Master Sheet'!$B$2:$B$392,0)</f>
        <v>37</v>
      </c>
    </row>
    <row r="479" spans="3:4" x14ac:dyDescent="0.3">
      <c r="C479" s="3" t="s">
        <v>142</v>
      </c>
      <c r="D479">
        <f>MATCH(C479,'Master Sheet'!$B$2:$B$392,0)</f>
        <v>37</v>
      </c>
    </row>
    <row r="480" spans="3:4" x14ac:dyDescent="0.3">
      <c r="C480" s="3" t="s">
        <v>145</v>
      </c>
      <c r="D480">
        <f>MATCH(C480,'Master Sheet'!$B$2:$B$392,0)</f>
        <v>38</v>
      </c>
    </row>
    <row r="481" spans="3:4" x14ac:dyDescent="0.3">
      <c r="C481" s="3" t="s">
        <v>145</v>
      </c>
      <c r="D481">
        <f>MATCH(C481,'Master Sheet'!$B$2:$B$392,0)</f>
        <v>38</v>
      </c>
    </row>
    <row r="482" spans="3:4" x14ac:dyDescent="0.3">
      <c r="C482" s="3" t="s">
        <v>145</v>
      </c>
      <c r="D482">
        <f>MATCH(C482,'Master Sheet'!$B$2:$B$392,0)</f>
        <v>38</v>
      </c>
    </row>
    <row r="483" spans="3:4" x14ac:dyDescent="0.3">
      <c r="C483" s="3" t="s">
        <v>145</v>
      </c>
      <c r="D483">
        <f>MATCH(C483,'Master Sheet'!$B$2:$B$392,0)</f>
        <v>38</v>
      </c>
    </row>
    <row r="484" spans="3:4" x14ac:dyDescent="0.3">
      <c r="C484" s="3" t="s">
        <v>145</v>
      </c>
      <c r="D484">
        <f>MATCH(C484,'Master Sheet'!$B$2:$B$392,0)</f>
        <v>38</v>
      </c>
    </row>
    <row r="485" spans="3:4" x14ac:dyDescent="0.3">
      <c r="C485" s="3" t="s">
        <v>148</v>
      </c>
      <c r="D485">
        <f>MATCH(C485,'Master Sheet'!$B$2:$B$392,0)</f>
        <v>39</v>
      </c>
    </row>
    <row r="486" spans="3:4" x14ac:dyDescent="0.3">
      <c r="C486" s="3" t="s">
        <v>148</v>
      </c>
      <c r="D486">
        <f>MATCH(C486,'Master Sheet'!$B$2:$B$392,0)</f>
        <v>39</v>
      </c>
    </row>
    <row r="487" spans="3:4" x14ac:dyDescent="0.3">
      <c r="C487" s="3" t="s">
        <v>148</v>
      </c>
      <c r="D487">
        <f>MATCH(C487,'Master Sheet'!$B$2:$B$392,0)</f>
        <v>39</v>
      </c>
    </row>
    <row r="488" spans="3:4" x14ac:dyDescent="0.3">
      <c r="C488" s="3" t="s">
        <v>148</v>
      </c>
      <c r="D488">
        <f>MATCH(C488,'Master Sheet'!$B$2:$B$392,0)</f>
        <v>39</v>
      </c>
    </row>
    <row r="489" spans="3:4" x14ac:dyDescent="0.3">
      <c r="C489" s="3" t="s">
        <v>148</v>
      </c>
      <c r="D489">
        <f>MATCH(C489,'Master Sheet'!$B$2:$B$392,0)</f>
        <v>39</v>
      </c>
    </row>
    <row r="490" spans="3:4" x14ac:dyDescent="0.3">
      <c r="C490" s="3" t="s">
        <v>148</v>
      </c>
      <c r="D490">
        <f>MATCH(C490,'Master Sheet'!$B$2:$B$392,0)</f>
        <v>39</v>
      </c>
    </row>
    <row r="491" spans="3:4" x14ac:dyDescent="0.3">
      <c r="C491" s="3" t="s">
        <v>148</v>
      </c>
      <c r="D491">
        <f>MATCH(C491,'Master Sheet'!$B$2:$B$392,0)</f>
        <v>39</v>
      </c>
    </row>
    <row r="492" spans="3:4" x14ac:dyDescent="0.3">
      <c r="C492" s="3" t="s">
        <v>148</v>
      </c>
      <c r="D492">
        <f>MATCH(C492,'Master Sheet'!$B$2:$B$392,0)</f>
        <v>39</v>
      </c>
    </row>
    <row r="493" spans="3:4" x14ac:dyDescent="0.3">
      <c r="C493" s="3" t="s">
        <v>148</v>
      </c>
      <c r="D493">
        <f>MATCH(C493,'Master Sheet'!$B$2:$B$392,0)</f>
        <v>39</v>
      </c>
    </row>
    <row r="494" spans="3:4" x14ac:dyDescent="0.3">
      <c r="C494" s="3" t="s">
        <v>148</v>
      </c>
      <c r="D494">
        <f>MATCH(C494,'Master Sheet'!$B$2:$B$392,0)</f>
        <v>39</v>
      </c>
    </row>
    <row r="495" spans="3:4" x14ac:dyDescent="0.3">
      <c r="C495" s="3" t="s">
        <v>148</v>
      </c>
      <c r="D495">
        <f>MATCH(C495,'Master Sheet'!$B$2:$B$392,0)</f>
        <v>39</v>
      </c>
    </row>
    <row r="496" spans="3:4" x14ac:dyDescent="0.3">
      <c r="C496" s="3" t="s">
        <v>148</v>
      </c>
      <c r="D496">
        <f>MATCH(C496,'Master Sheet'!$B$2:$B$392,0)</f>
        <v>39</v>
      </c>
    </row>
    <row r="497" spans="3:4" x14ac:dyDescent="0.3">
      <c r="C497" s="3" t="s">
        <v>148</v>
      </c>
      <c r="D497">
        <f>MATCH(C497,'Master Sheet'!$B$2:$B$392,0)</f>
        <v>39</v>
      </c>
    </row>
    <row r="498" spans="3:4" x14ac:dyDescent="0.3">
      <c r="C498" s="3" t="s">
        <v>148</v>
      </c>
      <c r="D498">
        <f>MATCH(C498,'Master Sheet'!$B$2:$B$392,0)</f>
        <v>39</v>
      </c>
    </row>
    <row r="499" spans="3:4" x14ac:dyDescent="0.3">
      <c r="C499" s="3" t="s">
        <v>151</v>
      </c>
      <c r="D499">
        <f>MATCH(C499,'Master Sheet'!$B$2:$B$392,0)</f>
        <v>40</v>
      </c>
    </row>
    <row r="500" spans="3:4" x14ac:dyDescent="0.3">
      <c r="C500" s="3" t="s">
        <v>151</v>
      </c>
      <c r="D500">
        <f>MATCH(C500,'Master Sheet'!$B$2:$B$392,0)</f>
        <v>40</v>
      </c>
    </row>
    <row r="501" spans="3:4" x14ac:dyDescent="0.3">
      <c r="C501" s="3" t="s">
        <v>151</v>
      </c>
      <c r="D501">
        <f>MATCH(C501,'Master Sheet'!$B$2:$B$392,0)</f>
        <v>40</v>
      </c>
    </row>
    <row r="502" spans="3:4" x14ac:dyDescent="0.3">
      <c r="C502" s="3" t="s">
        <v>151</v>
      </c>
      <c r="D502">
        <f>MATCH(C502,'Master Sheet'!$B$2:$B$392,0)</f>
        <v>40</v>
      </c>
    </row>
    <row r="503" spans="3:4" x14ac:dyDescent="0.3">
      <c r="C503" s="3" t="s">
        <v>151</v>
      </c>
      <c r="D503">
        <f>MATCH(C503,'Master Sheet'!$B$2:$B$392,0)</f>
        <v>40</v>
      </c>
    </row>
    <row r="504" spans="3:4" x14ac:dyDescent="0.3">
      <c r="C504" s="3" t="s">
        <v>151</v>
      </c>
      <c r="D504">
        <f>MATCH(C504,'Master Sheet'!$B$2:$B$392,0)</f>
        <v>40</v>
      </c>
    </row>
    <row r="505" spans="3:4" x14ac:dyDescent="0.3">
      <c r="C505" s="3" t="s">
        <v>151</v>
      </c>
      <c r="D505">
        <f>MATCH(C505,'Master Sheet'!$B$2:$B$392,0)</f>
        <v>40</v>
      </c>
    </row>
    <row r="506" spans="3:4" x14ac:dyDescent="0.3">
      <c r="C506" s="3" t="s">
        <v>151</v>
      </c>
      <c r="D506">
        <f>MATCH(C506,'Master Sheet'!$B$2:$B$392,0)</f>
        <v>40</v>
      </c>
    </row>
    <row r="507" spans="3:4" x14ac:dyDescent="0.3">
      <c r="C507" s="3" t="s">
        <v>151</v>
      </c>
      <c r="D507">
        <f>MATCH(C507,'Master Sheet'!$B$2:$B$392,0)</f>
        <v>40</v>
      </c>
    </row>
    <row r="508" spans="3:4" x14ac:dyDescent="0.3">
      <c r="C508" s="3" t="s">
        <v>151</v>
      </c>
      <c r="D508">
        <f>MATCH(C508,'Master Sheet'!$B$2:$B$392,0)</f>
        <v>40</v>
      </c>
    </row>
    <row r="509" spans="3:4" x14ac:dyDescent="0.3">
      <c r="C509" s="3" t="s">
        <v>151</v>
      </c>
      <c r="D509">
        <f>MATCH(C509,'Master Sheet'!$B$2:$B$392,0)</f>
        <v>40</v>
      </c>
    </row>
    <row r="510" spans="3:4" x14ac:dyDescent="0.3">
      <c r="C510" s="3" t="s">
        <v>151</v>
      </c>
      <c r="D510">
        <f>MATCH(C510,'Master Sheet'!$B$2:$B$392,0)</f>
        <v>40</v>
      </c>
    </row>
    <row r="511" spans="3:4" x14ac:dyDescent="0.3">
      <c r="C511" s="3" t="s">
        <v>151</v>
      </c>
      <c r="D511">
        <f>MATCH(C511,'Master Sheet'!$B$2:$B$392,0)</f>
        <v>40</v>
      </c>
    </row>
    <row r="512" spans="3:4" x14ac:dyDescent="0.3">
      <c r="C512" s="3" t="s">
        <v>151</v>
      </c>
      <c r="D512">
        <f>MATCH(C512,'Master Sheet'!$B$2:$B$392,0)</f>
        <v>40</v>
      </c>
    </row>
    <row r="513" spans="3:4" x14ac:dyDescent="0.3">
      <c r="C513" s="3" t="s">
        <v>154</v>
      </c>
      <c r="D513">
        <f>MATCH(C513,'Master Sheet'!$B$2:$B$392,0)</f>
        <v>41</v>
      </c>
    </row>
    <row r="514" spans="3:4" x14ac:dyDescent="0.3">
      <c r="C514" s="3" t="s">
        <v>154</v>
      </c>
      <c r="D514">
        <f>MATCH(C514,'Master Sheet'!$B$2:$B$392,0)</f>
        <v>41</v>
      </c>
    </row>
    <row r="515" spans="3:4" x14ac:dyDescent="0.3">
      <c r="C515" s="3" t="s">
        <v>154</v>
      </c>
      <c r="D515">
        <f>MATCH(C515,'Master Sheet'!$B$2:$B$392,0)</f>
        <v>41</v>
      </c>
    </row>
    <row r="516" spans="3:4" x14ac:dyDescent="0.3">
      <c r="C516" s="3" t="s">
        <v>154</v>
      </c>
      <c r="D516">
        <f>MATCH(C516,'Master Sheet'!$B$2:$B$392,0)</f>
        <v>41</v>
      </c>
    </row>
    <row r="517" spans="3:4" x14ac:dyDescent="0.3">
      <c r="C517" s="3" t="s">
        <v>154</v>
      </c>
      <c r="D517">
        <f>MATCH(C517,'Master Sheet'!$B$2:$B$392,0)</f>
        <v>41</v>
      </c>
    </row>
    <row r="518" spans="3:4" x14ac:dyDescent="0.3">
      <c r="C518" s="3" t="s">
        <v>154</v>
      </c>
      <c r="D518">
        <f>MATCH(C518,'Master Sheet'!$B$2:$B$392,0)</f>
        <v>41</v>
      </c>
    </row>
    <row r="519" spans="3:4" x14ac:dyDescent="0.3">
      <c r="C519" s="3" t="s">
        <v>154</v>
      </c>
      <c r="D519">
        <f>MATCH(C519,'Master Sheet'!$B$2:$B$392,0)</f>
        <v>41</v>
      </c>
    </row>
    <row r="520" spans="3:4" x14ac:dyDescent="0.3">
      <c r="C520" s="3" t="s">
        <v>154</v>
      </c>
      <c r="D520">
        <f>MATCH(C520,'Master Sheet'!$B$2:$B$392,0)</f>
        <v>41</v>
      </c>
    </row>
    <row r="521" spans="3:4" x14ac:dyDescent="0.3">
      <c r="C521" s="3" t="s">
        <v>154</v>
      </c>
      <c r="D521">
        <f>MATCH(C521,'Master Sheet'!$B$2:$B$392,0)</f>
        <v>41</v>
      </c>
    </row>
    <row r="522" spans="3:4" x14ac:dyDescent="0.3">
      <c r="C522" s="3" t="s">
        <v>154</v>
      </c>
      <c r="D522">
        <f>MATCH(C522,'Master Sheet'!$B$2:$B$392,0)</f>
        <v>41</v>
      </c>
    </row>
    <row r="523" spans="3:4" x14ac:dyDescent="0.3">
      <c r="C523" s="3" t="s">
        <v>154</v>
      </c>
      <c r="D523">
        <f>MATCH(C523,'Master Sheet'!$B$2:$B$392,0)</f>
        <v>41</v>
      </c>
    </row>
    <row r="524" spans="3:4" x14ac:dyDescent="0.3">
      <c r="C524" s="3" t="s">
        <v>157</v>
      </c>
      <c r="D524">
        <f>MATCH(C524,'Master Sheet'!$B$2:$B$392,0)</f>
        <v>42</v>
      </c>
    </row>
    <row r="525" spans="3:4" x14ac:dyDescent="0.3">
      <c r="C525" s="3" t="s">
        <v>157</v>
      </c>
      <c r="D525">
        <f>MATCH(C525,'Master Sheet'!$B$2:$B$392,0)</f>
        <v>42</v>
      </c>
    </row>
    <row r="526" spans="3:4" x14ac:dyDescent="0.3">
      <c r="C526" s="3" t="s">
        <v>157</v>
      </c>
      <c r="D526">
        <f>MATCH(C526,'Master Sheet'!$B$2:$B$392,0)</f>
        <v>42</v>
      </c>
    </row>
    <row r="527" spans="3:4" x14ac:dyDescent="0.3">
      <c r="C527" s="3" t="s">
        <v>157</v>
      </c>
      <c r="D527">
        <f>MATCH(C527,'Master Sheet'!$B$2:$B$392,0)</f>
        <v>42</v>
      </c>
    </row>
    <row r="528" spans="3:4" x14ac:dyDescent="0.3">
      <c r="C528" s="3" t="s">
        <v>157</v>
      </c>
      <c r="D528">
        <f>MATCH(C528,'Master Sheet'!$B$2:$B$392,0)</f>
        <v>42</v>
      </c>
    </row>
    <row r="529" spans="3:4" x14ac:dyDescent="0.3">
      <c r="C529" s="3" t="s">
        <v>157</v>
      </c>
      <c r="D529">
        <f>MATCH(C529,'Master Sheet'!$B$2:$B$392,0)</f>
        <v>42</v>
      </c>
    </row>
    <row r="530" spans="3:4" x14ac:dyDescent="0.3">
      <c r="C530" s="3" t="s">
        <v>157</v>
      </c>
      <c r="D530">
        <f>MATCH(C530,'Master Sheet'!$B$2:$B$392,0)</f>
        <v>42</v>
      </c>
    </row>
    <row r="531" spans="3:4" x14ac:dyDescent="0.3">
      <c r="C531" s="3" t="s">
        <v>157</v>
      </c>
      <c r="D531">
        <f>MATCH(C531,'Master Sheet'!$B$2:$B$392,0)</f>
        <v>42</v>
      </c>
    </row>
    <row r="532" spans="3:4" x14ac:dyDescent="0.3">
      <c r="C532" s="3" t="s">
        <v>157</v>
      </c>
      <c r="D532">
        <f>MATCH(C532,'Master Sheet'!$B$2:$B$392,0)</f>
        <v>42</v>
      </c>
    </row>
    <row r="533" spans="3:4" x14ac:dyDescent="0.3">
      <c r="C533" s="3" t="s">
        <v>157</v>
      </c>
      <c r="D533">
        <f>MATCH(C533,'Master Sheet'!$B$2:$B$392,0)</f>
        <v>42</v>
      </c>
    </row>
    <row r="534" spans="3:4" x14ac:dyDescent="0.3">
      <c r="C534" s="3" t="s">
        <v>160</v>
      </c>
      <c r="D534">
        <f>MATCH(C534,'Master Sheet'!$B$2:$B$392,0)</f>
        <v>43</v>
      </c>
    </row>
    <row r="535" spans="3:4" x14ac:dyDescent="0.3">
      <c r="C535" s="3" t="s">
        <v>160</v>
      </c>
      <c r="D535">
        <f>MATCH(C535,'Master Sheet'!$B$2:$B$392,0)</f>
        <v>43</v>
      </c>
    </row>
    <row r="536" spans="3:4" x14ac:dyDescent="0.3">
      <c r="C536" s="3" t="s">
        <v>160</v>
      </c>
      <c r="D536">
        <f>MATCH(C536,'Master Sheet'!$B$2:$B$392,0)</f>
        <v>43</v>
      </c>
    </row>
    <row r="537" spans="3:4" x14ac:dyDescent="0.3">
      <c r="C537" s="3" t="s">
        <v>160</v>
      </c>
      <c r="D537">
        <f>MATCH(C537,'Master Sheet'!$B$2:$B$392,0)</f>
        <v>43</v>
      </c>
    </row>
    <row r="538" spans="3:4" x14ac:dyDescent="0.3">
      <c r="C538" s="3" t="s">
        <v>160</v>
      </c>
      <c r="D538">
        <f>MATCH(C538,'Master Sheet'!$B$2:$B$392,0)</f>
        <v>43</v>
      </c>
    </row>
    <row r="539" spans="3:4" x14ac:dyDescent="0.3">
      <c r="C539" s="3" t="s">
        <v>160</v>
      </c>
      <c r="D539">
        <f>MATCH(C539,'Master Sheet'!$B$2:$B$392,0)</f>
        <v>43</v>
      </c>
    </row>
    <row r="540" spans="3:4" x14ac:dyDescent="0.3">
      <c r="C540" s="3" t="s">
        <v>160</v>
      </c>
      <c r="D540">
        <f>MATCH(C540,'Master Sheet'!$B$2:$B$392,0)</f>
        <v>43</v>
      </c>
    </row>
    <row r="541" spans="3:4" x14ac:dyDescent="0.3">
      <c r="C541" s="3" t="s">
        <v>160</v>
      </c>
      <c r="D541">
        <f>MATCH(C541,'Master Sheet'!$B$2:$B$392,0)</f>
        <v>43</v>
      </c>
    </row>
    <row r="542" spans="3:4" x14ac:dyDescent="0.3">
      <c r="C542" s="3" t="s">
        <v>160</v>
      </c>
      <c r="D542">
        <f>MATCH(C542,'Master Sheet'!$B$2:$B$392,0)</f>
        <v>43</v>
      </c>
    </row>
    <row r="543" spans="3:4" x14ac:dyDescent="0.3">
      <c r="C543" s="3" t="s">
        <v>160</v>
      </c>
      <c r="D543">
        <f>MATCH(C543,'Master Sheet'!$B$2:$B$392,0)</f>
        <v>43</v>
      </c>
    </row>
    <row r="544" spans="3:4" x14ac:dyDescent="0.3">
      <c r="C544" s="3" t="s">
        <v>160</v>
      </c>
      <c r="D544">
        <f>MATCH(C544,'Master Sheet'!$B$2:$B$392,0)</f>
        <v>43</v>
      </c>
    </row>
    <row r="545" spans="3:4" x14ac:dyDescent="0.3">
      <c r="C545" s="3" t="s">
        <v>163</v>
      </c>
      <c r="D545">
        <f>MATCH(C545,'Master Sheet'!$B$2:$B$392,0)</f>
        <v>44</v>
      </c>
    </row>
    <row r="546" spans="3:4" x14ac:dyDescent="0.3">
      <c r="C546" s="3" t="s">
        <v>163</v>
      </c>
      <c r="D546">
        <f>MATCH(C546,'Master Sheet'!$B$2:$B$392,0)</f>
        <v>44</v>
      </c>
    </row>
    <row r="547" spans="3:4" x14ac:dyDescent="0.3">
      <c r="C547" s="3" t="s">
        <v>163</v>
      </c>
      <c r="D547">
        <f>MATCH(C547,'Master Sheet'!$B$2:$B$392,0)</f>
        <v>44</v>
      </c>
    </row>
    <row r="548" spans="3:4" x14ac:dyDescent="0.3">
      <c r="C548" s="3" t="s">
        <v>163</v>
      </c>
      <c r="D548">
        <f>MATCH(C548,'Master Sheet'!$B$2:$B$392,0)</f>
        <v>44</v>
      </c>
    </row>
    <row r="549" spans="3:4" x14ac:dyDescent="0.3">
      <c r="C549" s="3" t="s">
        <v>163</v>
      </c>
      <c r="D549">
        <f>MATCH(C549,'Master Sheet'!$B$2:$B$392,0)</f>
        <v>44</v>
      </c>
    </row>
    <row r="550" spans="3:4" x14ac:dyDescent="0.3">
      <c r="C550" s="3" t="s">
        <v>163</v>
      </c>
      <c r="D550">
        <f>MATCH(C550,'Master Sheet'!$B$2:$B$392,0)</f>
        <v>44</v>
      </c>
    </row>
    <row r="551" spans="3:4" x14ac:dyDescent="0.3">
      <c r="C551" s="3" t="s">
        <v>163</v>
      </c>
      <c r="D551">
        <f>MATCH(C551,'Master Sheet'!$B$2:$B$392,0)</f>
        <v>44</v>
      </c>
    </row>
    <row r="552" spans="3:4" x14ac:dyDescent="0.3">
      <c r="C552" s="3" t="s">
        <v>166</v>
      </c>
      <c r="D552">
        <f>MATCH(C552,'Master Sheet'!$B$2:$B$392,0)</f>
        <v>45</v>
      </c>
    </row>
    <row r="553" spans="3:4" x14ac:dyDescent="0.3">
      <c r="C553" s="3" t="s">
        <v>166</v>
      </c>
      <c r="D553">
        <f>MATCH(C553,'Master Sheet'!$B$2:$B$392,0)</f>
        <v>45</v>
      </c>
    </row>
    <row r="554" spans="3:4" x14ac:dyDescent="0.3">
      <c r="C554" s="3" t="s">
        <v>166</v>
      </c>
      <c r="D554">
        <f>MATCH(C554,'Master Sheet'!$B$2:$B$392,0)</f>
        <v>45</v>
      </c>
    </row>
    <row r="555" spans="3:4" x14ac:dyDescent="0.3">
      <c r="C555" s="3" t="s">
        <v>166</v>
      </c>
      <c r="D555">
        <f>MATCH(C555,'Master Sheet'!$B$2:$B$392,0)</f>
        <v>45</v>
      </c>
    </row>
    <row r="556" spans="3:4" x14ac:dyDescent="0.3">
      <c r="C556" s="3" t="s">
        <v>166</v>
      </c>
      <c r="D556">
        <f>MATCH(C556,'Master Sheet'!$B$2:$B$392,0)</f>
        <v>45</v>
      </c>
    </row>
    <row r="557" spans="3:4" x14ac:dyDescent="0.3">
      <c r="C557" s="3" t="s">
        <v>166</v>
      </c>
      <c r="D557">
        <f>MATCH(C557,'Master Sheet'!$B$2:$B$392,0)</f>
        <v>45</v>
      </c>
    </row>
    <row r="558" spans="3:4" x14ac:dyDescent="0.3">
      <c r="C558" s="3" t="s">
        <v>166</v>
      </c>
      <c r="D558">
        <f>MATCH(C558,'Master Sheet'!$B$2:$B$392,0)</f>
        <v>45</v>
      </c>
    </row>
    <row r="559" spans="3:4" x14ac:dyDescent="0.3">
      <c r="C559" s="3" t="s">
        <v>166</v>
      </c>
      <c r="D559">
        <f>MATCH(C559,'Master Sheet'!$B$2:$B$392,0)</f>
        <v>45</v>
      </c>
    </row>
    <row r="560" spans="3:4" x14ac:dyDescent="0.3">
      <c r="C560" s="3" t="s">
        <v>169</v>
      </c>
      <c r="D560">
        <f>MATCH(C560,'Master Sheet'!$B$2:$B$392,0)</f>
        <v>46</v>
      </c>
    </row>
    <row r="561" spans="3:4" x14ac:dyDescent="0.3">
      <c r="C561" s="3" t="s">
        <v>169</v>
      </c>
      <c r="D561">
        <f>MATCH(C561,'Master Sheet'!$B$2:$B$392,0)</f>
        <v>46</v>
      </c>
    </row>
    <row r="562" spans="3:4" x14ac:dyDescent="0.3">
      <c r="C562" s="3" t="s">
        <v>169</v>
      </c>
      <c r="D562">
        <f>MATCH(C562,'Master Sheet'!$B$2:$B$392,0)</f>
        <v>46</v>
      </c>
    </row>
    <row r="563" spans="3:4" x14ac:dyDescent="0.3">
      <c r="C563" s="3" t="s">
        <v>169</v>
      </c>
      <c r="D563">
        <f>MATCH(C563,'Master Sheet'!$B$2:$B$392,0)</f>
        <v>46</v>
      </c>
    </row>
    <row r="564" spans="3:4" x14ac:dyDescent="0.3">
      <c r="C564" s="3" t="s">
        <v>169</v>
      </c>
      <c r="D564">
        <f>MATCH(C564,'Master Sheet'!$B$2:$B$392,0)</f>
        <v>46</v>
      </c>
    </row>
    <row r="565" spans="3:4" x14ac:dyDescent="0.3">
      <c r="C565" s="3" t="s">
        <v>169</v>
      </c>
      <c r="D565">
        <f>MATCH(C565,'Master Sheet'!$B$2:$B$392,0)</f>
        <v>46</v>
      </c>
    </row>
    <row r="566" spans="3:4" x14ac:dyDescent="0.3">
      <c r="C566" s="3" t="s">
        <v>169</v>
      </c>
      <c r="D566">
        <f>MATCH(C566,'Master Sheet'!$B$2:$B$392,0)</f>
        <v>46</v>
      </c>
    </row>
    <row r="567" spans="3:4" x14ac:dyDescent="0.3">
      <c r="C567" s="3" t="s">
        <v>169</v>
      </c>
      <c r="D567">
        <f>MATCH(C567,'Master Sheet'!$B$2:$B$392,0)</f>
        <v>46</v>
      </c>
    </row>
    <row r="568" spans="3:4" x14ac:dyDescent="0.3">
      <c r="C568" s="3" t="s">
        <v>169</v>
      </c>
      <c r="D568">
        <f>MATCH(C568,'Master Sheet'!$B$2:$B$392,0)</f>
        <v>46</v>
      </c>
    </row>
    <row r="569" spans="3:4" x14ac:dyDescent="0.3">
      <c r="C569" s="3" t="s">
        <v>169</v>
      </c>
      <c r="D569">
        <f>MATCH(C569,'Master Sheet'!$B$2:$B$392,0)</f>
        <v>46</v>
      </c>
    </row>
    <row r="570" spans="3:4" x14ac:dyDescent="0.3">
      <c r="C570" s="3" t="s">
        <v>169</v>
      </c>
      <c r="D570">
        <f>MATCH(C570,'Master Sheet'!$B$2:$B$392,0)</f>
        <v>46</v>
      </c>
    </row>
    <row r="571" spans="3:4" x14ac:dyDescent="0.3">
      <c r="C571" s="3" t="s">
        <v>169</v>
      </c>
      <c r="D571">
        <f>MATCH(C571,'Master Sheet'!$B$2:$B$392,0)</f>
        <v>46</v>
      </c>
    </row>
    <row r="572" spans="3:4" x14ac:dyDescent="0.3">
      <c r="C572" s="3" t="s">
        <v>169</v>
      </c>
      <c r="D572">
        <f>MATCH(C572,'Master Sheet'!$B$2:$B$392,0)</f>
        <v>46</v>
      </c>
    </row>
    <row r="573" spans="3:4" x14ac:dyDescent="0.3">
      <c r="C573" s="3" t="s">
        <v>169</v>
      </c>
      <c r="D573">
        <f>MATCH(C573,'Master Sheet'!$B$2:$B$392,0)</f>
        <v>46</v>
      </c>
    </row>
    <row r="574" spans="3:4" x14ac:dyDescent="0.3">
      <c r="C574" s="3" t="s">
        <v>169</v>
      </c>
      <c r="D574">
        <f>MATCH(C574,'Master Sheet'!$B$2:$B$392,0)</f>
        <v>46</v>
      </c>
    </row>
    <row r="575" spans="3:4" x14ac:dyDescent="0.3">
      <c r="C575" s="3" t="s">
        <v>172</v>
      </c>
      <c r="D575">
        <f>MATCH(C575,'Master Sheet'!$B$2:$B$392,0)</f>
        <v>47</v>
      </c>
    </row>
    <row r="576" spans="3:4" x14ac:dyDescent="0.3">
      <c r="C576" s="3" t="s">
        <v>172</v>
      </c>
      <c r="D576">
        <f>MATCH(C576,'Master Sheet'!$B$2:$B$392,0)</f>
        <v>47</v>
      </c>
    </row>
    <row r="577" spans="3:4" x14ac:dyDescent="0.3">
      <c r="C577" s="3" t="s">
        <v>172</v>
      </c>
      <c r="D577">
        <f>MATCH(C577,'Master Sheet'!$B$2:$B$392,0)</f>
        <v>47</v>
      </c>
    </row>
    <row r="578" spans="3:4" x14ac:dyDescent="0.3">
      <c r="C578" s="3" t="s">
        <v>172</v>
      </c>
      <c r="D578">
        <f>MATCH(C578,'Master Sheet'!$B$2:$B$392,0)</f>
        <v>47</v>
      </c>
    </row>
    <row r="579" spans="3:4" x14ac:dyDescent="0.3">
      <c r="C579" s="3" t="s">
        <v>172</v>
      </c>
      <c r="D579">
        <f>MATCH(C579,'Master Sheet'!$B$2:$B$392,0)</f>
        <v>47</v>
      </c>
    </row>
    <row r="580" spans="3:4" x14ac:dyDescent="0.3">
      <c r="C580" s="3" t="s">
        <v>172</v>
      </c>
      <c r="D580">
        <f>MATCH(C580,'Master Sheet'!$B$2:$B$392,0)</f>
        <v>47</v>
      </c>
    </row>
    <row r="581" spans="3:4" x14ac:dyDescent="0.3">
      <c r="C581" s="3" t="s">
        <v>172</v>
      </c>
      <c r="D581">
        <f>MATCH(C581,'Master Sheet'!$B$2:$B$392,0)</f>
        <v>47</v>
      </c>
    </row>
    <row r="582" spans="3:4" x14ac:dyDescent="0.3">
      <c r="C582" s="3" t="s">
        <v>172</v>
      </c>
      <c r="D582">
        <f>MATCH(C582,'Master Sheet'!$B$2:$B$392,0)</f>
        <v>47</v>
      </c>
    </row>
    <row r="583" spans="3:4" x14ac:dyDescent="0.3">
      <c r="C583" s="3" t="s">
        <v>172</v>
      </c>
      <c r="D583">
        <f>MATCH(C583,'Master Sheet'!$B$2:$B$392,0)</f>
        <v>47</v>
      </c>
    </row>
    <row r="584" spans="3:4" x14ac:dyDescent="0.3">
      <c r="C584" s="3" t="s">
        <v>172</v>
      </c>
      <c r="D584">
        <f>MATCH(C584,'Master Sheet'!$B$2:$B$392,0)</f>
        <v>47</v>
      </c>
    </row>
    <row r="585" spans="3:4" x14ac:dyDescent="0.3">
      <c r="C585" s="3" t="s">
        <v>172</v>
      </c>
      <c r="D585">
        <f>MATCH(C585,'Master Sheet'!$B$2:$B$392,0)</f>
        <v>47</v>
      </c>
    </row>
    <row r="586" spans="3:4" x14ac:dyDescent="0.3">
      <c r="C586" s="3" t="s">
        <v>172</v>
      </c>
      <c r="D586">
        <f>MATCH(C586,'Master Sheet'!$B$2:$B$392,0)</f>
        <v>47</v>
      </c>
    </row>
    <row r="587" spans="3:4" x14ac:dyDescent="0.3">
      <c r="C587" s="3" t="s">
        <v>172</v>
      </c>
      <c r="D587">
        <f>MATCH(C587,'Master Sheet'!$B$2:$B$392,0)</f>
        <v>47</v>
      </c>
    </row>
    <row r="588" spans="3:4" x14ac:dyDescent="0.3">
      <c r="C588" s="3" t="s">
        <v>172</v>
      </c>
      <c r="D588">
        <f>MATCH(C588,'Master Sheet'!$B$2:$B$392,0)</f>
        <v>47</v>
      </c>
    </row>
    <row r="589" spans="3:4" x14ac:dyDescent="0.3">
      <c r="C589" s="3" t="s">
        <v>172</v>
      </c>
      <c r="D589">
        <f>MATCH(C589,'Master Sheet'!$B$2:$B$392,0)</f>
        <v>47</v>
      </c>
    </row>
    <row r="590" spans="3:4" x14ac:dyDescent="0.3">
      <c r="C590" s="3" t="s">
        <v>172</v>
      </c>
      <c r="D590">
        <f>MATCH(C590,'Master Sheet'!$B$2:$B$392,0)</f>
        <v>47</v>
      </c>
    </row>
    <row r="591" spans="3:4" x14ac:dyDescent="0.3">
      <c r="C591" s="3" t="s">
        <v>175</v>
      </c>
      <c r="D591">
        <f>MATCH(C591,'Master Sheet'!$B$2:$B$392,0)</f>
        <v>48</v>
      </c>
    </row>
    <row r="592" spans="3:4" x14ac:dyDescent="0.3">
      <c r="C592" s="3" t="s">
        <v>175</v>
      </c>
      <c r="D592">
        <f>MATCH(C592,'Master Sheet'!$B$2:$B$392,0)</f>
        <v>48</v>
      </c>
    </row>
    <row r="593" spans="3:4" x14ac:dyDescent="0.3">
      <c r="C593" s="3" t="s">
        <v>175</v>
      </c>
      <c r="D593">
        <f>MATCH(C593,'Master Sheet'!$B$2:$B$392,0)</f>
        <v>48</v>
      </c>
    </row>
    <row r="594" spans="3:4" x14ac:dyDescent="0.3">
      <c r="C594" s="3" t="s">
        <v>175</v>
      </c>
      <c r="D594">
        <f>MATCH(C594,'Master Sheet'!$B$2:$B$392,0)</f>
        <v>48</v>
      </c>
    </row>
    <row r="595" spans="3:4" x14ac:dyDescent="0.3">
      <c r="C595" s="3" t="s">
        <v>175</v>
      </c>
      <c r="D595">
        <f>MATCH(C595,'Master Sheet'!$B$2:$B$392,0)</f>
        <v>48</v>
      </c>
    </row>
    <row r="596" spans="3:4" x14ac:dyDescent="0.3">
      <c r="C596" s="3" t="s">
        <v>175</v>
      </c>
      <c r="D596">
        <f>MATCH(C596,'Master Sheet'!$B$2:$B$392,0)</f>
        <v>48</v>
      </c>
    </row>
    <row r="597" spans="3:4" x14ac:dyDescent="0.3">
      <c r="C597" s="3" t="s">
        <v>175</v>
      </c>
      <c r="D597">
        <f>MATCH(C597,'Master Sheet'!$B$2:$B$392,0)</f>
        <v>48</v>
      </c>
    </row>
    <row r="598" spans="3:4" x14ac:dyDescent="0.3">
      <c r="C598" s="3" t="s">
        <v>175</v>
      </c>
      <c r="D598">
        <f>MATCH(C598,'Master Sheet'!$B$2:$B$392,0)</f>
        <v>48</v>
      </c>
    </row>
    <row r="599" spans="3:4" x14ac:dyDescent="0.3">
      <c r="C599" s="3" t="s">
        <v>175</v>
      </c>
      <c r="D599">
        <f>MATCH(C599,'Master Sheet'!$B$2:$B$392,0)</f>
        <v>48</v>
      </c>
    </row>
    <row r="600" spans="3:4" x14ac:dyDescent="0.3">
      <c r="C600" s="3" t="s">
        <v>175</v>
      </c>
      <c r="D600">
        <f>MATCH(C600,'Master Sheet'!$B$2:$B$392,0)</f>
        <v>48</v>
      </c>
    </row>
    <row r="601" spans="3:4" x14ac:dyDescent="0.3">
      <c r="C601" s="3" t="s">
        <v>175</v>
      </c>
      <c r="D601">
        <f>MATCH(C601,'Master Sheet'!$B$2:$B$392,0)</f>
        <v>48</v>
      </c>
    </row>
    <row r="602" spans="3:4" x14ac:dyDescent="0.3">
      <c r="C602" s="3" t="s">
        <v>175</v>
      </c>
      <c r="D602">
        <f>MATCH(C602,'Master Sheet'!$B$2:$B$392,0)</f>
        <v>48</v>
      </c>
    </row>
    <row r="603" spans="3:4" x14ac:dyDescent="0.3">
      <c r="C603" s="3" t="s">
        <v>178</v>
      </c>
      <c r="D603">
        <f>MATCH(C603,'Master Sheet'!$B$2:$B$392,0)</f>
        <v>49</v>
      </c>
    </row>
    <row r="604" spans="3:4" x14ac:dyDescent="0.3">
      <c r="C604" s="3" t="s">
        <v>178</v>
      </c>
      <c r="D604">
        <f>MATCH(C604,'Master Sheet'!$B$2:$B$392,0)</f>
        <v>49</v>
      </c>
    </row>
    <row r="605" spans="3:4" x14ac:dyDescent="0.3">
      <c r="C605" s="3" t="s">
        <v>178</v>
      </c>
      <c r="D605">
        <f>MATCH(C605,'Master Sheet'!$B$2:$B$392,0)</f>
        <v>49</v>
      </c>
    </row>
    <row r="606" spans="3:4" x14ac:dyDescent="0.3">
      <c r="C606" s="3" t="s">
        <v>178</v>
      </c>
      <c r="D606">
        <f>MATCH(C606,'Master Sheet'!$B$2:$B$392,0)</f>
        <v>49</v>
      </c>
    </row>
    <row r="607" spans="3:4" x14ac:dyDescent="0.3">
      <c r="C607" s="3" t="s">
        <v>178</v>
      </c>
      <c r="D607">
        <f>MATCH(C607,'Master Sheet'!$B$2:$B$392,0)</f>
        <v>49</v>
      </c>
    </row>
    <row r="608" spans="3:4" x14ac:dyDescent="0.3">
      <c r="C608" s="3" t="s">
        <v>178</v>
      </c>
      <c r="D608">
        <f>MATCH(C608,'Master Sheet'!$B$2:$B$392,0)</f>
        <v>49</v>
      </c>
    </row>
    <row r="609" spans="3:4" x14ac:dyDescent="0.3">
      <c r="C609" s="3" t="s">
        <v>178</v>
      </c>
      <c r="D609">
        <f>MATCH(C609,'Master Sheet'!$B$2:$B$392,0)</f>
        <v>49</v>
      </c>
    </row>
    <row r="610" spans="3:4" x14ac:dyDescent="0.3">
      <c r="C610" s="3" t="s">
        <v>178</v>
      </c>
      <c r="D610">
        <f>MATCH(C610,'Master Sheet'!$B$2:$B$392,0)</f>
        <v>49</v>
      </c>
    </row>
    <row r="611" spans="3:4" x14ac:dyDescent="0.3">
      <c r="C611" s="3" t="s">
        <v>178</v>
      </c>
      <c r="D611">
        <f>MATCH(C611,'Master Sheet'!$B$2:$B$392,0)</f>
        <v>49</v>
      </c>
    </row>
    <row r="612" spans="3:4" x14ac:dyDescent="0.3">
      <c r="C612" s="3" t="s">
        <v>178</v>
      </c>
      <c r="D612">
        <f>MATCH(C612,'Master Sheet'!$B$2:$B$392,0)</f>
        <v>49</v>
      </c>
    </row>
    <row r="613" spans="3:4" x14ac:dyDescent="0.3">
      <c r="C613" s="3" t="s">
        <v>178</v>
      </c>
      <c r="D613">
        <f>MATCH(C613,'Master Sheet'!$B$2:$B$392,0)</f>
        <v>49</v>
      </c>
    </row>
    <row r="614" spans="3:4" x14ac:dyDescent="0.3">
      <c r="C614" s="3" t="s">
        <v>182</v>
      </c>
      <c r="D614">
        <f>MATCH(C614,'Master Sheet'!$B$2:$B$392,0)</f>
        <v>50</v>
      </c>
    </row>
    <row r="615" spans="3:4" x14ac:dyDescent="0.3">
      <c r="C615" s="3" t="s">
        <v>182</v>
      </c>
      <c r="D615">
        <f>MATCH(C615,'Master Sheet'!$B$2:$B$392,0)</f>
        <v>50</v>
      </c>
    </row>
    <row r="616" spans="3:4" x14ac:dyDescent="0.3">
      <c r="C616" s="3" t="s">
        <v>182</v>
      </c>
      <c r="D616">
        <f>MATCH(C616,'Master Sheet'!$B$2:$B$392,0)</f>
        <v>50</v>
      </c>
    </row>
    <row r="617" spans="3:4" x14ac:dyDescent="0.3">
      <c r="C617" s="3" t="s">
        <v>182</v>
      </c>
      <c r="D617">
        <f>MATCH(C617,'Master Sheet'!$B$2:$B$392,0)</f>
        <v>50</v>
      </c>
    </row>
    <row r="618" spans="3:4" x14ac:dyDescent="0.3">
      <c r="C618" s="3" t="s">
        <v>182</v>
      </c>
      <c r="D618">
        <f>MATCH(C618,'Master Sheet'!$B$2:$B$392,0)</f>
        <v>50</v>
      </c>
    </row>
    <row r="619" spans="3:4" x14ac:dyDescent="0.3">
      <c r="C619" s="3" t="s">
        <v>182</v>
      </c>
      <c r="D619">
        <f>MATCH(C619,'Master Sheet'!$B$2:$B$392,0)</f>
        <v>50</v>
      </c>
    </row>
    <row r="620" spans="3:4" x14ac:dyDescent="0.3">
      <c r="C620" s="3" t="s">
        <v>182</v>
      </c>
      <c r="D620">
        <f>MATCH(C620,'Master Sheet'!$B$2:$B$392,0)</f>
        <v>50</v>
      </c>
    </row>
    <row r="621" spans="3:4" x14ac:dyDescent="0.3">
      <c r="C621" s="3" t="s">
        <v>182</v>
      </c>
      <c r="D621">
        <f>MATCH(C621,'Master Sheet'!$B$2:$B$392,0)</f>
        <v>50</v>
      </c>
    </row>
    <row r="622" spans="3:4" x14ac:dyDescent="0.3">
      <c r="C622" s="3" t="s">
        <v>182</v>
      </c>
      <c r="D622">
        <f>MATCH(C622,'Master Sheet'!$B$2:$B$392,0)</f>
        <v>50</v>
      </c>
    </row>
    <row r="623" spans="3:4" x14ac:dyDescent="0.3">
      <c r="C623" s="3" t="s">
        <v>185</v>
      </c>
      <c r="D623">
        <f>MATCH(C623,'Master Sheet'!$B$2:$B$392,0)</f>
        <v>51</v>
      </c>
    </row>
    <row r="624" spans="3:4" x14ac:dyDescent="0.3">
      <c r="C624" s="3" t="s">
        <v>185</v>
      </c>
      <c r="D624">
        <f>MATCH(C624,'Master Sheet'!$B$2:$B$392,0)</f>
        <v>51</v>
      </c>
    </row>
    <row r="625" spans="3:4" x14ac:dyDescent="0.3">
      <c r="C625" s="3" t="s">
        <v>185</v>
      </c>
      <c r="D625">
        <f>MATCH(C625,'Master Sheet'!$B$2:$B$392,0)</f>
        <v>51</v>
      </c>
    </row>
    <row r="626" spans="3:4" x14ac:dyDescent="0.3">
      <c r="C626" s="3" t="s">
        <v>185</v>
      </c>
      <c r="D626">
        <f>MATCH(C626,'Master Sheet'!$B$2:$B$392,0)</f>
        <v>51</v>
      </c>
    </row>
    <row r="627" spans="3:4" x14ac:dyDescent="0.3">
      <c r="C627" s="3" t="s">
        <v>185</v>
      </c>
      <c r="D627">
        <f>MATCH(C627,'Master Sheet'!$B$2:$B$392,0)</f>
        <v>51</v>
      </c>
    </row>
    <row r="628" spans="3:4" x14ac:dyDescent="0.3">
      <c r="C628" s="3" t="s">
        <v>185</v>
      </c>
      <c r="D628">
        <f>MATCH(C628,'Master Sheet'!$B$2:$B$392,0)</f>
        <v>51</v>
      </c>
    </row>
    <row r="629" spans="3:4" x14ac:dyDescent="0.3">
      <c r="C629" s="3" t="s">
        <v>185</v>
      </c>
      <c r="D629">
        <f>MATCH(C629,'Master Sheet'!$B$2:$B$392,0)</f>
        <v>51</v>
      </c>
    </row>
    <row r="630" spans="3:4" x14ac:dyDescent="0.3">
      <c r="C630" s="3" t="s">
        <v>185</v>
      </c>
      <c r="D630">
        <f>MATCH(C630,'Master Sheet'!$B$2:$B$392,0)</f>
        <v>51</v>
      </c>
    </row>
    <row r="631" spans="3:4" x14ac:dyDescent="0.3">
      <c r="C631" s="3" t="s">
        <v>185</v>
      </c>
      <c r="D631">
        <f>MATCH(C631,'Master Sheet'!$B$2:$B$392,0)</f>
        <v>51</v>
      </c>
    </row>
    <row r="632" spans="3:4" x14ac:dyDescent="0.3">
      <c r="C632" s="3" t="s">
        <v>185</v>
      </c>
      <c r="D632">
        <f>MATCH(C632,'Master Sheet'!$B$2:$B$392,0)</f>
        <v>51</v>
      </c>
    </row>
    <row r="633" spans="3:4" x14ac:dyDescent="0.3">
      <c r="C633" s="3" t="s">
        <v>185</v>
      </c>
      <c r="D633">
        <f>MATCH(C633,'Master Sheet'!$B$2:$B$392,0)</f>
        <v>51</v>
      </c>
    </row>
    <row r="634" spans="3:4" x14ac:dyDescent="0.3">
      <c r="C634" s="3" t="s">
        <v>185</v>
      </c>
      <c r="D634">
        <f>MATCH(C634,'Master Sheet'!$B$2:$B$392,0)</f>
        <v>51</v>
      </c>
    </row>
    <row r="635" spans="3:4" x14ac:dyDescent="0.3">
      <c r="C635" s="3" t="s">
        <v>185</v>
      </c>
      <c r="D635">
        <f>MATCH(C635,'Master Sheet'!$B$2:$B$392,0)</f>
        <v>51</v>
      </c>
    </row>
    <row r="636" spans="3:4" x14ac:dyDescent="0.3">
      <c r="C636" s="3" t="s">
        <v>185</v>
      </c>
      <c r="D636">
        <f>MATCH(C636,'Master Sheet'!$B$2:$B$392,0)</f>
        <v>51</v>
      </c>
    </row>
    <row r="637" spans="3:4" x14ac:dyDescent="0.3">
      <c r="C637" s="3" t="s">
        <v>188</v>
      </c>
      <c r="D637">
        <f>MATCH(C637,'Master Sheet'!$B$2:$B$392,0)</f>
        <v>52</v>
      </c>
    </row>
    <row r="638" spans="3:4" x14ac:dyDescent="0.3">
      <c r="C638" s="3" t="s">
        <v>188</v>
      </c>
      <c r="D638">
        <f>MATCH(C638,'Master Sheet'!$B$2:$B$392,0)</f>
        <v>52</v>
      </c>
    </row>
    <row r="639" spans="3:4" x14ac:dyDescent="0.3">
      <c r="C639" s="3" t="s">
        <v>188</v>
      </c>
      <c r="D639">
        <f>MATCH(C639,'Master Sheet'!$B$2:$B$392,0)</f>
        <v>52</v>
      </c>
    </row>
    <row r="640" spans="3:4" x14ac:dyDescent="0.3">
      <c r="C640" s="3" t="s">
        <v>188</v>
      </c>
      <c r="D640">
        <f>MATCH(C640,'Master Sheet'!$B$2:$B$392,0)</f>
        <v>52</v>
      </c>
    </row>
    <row r="641" spans="3:4" x14ac:dyDescent="0.3">
      <c r="C641" s="3" t="s">
        <v>188</v>
      </c>
      <c r="D641">
        <f>MATCH(C641,'Master Sheet'!$B$2:$B$392,0)</f>
        <v>52</v>
      </c>
    </row>
    <row r="642" spans="3:4" x14ac:dyDescent="0.3">
      <c r="C642" s="3" t="s">
        <v>188</v>
      </c>
      <c r="D642">
        <f>MATCH(C642,'Master Sheet'!$B$2:$B$392,0)</f>
        <v>52</v>
      </c>
    </row>
    <row r="643" spans="3:4" x14ac:dyDescent="0.3">
      <c r="C643" s="3" t="s">
        <v>188</v>
      </c>
      <c r="D643">
        <f>MATCH(C643,'Master Sheet'!$B$2:$B$392,0)</f>
        <v>52</v>
      </c>
    </row>
    <row r="644" spans="3:4" x14ac:dyDescent="0.3">
      <c r="C644" s="3" t="s">
        <v>191</v>
      </c>
      <c r="D644">
        <f>MATCH(C644,'Master Sheet'!$B$2:$B$392,0)</f>
        <v>53</v>
      </c>
    </row>
    <row r="645" spans="3:4" x14ac:dyDescent="0.3">
      <c r="C645" s="3" t="s">
        <v>191</v>
      </c>
      <c r="D645">
        <f>MATCH(C645,'Master Sheet'!$B$2:$B$392,0)</f>
        <v>53</v>
      </c>
    </row>
    <row r="646" spans="3:4" x14ac:dyDescent="0.3">
      <c r="C646" s="3" t="s">
        <v>191</v>
      </c>
      <c r="D646">
        <f>MATCH(C646,'Master Sheet'!$B$2:$B$392,0)</f>
        <v>53</v>
      </c>
    </row>
    <row r="647" spans="3:4" x14ac:dyDescent="0.3">
      <c r="C647" s="3" t="s">
        <v>191</v>
      </c>
      <c r="D647">
        <f>MATCH(C647,'Master Sheet'!$B$2:$B$392,0)</f>
        <v>53</v>
      </c>
    </row>
    <row r="648" spans="3:4" x14ac:dyDescent="0.3">
      <c r="C648" s="3" t="s">
        <v>191</v>
      </c>
      <c r="D648">
        <f>MATCH(C648,'Master Sheet'!$B$2:$B$392,0)</f>
        <v>53</v>
      </c>
    </row>
    <row r="649" spans="3:4" x14ac:dyDescent="0.3">
      <c r="C649" s="3" t="s">
        <v>191</v>
      </c>
      <c r="D649">
        <f>MATCH(C649,'Master Sheet'!$B$2:$B$392,0)</f>
        <v>53</v>
      </c>
    </row>
    <row r="650" spans="3:4" x14ac:dyDescent="0.3">
      <c r="C650" s="3" t="s">
        <v>191</v>
      </c>
      <c r="D650">
        <f>MATCH(C650,'Master Sheet'!$B$2:$B$392,0)</f>
        <v>53</v>
      </c>
    </row>
    <row r="651" spans="3:4" x14ac:dyDescent="0.3">
      <c r="C651" s="3" t="s">
        <v>191</v>
      </c>
      <c r="D651">
        <f>MATCH(C651,'Master Sheet'!$B$2:$B$392,0)</f>
        <v>53</v>
      </c>
    </row>
    <row r="652" spans="3:4" x14ac:dyDescent="0.3">
      <c r="C652" s="3" t="s">
        <v>191</v>
      </c>
      <c r="D652">
        <f>MATCH(C652,'Master Sheet'!$B$2:$B$392,0)</f>
        <v>53</v>
      </c>
    </row>
    <row r="653" spans="3:4" x14ac:dyDescent="0.3">
      <c r="C653" s="3" t="s">
        <v>191</v>
      </c>
      <c r="D653">
        <f>MATCH(C653,'Master Sheet'!$B$2:$B$392,0)</f>
        <v>53</v>
      </c>
    </row>
    <row r="654" spans="3:4" x14ac:dyDescent="0.3">
      <c r="C654" s="3" t="s">
        <v>191</v>
      </c>
      <c r="D654">
        <f>MATCH(C654,'Master Sheet'!$B$2:$B$392,0)</f>
        <v>53</v>
      </c>
    </row>
    <row r="655" spans="3:4" x14ac:dyDescent="0.3">
      <c r="C655" s="3" t="s">
        <v>191</v>
      </c>
      <c r="D655">
        <f>MATCH(C655,'Master Sheet'!$B$2:$B$392,0)</f>
        <v>53</v>
      </c>
    </row>
    <row r="656" spans="3:4" x14ac:dyDescent="0.3">
      <c r="C656" s="3" t="s">
        <v>191</v>
      </c>
      <c r="D656">
        <f>MATCH(C656,'Master Sheet'!$B$2:$B$392,0)</f>
        <v>53</v>
      </c>
    </row>
    <row r="657" spans="3:4" x14ac:dyDescent="0.3">
      <c r="C657" s="3" t="s">
        <v>191</v>
      </c>
      <c r="D657">
        <f>MATCH(C657,'Master Sheet'!$B$2:$B$392,0)</f>
        <v>53</v>
      </c>
    </row>
    <row r="658" spans="3:4" x14ac:dyDescent="0.3">
      <c r="C658" s="3" t="s">
        <v>191</v>
      </c>
      <c r="D658">
        <f>MATCH(C658,'Master Sheet'!$B$2:$B$392,0)</f>
        <v>53</v>
      </c>
    </row>
    <row r="659" spans="3:4" x14ac:dyDescent="0.3">
      <c r="C659" s="3" t="s">
        <v>194</v>
      </c>
      <c r="D659">
        <f>MATCH(C659,'Master Sheet'!$B$2:$B$392,0)</f>
        <v>54</v>
      </c>
    </row>
    <row r="660" spans="3:4" x14ac:dyDescent="0.3">
      <c r="C660" s="3" t="s">
        <v>194</v>
      </c>
      <c r="D660">
        <f>MATCH(C660,'Master Sheet'!$B$2:$B$392,0)</f>
        <v>54</v>
      </c>
    </row>
    <row r="661" spans="3:4" x14ac:dyDescent="0.3">
      <c r="C661" s="3" t="s">
        <v>194</v>
      </c>
      <c r="D661">
        <f>MATCH(C661,'Master Sheet'!$B$2:$B$392,0)</f>
        <v>54</v>
      </c>
    </row>
    <row r="662" spans="3:4" x14ac:dyDescent="0.3">
      <c r="C662" s="3" t="s">
        <v>194</v>
      </c>
      <c r="D662">
        <f>MATCH(C662,'Master Sheet'!$B$2:$B$392,0)</f>
        <v>54</v>
      </c>
    </row>
    <row r="663" spans="3:4" x14ac:dyDescent="0.3">
      <c r="C663" s="3" t="s">
        <v>194</v>
      </c>
      <c r="D663">
        <f>MATCH(C663,'Master Sheet'!$B$2:$B$392,0)</f>
        <v>54</v>
      </c>
    </row>
    <row r="664" spans="3:4" x14ac:dyDescent="0.3">
      <c r="C664" s="3" t="s">
        <v>194</v>
      </c>
      <c r="D664">
        <f>MATCH(C664,'Master Sheet'!$B$2:$B$392,0)</f>
        <v>54</v>
      </c>
    </row>
    <row r="665" spans="3:4" x14ac:dyDescent="0.3">
      <c r="C665" s="3" t="s">
        <v>194</v>
      </c>
      <c r="D665">
        <f>MATCH(C665,'Master Sheet'!$B$2:$B$392,0)</f>
        <v>54</v>
      </c>
    </row>
    <row r="666" spans="3:4" x14ac:dyDescent="0.3">
      <c r="C666" s="3" t="s">
        <v>194</v>
      </c>
      <c r="D666">
        <f>MATCH(C666,'Master Sheet'!$B$2:$B$392,0)</f>
        <v>54</v>
      </c>
    </row>
    <row r="667" spans="3:4" x14ac:dyDescent="0.3">
      <c r="C667" s="3" t="s">
        <v>194</v>
      </c>
      <c r="D667">
        <f>MATCH(C667,'Master Sheet'!$B$2:$B$392,0)</f>
        <v>54</v>
      </c>
    </row>
    <row r="668" spans="3:4" x14ac:dyDescent="0.3">
      <c r="C668" s="3" t="s">
        <v>194</v>
      </c>
      <c r="D668">
        <f>MATCH(C668,'Master Sheet'!$B$2:$B$392,0)</f>
        <v>54</v>
      </c>
    </row>
    <row r="669" spans="3:4" x14ac:dyDescent="0.3">
      <c r="C669" s="3" t="s">
        <v>194</v>
      </c>
      <c r="D669">
        <f>MATCH(C669,'Master Sheet'!$B$2:$B$392,0)</f>
        <v>54</v>
      </c>
    </row>
    <row r="670" spans="3:4" x14ac:dyDescent="0.3">
      <c r="C670" s="3" t="s">
        <v>194</v>
      </c>
      <c r="D670">
        <f>MATCH(C670,'Master Sheet'!$B$2:$B$392,0)</f>
        <v>54</v>
      </c>
    </row>
    <row r="671" spans="3:4" x14ac:dyDescent="0.3">
      <c r="C671" s="3" t="s">
        <v>197</v>
      </c>
      <c r="D671">
        <f>MATCH(C671,'Master Sheet'!$B$2:$B$392,0)</f>
        <v>55</v>
      </c>
    </row>
    <row r="672" spans="3:4" x14ac:dyDescent="0.3">
      <c r="C672" s="3" t="s">
        <v>197</v>
      </c>
      <c r="D672">
        <f>MATCH(C672,'Master Sheet'!$B$2:$B$392,0)</f>
        <v>55</v>
      </c>
    </row>
    <row r="673" spans="3:4" x14ac:dyDescent="0.3">
      <c r="C673" s="3" t="s">
        <v>197</v>
      </c>
      <c r="D673">
        <f>MATCH(C673,'Master Sheet'!$B$2:$B$392,0)</f>
        <v>55</v>
      </c>
    </row>
    <row r="674" spans="3:4" x14ac:dyDescent="0.3">
      <c r="C674" s="3" t="s">
        <v>197</v>
      </c>
      <c r="D674">
        <f>MATCH(C674,'Master Sheet'!$B$2:$B$392,0)</f>
        <v>55</v>
      </c>
    </row>
    <row r="675" spans="3:4" x14ac:dyDescent="0.3">
      <c r="C675" s="3" t="s">
        <v>197</v>
      </c>
      <c r="D675">
        <f>MATCH(C675,'Master Sheet'!$B$2:$B$392,0)</f>
        <v>55</v>
      </c>
    </row>
    <row r="676" spans="3:4" x14ac:dyDescent="0.3">
      <c r="C676" s="3" t="s">
        <v>197</v>
      </c>
      <c r="D676">
        <f>MATCH(C676,'Master Sheet'!$B$2:$B$392,0)</f>
        <v>55</v>
      </c>
    </row>
    <row r="677" spans="3:4" x14ac:dyDescent="0.3">
      <c r="C677" s="3" t="s">
        <v>197</v>
      </c>
      <c r="D677">
        <f>MATCH(C677,'Master Sheet'!$B$2:$B$392,0)</f>
        <v>55</v>
      </c>
    </row>
    <row r="678" spans="3:4" x14ac:dyDescent="0.3">
      <c r="C678" s="3" t="s">
        <v>197</v>
      </c>
      <c r="D678">
        <f>MATCH(C678,'Master Sheet'!$B$2:$B$392,0)</f>
        <v>55</v>
      </c>
    </row>
    <row r="679" spans="3:4" x14ac:dyDescent="0.3">
      <c r="C679" s="3" t="s">
        <v>197</v>
      </c>
      <c r="D679">
        <f>MATCH(C679,'Master Sheet'!$B$2:$B$392,0)</f>
        <v>55</v>
      </c>
    </row>
    <row r="680" spans="3:4" x14ac:dyDescent="0.3">
      <c r="C680" s="3" t="s">
        <v>197</v>
      </c>
      <c r="D680">
        <f>MATCH(C680,'Master Sheet'!$B$2:$B$392,0)</f>
        <v>55</v>
      </c>
    </row>
    <row r="681" spans="3:4" x14ac:dyDescent="0.3">
      <c r="C681" s="3" t="s">
        <v>197</v>
      </c>
      <c r="D681">
        <f>MATCH(C681,'Master Sheet'!$B$2:$B$392,0)</f>
        <v>55</v>
      </c>
    </row>
    <row r="682" spans="3:4" x14ac:dyDescent="0.3">
      <c r="C682" s="3" t="s">
        <v>197</v>
      </c>
      <c r="D682">
        <f>MATCH(C682,'Master Sheet'!$B$2:$B$392,0)</f>
        <v>55</v>
      </c>
    </row>
    <row r="683" spans="3:4" x14ac:dyDescent="0.3">
      <c r="C683" s="3" t="s">
        <v>197</v>
      </c>
      <c r="D683">
        <f>MATCH(C683,'Master Sheet'!$B$2:$B$392,0)</f>
        <v>55</v>
      </c>
    </row>
    <row r="684" spans="3:4" x14ac:dyDescent="0.3">
      <c r="C684" s="3" t="s">
        <v>197</v>
      </c>
      <c r="D684">
        <f>MATCH(C684,'Master Sheet'!$B$2:$B$392,0)</f>
        <v>55</v>
      </c>
    </row>
    <row r="685" spans="3:4" x14ac:dyDescent="0.3">
      <c r="C685" s="3" t="s">
        <v>200</v>
      </c>
      <c r="D685">
        <f>MATCH(C685,'Master Sheet'!$B$2:$B$392,0)</f>
        <v>56</v>
      </c>
    </row>
    <row r="686" spans="3:4" x14ac:dyDescent="0.3">
      <c r="C686" s="3" t="s">
        <v>200</v>
      </c>
      <c r="D686">
        <f>MATCH(C686,'Master Sheet'!$B$2:$B$392,0)</f>
        <v>56</v>
      </c>
    </row>
    <row r="687" spans="3:4" x14ac:dyDescent="0.3">
      <c r="C687" s="3" t="s">
        <v>200</v>
      </c>
      <c r="D687">
        <f>MATCH(C687,'Master Sheet'!$B$2:$B$392,0)</f>
        <v>56</v>
      </c>
    </row>
    <row r="688" spans="3:4" x14ac:dyDescent="0.3">
      <c r="C688" s="3" t="s">
        <v>200</v>
      </c>
      <c r="D688">
        <f>MATCH(C688,'Master Sheet'!$B$2:$B$392,0)</f>
        <v>56</v>
      </c>
    </row>
    <row r="689" spans="3:4" x14ac:dyDescent="0.3">
      <c r="C689" s="3" t="s">
        <v>200</v>
      </c>
      <c r="D689">
        <f>MATCH(C689,'Master Sheet'!$B$2:$B$392,0)</f>
        <v>56</v>
      </c>
    </row>
    <row r="690" spans="3:4" x14ac:dyDescent="0.3">
      <c r="C690" s="3" t="s">
        <v>200</v>
      </c>
      <c r="D690">
        <f>MATCH(C690,'Master Sheet'!$B$2:$B$392,0)</f>
        <v>56</v>
      </c>
    </row>
    <row r="691" spans="3:4" x14ac:dyDescent="0.3">
      <c r="C691" s="3" t="s">
        <v>200</v>
      </c>
      <c r="D691">
        <f>MATCH(C691,'Master Sheet'!$B$2:$B$392,0)</f>
        <v>56</v>
      </c>
    </row>
    <row r="692" spans="3:4" x14ac:dyDescent="0.3">
      <c r="C692" s="3" t="s">
        <v>200</v>
      </c>
      <c r="D692">
        <f>MATCH(C692,'Master Sheet'!$B$2:$B$392,0)</f>
        <v>56</v>
      </c>
    </row>
    <row r="693" spans="3:4" x14ac:dyDescent="0.3">
      <c r="C693" s="3" t="s">
        <v>200</v>
      </c>
      <c r="D693">
        <f>MATCH(C693,'Master Sheet'!$B$2:$B$392,0)</f>
        <v>56</v>
      </c>
    </row>
    <row r="694" spans="3:4" x14ac:dyDescent="0.3">
      <c r="C694" s="3" t="s">
        <v>200</v>
      </c>
      <c r="D694">
        <f>MATCH(C694,'Master Sheet'!$B$2:$B$392,0)</f>
        <v>56</v>
      </c>
    </row>
    <row r="695" spans="3:4" x14ac:dyDescent="0.3">
      <c r="C695" s="3" t="s">
        <v>203</v>
      </c>
      <c r="D695">
        <f>MATCH(C695,'Master Sheet'!$B$2:$B$392,0)</f>
        <v>57</v>
      </c>
    </row>
    <row r="696" spans="3:4" x14ac:dyDescent="0.3">
      <c r="C696" s="3" t="s">
        <v>203</v>
      </c>
      <c r="D696">
        <f>MATCH(C696,'Master Sheet'!$B$2:$B$392,0)</f>
        <v>57</v>
      </c>
    </row>
    <row r="697" spans="3:4" x14ac:dyDescent="0.3">
      <c r="C697" s="3" t="s">
        <v>203</v>
      </c>
      <c r="D697">
        <f>MATCH(C697,'Master Sheet'!$B$2:$B$392,0)</f>
        <v>57</v>
      </c>
    </row>
    <row r="698" spans="3:4" x14ac:dyDescent="0.3">
      <c r="C698" s="3" t="s">
        <v>203</v>
      </c>
      <c r="D698">
        <f>MATCH(C698,'Master Sheet'!$B$2:$B$392,0)</f>
        <v>57</v>
      </c>
    </row>
    <row r="699" spans="3:4" x14ac:dyDescent="0.3">
      <c r="C699" s="3" t="s">
        <v>203</v>
      </c>
      <c r="D699">
        <f>MATCH(C699,'Master Sheet'!$B$2:$B$392,0)</f>
        <v>57</v>
      </c>
    </row>
    <row r="700" spans="3:4" x14ac:dyDescent="0.3">
      <c r="C700" s="3" t="s">
        <v>203</v>
      </c>
      <c r="D700">
        <f>MATCH(C700,'Master Sheet'!$B$2:$B$392,0)</f>
        <v>57</v>
      </c>
    </row>
    <row r="701" spans="3:4" x14ac:dyDescent="0.3">
      <c r="C701" s="3" t="s">
        <v>203</v>
      </c>
      <c r="D701">
        <f>MATCH(C701,'Master Sheet'!$B$2:$B$392,0)</f>
        <v>57</v>
      </c>
    </row>
    <row r="702" spans="3:4" x14ac:dyDescent="0.3">
      <c r="C702" s="3" t="s">
        <v>203</v>
      </c>
      <c r="D702">
        <f>MATCH(C702,'Master Sheet'!$B$2:$B$392,0)</f>
        <v>57</v>
      </c>
    </row>
    <row r="703" spans="3:4" x14ac:dyDescent="0.3">
      <c r="C703" s="3" t="s">
        <v>203</v>
      </c>
      <c r="D703">
        <f>MATCH(C703,'Master Sheet'!$B$2:$B$392,0)</f>
        <v>57</v>
      </c>
    </row>
    <row r="704" spans="3:4" x14ac:dyDescent="0.3">
      <c r="C704" s="3" t="s">
        <v>203</v>
      </c>
      <c r="D704">
        <f>MATCH(C704,'Master Sheet'!$B$2:$B$392,0)</f>
        <v>57</v>
      </c>
    </row>
    <row r="705" spans="3:4" x14ac:dyDescent="0.3">
      <c r="C705" s="3" t="s">
        <v>203</v>
      </c>
      <c r="D705">
        <f>MATCH(C705,'Master Sheet'!$B$2:$B$392,0)</f>
        <v>57</v>
      </c>
    </row>
    <row r="706" spans="3:4" x14ac:dyDescent="0.3">
      <c r="C706" s="3" t="s">
        <v>203</v>
      </c>
      <c r="D706">
        <f>MATCH(C706,'Master Sheet'!$B$2:$B$392,0)</f>
        <v>57</v>
      </c>
    </row>
    <row r="707" spans="3:4" x14ac:dyDescent="0.3">
      <c r="C707" s="3" t="s">
        <v>206</v>
      </c>
      <c r="D707">
        <f>MATCH(C707,'Master Sheet'!$B$2:$B$392,0)</f>
        <v>58</v>
      </c>
    </row>
    <row r="708" spans="3:4" x14ac:dyDescent="0.3">
      <c r="C708" s="3" t="s">
        <v>206</v>
      </c>
      <c r="D708">
        <f>MATCH(C708,'Master Sheet'!$B$2:$B$392,0)</f>
        <v>58</v>
      </c>
    </row>
    <row r="709" spans="3:4" x14ac:dyDescent="0.3">
      <c r="C709" s="3" t="s">
        <v>206</v>
      </c>
      <c r="D709">
        <f>MATCH(C709,'Master Sheet'!$B$2:$B$392,0)</f>
        <v>58</v>
      </c>
    </row>
    <row r="710" spans="3:4" x14ac:dyDescent="0.3">
      <c r="C710" s="3" t="s">
        <v>206</v>
      </c>
      <c r="D710">
        <f>MATCH(C710,'Master Sheet'!$B$2:$B$392,0)</f>
        <v>58</v>
      </c>
    </row>
    <row r="711" spans="3:4" x14ac:dyDescent="0.3">
      <c r="C711" s="3" t="s">
        <v>206</v>
      </c>
      <c r="D711">
        <f>MATCH(C711,'Master Sheet'!$B$2:$B$392,0)</f>
        <v>58</v>
      </c>
    </row>
    <row r="712" spans="3:4" x14ac:dyDescent="0.3">
      <c r="C712" s="3" t="s">
        <v>206</v>
      </c>
      <c r="D712">
        <f>MATCH(C712,'Master Sheet'!$B$2:$B$392,0)</f>
        <v>58</v>
      </c>
    </row>
    <row r="713" spans="3:4" x14ac:dyDescent="0.3">
      <c r="C713" s="3" t="s">
        <v>206</v>
      </c>
      <c r="D713">
        <f>MATCH(C713,'Master Sheet'!$B$2:$B$392,0)</f>
        <v>58</v>
      </c>
    </row>
    <row r="714" spans="3:4" x14ac:dyDescent="0.3">
      <c r="C714" s="3" t="s">
        <v>206</v>
      </c>
      <c r="D714">
        <f>MATCH(C714,'Master Sheet'!$B$2:$B$392,0)</f>
        <v>58</v>
      </c>
    </row>
    <row r="715" spans="3:4" x14ac:dyDescent="0.3">
      <c r="C715" s="3" t="s">
        <v>206</v>
      </c>
      <c r="D715">
        <f>MATCH(C715,'Master Sheet'!$B$2:$B$392,0)</f>
        <v>58</v>
      </c>
    </row>
    <row r="716" spans="3:4" x14ac:dyDescent="0.3">
      <c r="C716" s="3" t="s">
        <v>206</v>
      </c>
      <c r="D716">
        <f>MATCH(C716,'Master Sheet'!$B$2:$B$392,0)</f>
        <v>58</v>
      </c>
    </row>
    <row r="717" spans="3:4" x14ac:dyDescent="0.3">
      <c r="C717" s="3" t="s">
        <v>209</v>
      </c>
      <c r="D717">
        <f>MATCH(C717,'Master Sheet'!$B$2:$B$392,0)</f>
        <v>59</v>
      </c>
    </row>
    <row r="718" spans="3:4" x14ac:dyDescent="0.3">
      <c r="C718" s="3" t="s">
        <v>209</v>
      </c>
      <c r="D718">
        <f>MATCH(C718,'Master Sheet'!$B$2:$B$392,0)</f>
        <v>59</v>
      </c>
    </row>
    <row r="719" spans="3:4" x14ac:dyDescent="0.3">
      <c r="C719" s="3" t="s">
        <v>209</v>
      </c>
      <c r="D719">
        <f>MATCH(C719,'Master Sheet'!$B$2:$B$392,0)</f>
        <v>59</v>
      </c>
    </row>
    <row r="720" spans="3:4" x14ac:dyDescent="0.3">
      <c r="C720" s="3" t="s">
        <v>209</v>
      </c>
      <c r="D720">
        <f>MATCH(C720,'Master Sheet'!$B$2:$B$392,0)</f>
        <v>59</v>
      </c>
    </row>
    <row r="721" spans="3:4" x14ac:dyDescent="0.3">
      <c r="C721" s="3" t="s">
        <v>209</v>
      </c>
      <c r="D721">
        <f>MATCH(C721,'Master Sheet'!$B$2:$B$392,0)</f>
        <v>59</v>
      </c>
    </row>
    <row r="722" spans="3:4" x14ac:dyDescent="0.3">
      <c r="C722" s="3" t="s">
        <v>209</v>
      </c>
      <c r="D722">
        <f>MATCH(C722,'Master Sheet'!$B$2:$B$392,0)</f>
        <v>59</v>
      </c>
    </row>
    <row r="723" spans="3:4" x14ac:dyDescent="0.3">
      <c r="C723" s="3" t="s">
        <v>209</v>
      </c>
      <c r="D723">
        <f>MATCH(C723,'Master Sheet'!$B$2:$B$392,0)</f>
        <v>59</v>
      </c>
    </row>
    <row r="724" spans="3:4" x14ac:dyDescent="0.3">
      <c r="C724" s="3" t="s">
        <v>209</v>
      </c>
      <c r="D724">
        <f>MATCH(C724,'Master Sheet'!$B$2:$B$392,0)</f>
        <v>59</v>
      </c>
    </row>
    <row r="725" spans="3:4" x14ac:dyDescent="0.3">
      <c r="C725" s="3" t="s">
        <v>209</v>
      </c>
      <c r="D725">
        <f>MATCH(C725,'Master Sheet'!$B$2:$B$392,0)</f>
        <v>59</v>
      </c>
    </row>
    <row r="726" spans="3:4" x14ac:dyDescent="0.3">
      <c r="C726" s="3" t="s">
        <v>209</v>
      </c>
      <c r="D726">
        <f>MATCH(C726,'Master Sheet'!$B$2:$B$392,0)</f>
        <v>59</v>
      </c>
    </row>
    <row r="727" spans="3:4" x14ac:dyDescent="0.3">
      <c r="C727" s="3" t="s">
        <v>209</v>
      </c>
      <c r="D727">
        <f>MATCH(C727,'Master Sheet'!$B$2:$B$392,0)</f>
        <v>59</v>
      </c>
    </row>
    <row r="728" spans="3:4" x14ac:dyDescent="0.3">
      <c r="C728" s="3" t="s">
        <v>209</v>
      </c>
      <c r="D728">
        <f>MATCH(C728,'Master Sheet'!$B$2:$B$392,0)</f>
        <v>59</v>
      </c>
    </row>
    <row r="729" spans="3:4" x14ac:dyDescent="0.3">
      <c r="C729" s="3" t="s">
        <v>209</v>
      </c>
      <c r="D729">
        <f>MATCH(C729,'Master Sheet'!$B$2:$B$392,0)</f>
        <v>59</v>
      </c>
    </row>
    <row r="730" spans="3:4" x14ac:dyDescent="0.3">
      <c r="C730" s="3" t="s">
        <v>209</v>
      </c>
      <c r="D730">
        <f>MATCH(C730,'Master Sheet'!$B$2:$B$392,0)</f>
        <v>59</v>
      </c>
    </row>
    <row r="731" spans="3:4" x14ac:dyDescent="0.3">
      <c r="C731" s="3" t="s">
        <v>209</v>
      </c>
      <c r="D731">
        <f>MATCH(C731,'Master Sheet'!$B$2:$B$392,0)</f>
        <v>59</v>
      </c>
    </row>
    <row r="732" spans="3:4" x14ac:dyDescent="0.3">
      <c r="C732" s="3" t="s">
        <v>209</v>
      </c>
      <c r="D732">
        <f>MATCH(C732,'Master Sheet'!$B$2:$B$392,0)</f>
        <v>59</v>
      </c>
    </row>
    <row r="733" spans="3:4" x14ac:dyDescent="0.3">
      <c r="C733" s="3" t="s">
        <v>212</v>
      </c>
      <c r="D733">
        <f>MATCH(C733,'Master Sheet'!$B$2:$B$392,0)</f>
        <v>60</v>
      </c>
    </row>
    <row r="734" spans="3:4" x14ac:dyDescent="0.3">
      <c r="C734" s="3" t="s">
        <v>212</v>
      </c>
      <c r="D734">
        <f>MATCH(C734,'Master Sheet'!$B$2:$B$392,0)</f>
        <v>60</v>
      </c>
    </row>
    <row r="735" spans="3:4" x14ac:dyDescent="0.3">
      <c r="C735" s="3" t="s">
        <v>212</v>
      </c>
      <c r="D735">
        <f>MATCH(C735,'Master Sheet'!$B$2:$B$392,0)</f>
        <v>60</v>
      </c>
    </row>
    <row r="736" spans="3:4" x14ac:dyDescent="0.3">
      <c r="C736" s="3" t="s">
        <v>212</v>
      </c>
      <c r="D736">
        <f>MATCH(C736,'Master Sheet'!$B$2:$B$392,0)</f>
        <v>60</v>
      </c>
    </row>
    <row r="737" spans="3:4" x14ac:dyDescent="0.3">
      <c r="C737" s="3" t="s">
        <v>212</v>
      </c>
      <c r="D737">
        <f>MATCH(C737,'Master Sheet'!$B$2:$B$392,0)</f>
        <v>60</v>
      </c>
    </row>
    <row r="738" spans="3:4" x14ac:dyDescent="0.3">
      <c r="C738" s="3" t="s">
        <v>212</v>
      </c>
      <c r="D738">
        <f>MATCH(C738,'Master Sheet'!$B$2:$B$392,0)</f>
        <v>60</v>
      </c>
    </row>
    <row r="739" spans="3:4" x14ac:dyDescent="0.3">
      <c r="C739" s="3" t="s">
        <v>212</v>
      </c>
      <c r="D739">
        <f>MATCH(C739,'Master Sheet'!$B$2:$B$392,0)</f>
        <v>60</v>
      </c>
    </row>
    <row r="740" spans="3:4" x14ac:dyDescent="0.3">
      <c r="C740" s="3" t="s">
        <v>212</v>
      </c>
      <c r="D740">
        <f>MATCH(C740,'Master Sheet'!$B$2:$B$392,0)</f>
        <v>60</v>
      </c>
    </row>
    <row r="741" spans="3:4" x14ac:dyDescent="0.3">
      <c r="C741" s="3" t="s">
        <v>212</v>
      </c>
      <c r="D741">
        <f>MATCH(C741,'Master Sheet'!$B$2:$B$392,0)</f>
        <v>60</v>
      </c>
    </row>
    <row r="742" spans="3:4" x14ac:dyDescent="0.3">
      <c r="C742" s="3" t="s">
        <v>212</v>
      </c>
      <c r="D742">
        <f>MATCH(C742,'Master Sheet'!$B$2:$B$392,0)</f>
        <v>60</v>
      </c>
    </row>
    <row r="743" spans="3:4" x14ac:dyDescent="0.3">
      <c r="C743" s="3" t="s">
        <v>212</v>
      </c>
      <c r="D743">
        <f>MATCH(C743,'Master Sheet'!$B$2:$B$392,0)</f>
        <v>60</v>
      </c>
    </row>
    <row r="744" spans="3:4" x14ac:dyDescent="0.3">
      <c r="C744" s="3" t="s">
        <v>212</v>
      </c>
      <c r="D744">
        <f>MATCH(C744,'Master Sheet'!$B$2:$B$392,0)</f>
        <v>60</v>
      </c>
    </row>
    <row r="745" spans="3:4" x14ac:dyDescent="0.3">
      <c r="C745" s="3" t="s">
        <v>212</v>
      </c>
      <c r="D745">
        <f>MATCH(C745,'Master Sheet'!$B$2:$B$392,0)</f>
        <v>60</v>
      </c>
    </row>
    <row r="746" spans="3:4" x14ac:dyDescent="0.3">
      <c r="C746" s="3" t="s">
        <v>212</v>
      </c>
      <c r="D746">
        <f>MATCH(C746,'Master Sheet'!$B$2:$B$392,0)</f>
        <v>60</v>
      </c>
    </row>
    <row r="747" spans="3:4" x14ac:dyDescent="0.3">
      <c r="C747" s="3" t="s">
        <v>212</v>
      </c>
      <c r="D747">
        <f>MATCH(C747,'Master Sheet'!$B$2:$B$392,0)</f>
        <v>60</v>
      </c>
    </row>
    <row r="748" spans="3:4" x14ac:dyDescent="0.3">
      <c r="C748" s="3" t="s">
        <v>215</v>
      </c>
      <c r="D748">
        <f>MATCH(C748,'Master Sheet'!$B$2:$B$392,0)</f>
        <v>61</v>
      </c>
    </row>
    <row r="749" spans="3:4" x14ac:dyDescent="0.3">
      <c r="C749" s="3" t="s">
        <v>215</v>
      </c>
      <c r="D749">
        <f>MATCH(C749,'Master Sheet'!$B$2:$B$392,0)</f>
        <v>61</v>
      </c>
    </row>
    <row r="750" spans="3:4" x14ac:dyDescent="0.3">
      <c r="C750" s="3" t="s">
        <v>215</v>
      </c>
      <c r="D750">
        <f>MATCH(C750,'Master Sheet'!$B$2:$B$392,0)</f>
        <v>61</v>
      </c>
    </row>
    <row r="751" spans="3:4" x14ac:dyDescent="0.3">
      <c r="C751" s="3" t="s">
        <v>215</v>
      </c>
      <c r="D751">
        <f>MATCH(C751,'Master Sheet'!$B$2:$B$392,0)</f>
        <v>61</v>
      </c>
    </row>
    <row r="752" spans="3:4" x14ac:dyDescent="0.3">
      <c r="C752" s="3" t="s">
        <v>215</v>
      </c>
      <c r="D752">
        <f>MATCH(C752,'Master Sheet'!$B$2:$B$392,0)</f>
        <v>61</v>
      </c>
    </row>
    <row r="753" spans="3:4" x14ac:dyDescent="0.3">
      <c r="C753" s="3" t="s">
        <v>215</v>
      </c>
      <c r="D753">
        <f>MATCH(C753,'Master Sheet'!$B$2:$B$392,0)</f>
        <v>61</v>
      </c>
    </row>
    <row r="754" spans="3:4" x14ac:dyDescent="0.3">
      <c r="C754" s="3" t="s">
        <v>215</v>
      </c>
      <c r="D754">
        <f>MATCH(C754,'Master Sheet'!$B$2:$B$392,0)</f>
        <v>61</v>
      </c>
    </row>
    <row r="755" spans="3:4" x14ac:dyDescent="0.3">
      <c r="C755" s="3" t="s">
        <v>215</v>
      </c>
      <c r="D755">
        <f>MATCH(C755,'Master Sheet'!$B$2:$B$392,0)</f>
        <v>61</v>
      </c>
    </row>
    <row r="756" spans="3:4" x14ac:dyDescent="0.3">
      <c r="C756" s="3" t="s">
        <v>215</v>
      </c>
      <c r="D756">
        <f>MATCH(C756,'Master Sheet'!$B$2:$B$392,0)</f>
        <v>61</v>
      </c>
    </row>
    <row r="757" spans="3:4" x14ac:dyDescent="0.3">
      <c r="C757" s="3" t="s">
        <v>215</v>
      </c>
      <c r="D757">
        <f>MATCH(C757,'Master Sheet'!$B$2:$B$392,0)</f>
        <v>61</v>
      </c>
    </row>
    <row r="758" spans="3:4" x14ac:dyDescent="0.3">
      <c r="C758" s="3" t="s">
        <v>215</v>
      </c>
      <c r="D758">
        <f>MATCH(C758,'Master Sheet'!$B$2:$B$392,0)</f>
        <v>61</v>
      </c>
    </row>
    <row r="759" spans="3:4" x14ac:dyDescent="0.3">
      <c r="C759" s="3" t="s">
        <v>215</v>
      </c>
      <c r="D759">
        <f>MATCH(C759,'Master Sheet'!$B$2:$B$392,0)</f>
        <v>61</v>
      </c>
    </row>
    <row r="760" spans="3:4" x14ac:dyDescent="0.3">
      <c r="C760" s="3" t="s">
        <v>215</v>
      </c>
      <c r="D760">
        <f>MATCH(C760,'Master Sheet'!$B$2:$B$392,0)</f>
        <v>61</v>
      </c>
    </row>
    <row r="761" spans="3:4" x14ac:dyDescent="0.3">
      <c r="C761" s="3" t="s">
        <v>215</v>
      </c>
      <c r="D761">
        <f>MATCH(C761,'Master Sheet'!$B$2:$B$392,0)</f>
        <v>61</v>
      </c>
    </row>
    <row r="762" spans="3:4" x14ac:dyDescent="0.3">
      <c r="C762" s="3" t="s">
        <v>215</v>
      </c>
      <c r="D762">
        <f>MATCH(C762,'Master Sheet'!$B$2:$B$392,0)</f>
        <v>61</v>
      </c>
    </row>
    <row r="763" spans="3:4" x14ac:dyDescent="0.3">
      <c r="C763" s="3" t="s">
        <v>218</v>
      </c>
      <c r="D763">
        <f>MATCH(C763,'Master Sheet'!$B$2:$B$392,0)</f>
        <v>62</v>
      </c>
    </row>
    <row r="764" spans="3:4" x14ac:dyDescent="0.3">
      <c r="C764" s="3" t="s">
        <v>218</v>
      </c>
      <c r="D764">
        <f>MATCH(C764,'Master Sheet'!$B$2:$B$392,0)</f>
        <v>62</v>
      </c>
    </row>
    <row r="765" spans="3:4" x14ac:dyDescent="0.3">
      <c r="C765" s="3" t="s">
        <v>218</v>
      </c>
      <c r="D765">
        <f>MATCH(C765,'Master Sheet'!$B$2:$B$392,0)</f>
        <v>62</v>
      </c>
    </row>
    <row r="766" spans="3:4" x14ac:dyDescent="0.3">
      <c r="C766" s="3" t="s">
        <v>218</v>
      </c>
      <c r="D766">
        <f>MATCH(C766,'Master Sheet'!$B$2:$B$392,0)</f>
        <v>62</v>
      </c>
    </row>
    <row r="767" spans="3:4" x14ac:dyDescent="0.3">
      <c r="C767" s="3" t="s">
        <v>218</v>
      </c>
      <c r="D767">
        <f>MATCH(C767,'Master Sheet'!$B$2:$B$392,0)</f>
        <v>62</v>
      </c>
    </row>
    <row r="768" spans="3:4" x14ac:dyDescent="0.3">
      <c r="C768" s="3" t="s">
        <v>218</v>
      </c>
      <c r="D768">
        <f>MATCH(C768,'Master Sheet'!$B$2:$B$392,0)</f>
        <v>62</v>
      </c>
    </row>
    <row r="769" spans="3:4" x14ac:dyDescent="0.3">
      <c r="C769" s="3" t="s">
        <v>218</v>
      </c>
      <c r="D769">
        <f>MATCH(C769,'Master Sheet'!$B$2:$B$392,0)</f>
        <v>62</v>
      </c>
    </row>
    <row r="770" spans="3:4" x14ac:dyDescent="0.3">
      <c r="C770" s="3" t="s">
        <v>218</v>
      </c>
      <c r="D770">
        <f>MATCH(C770,'Master Sheet'!$B$2:$B$392,0)</f>
        <v>62</v>
      </c>
    </row>
    <row r="771" spans="3:4" x14ac:dyDescent="0.3">
      <c r="C771" s="3" t="s">
        <v>218</v>
      </c>
      <c r="D771">
        <f>MATCH(C771,'Master Sheet'!$B$2:$B$392,0)</f>
        <v>62</v>
      </c>
    </row>
    <row r="772" spans="3:4" x14ac:dyDescent="0.3">
      <c r="C772" s="3" t="s">
        <v>221</v>
      </c>
      <c r="D772">
        <f>MATCH(C772,'Master Sheet'!$B$2:$B$392,0)</f>
        <v>63</v>
      </c>
    </row>
    <row r="773" spans="3:4" x14ac:dyDescent="0.3">
      <c r="C773" s="3" t="s">
        <v>221</v>
      </c>
      <c r="D773">
        <f>MATCH(C773,'Master Sheet'!$B$2:$B$392,0)</f>
        <v>63</v>
      </c>
    </row>
    <row r="774" spans="3:4" x14ac:dyDescent="0.3">
      <c r="C774" s="3" t="s">
        <v>221</v>
      </c>
      <c r="D774">
        <f>MATCH(C774,'Master Sheet'!$B$2:$B$392,0)</f>
        <v>63</v>
      </c>
    </row>
    <row r="775" spans="3:4" x14ac:dyDescent="0.3">
      <c r="C775" s="3" t="s">
        <v>221</v>
      </c>
      <c r="D775">
        <f>MATCH(C775,'Master Sheet'!$B$2:$B$392,0)</f>
        <v>63</v>
      </c>
    </row>
    <row r="776" spans="3:4" x14ac:dyDescent="0.3">
      <c r="C776" s="3" t="s">
        <v>221</v>
      </c>
      <c r="D776">
        <f>MATCH(C776,'Master Sheet'!$B$2:$B$392,0)</f>
        <v>63</v>
      </c>
    </row>
    <row r="777" spans="3:4" x14ac:dyDescent="0.3">
      <c r="C777" s="3" t="s">
        <v>221</v>
      </c>
      <c r="D777">
        <f>MATCH(C777,'Master Sheet'!$B$2:$B$392,0)</f>
        <v>63</v>
      </c>
    </row>
    <row r="778" spans="3:4" x14ac:dyDescent="0.3">
      <c r="C778" s="3" t="s">
        <v>221</v>
      </c>
      <c r="D778">
        <f>MATCH(C778,'Master Sheet'!$B$2:$B$392,0)</f>
        <v>63</v>
      </c>
    </row>
    <row r="779" spans="3:4" x14ac:dyDescent="0.3">
      <c r="C779" s="3" t="s">
        <v>221</v>
      </c>
      <c r="D779">
        <f>MATCH(C779,'Master Sheet'!$B$2:$B$392,0)</f>
        <v>63</v>
      </c>
    </row>
    <row r="780" spans="3:4" x14ac:dyDescent="0.3">
      <c r="C780" s="3" t="s">
        <v>224</v>
      </c>
      <c r="D780">
        <f>MATCH(C780,'Master Sheet'!$B$2:$B$392,0)</f>
        <v>64</v>
      </c>
    </row>
    <row r="781" spans="3:4" x14ac:dyDescent="0.3">
      <c r="C781" s="3" t="s">
        <v>224</v>
      </c>
      <c r="D781">
        <f>MATCH(C781,'Master Sheet'!$B$2:$B$392,0)</f>
        <v>64</v>
      </c>
    </row>
    <row r="782" spans="3:4" x14ac:dyDescent="0.3">
      <c r="C782" s="3" t="s">
        <v>224</v>
      </c>
      <c r="D782">
        <f>MATCH(C782,'Master Sheet'!$B$2:$B$392,0)</f>
        <v>64</v>
      </c>
    </row>
    <row r="783" spans="3:4" x14ac:dyDescent="0.3">
      <c r="C783" s="3" t="s">
        <v>224</v>
      </c>
      <c r="D783">
        <f>MATCH(C783,'Master Sheet'!$B$2:$B$392,0)</f>
        <v>64</v>
      </c>
    </row>
    <row r="784" spans="3:4" x14ac:dyDescent="0.3">
      <c r="C784" s="3" t="s">
        <v>224</v>
      </c>
      <c r="D784">
        <f>MATCH(C784,'Master Sheet'!$B$2:$B$392,0)</f>
        <v>64</v>
      </c>
    </row>
    <row r="785" spans="3:4" x14ac:dyDescent="0.3">
      <c r="C785" s="3" t="s">
        <v>224</v>
      </c>
      <c r="D785">
        <f>MATCH(C785,'Master Sheet'!$B$2:$B$392,0)</f>
        <v>64</v>
      </c>
    </row>
    <row r="786" spans="3:4" x14ac:dyDescent="0.3">
      <c r="C786" s="3" t="s">
        <v>224</v>
      </c>
      <c r="D786">
        <f>MATCH(C786,'Master Sheet'!$B$2:$B$392,0)</f>
        <v>64</v>
      </c>
    </row>
    <row r="787" spans="3:4" x14ac:dyDescent="0.3">
      <c r="C787" s="3" t="s">
        <v>224</v>
      </c>
      <c r="D787">
        <f>MATCH(C787,'Master Sheet'!$B$2:$B$392,0)</f>
        <v>64</v>
      </c>
    </row>
    <row r="788" spans="3:4" x14ac:dyDescent="0.3">
      <c r="C788" s="3" t="s">
        <v>227</v>
      </c>
      <c r="D788">
        <f>MATCH(C788,'Master Sheet'!$B$2:$B$392,0)</f>
        <v>65</v>
      </c>
    </row>
    <row r="789" spans="3:4" x14ac:dyDescent="0.3">
      <c r="C789" s="3" t="s">
        <v>227</v>
      </c>
      <c r="D789">
        <f>MATCH(C789,'Master Sheet'!$B$2:$B$392,0)</f>
        <v>65</v>
      </c>
    </row>
    <row r="790" spans="3:4" x14ac:dyDescent="0.3">
      <c r="C790" s="3" t="s">
        <v>227</v>
      </c>
      <c r="D790">
        <f>MATCH(C790,'Master Sheet'!$B$2:$B$392,0)</f>
        <v>65</v>
      </c>
    </row>
    <row r="791" spans="3:4" x14ac:dyDescent="0.3">
      <c r="C791" s="3" t="s">
        <v>227</v>
      </c>
      <c r="D791">
        <f>MATCH(C791,'Master Sheet'!$B$2:$B$392,0)</f>
        <v>65</v>
      </c>
    </row>
    <row r="792" spans="3:4" x14ac:dyDescent="0.3">
      <c r="C792" s="3" t="s">
        <v>227</v>
      </c>
      <c r="D792">
        <f>MATCH(C792,'Master Sheet'!$B$2:$B$392,0)</f>
        <v>65</v>
      </c>
    </row>
    <row r="793" spans="3:4" x14ac:dyDescent="0.3">
      <c r="C793" s="3" t="s">
        <v>227</v>
      </c>
      <c r="D793">
        <f>MATCH(C793,'Master Sheet'!$B$2:$B$392,0)</f>
        <v>65</v>
      </c>
    </row>
    <row r="794" spans="3:4" x14ac:dyDescent="0.3">
      <c r="C794" s="3" t="s">
        <v>227</v>
      </c>
      <c r="D794">
        <f>MATCH(C794,'Master Sheet'!$B$2:$B$392,0)</f>
        <v>65</v>
      </c>
    </row>
    <row r="795" spans="3:4" x14ac:dyDescent="0.3">
      <c r="C795" s="3" t="s">
        <v>227</v>
      </c>
      <c r="D795">
        <f>MATCH(C795,'Master Sheet'!$B$2:$B$392,0)</f>
        <v>65</v>
      </c>
    </row>
    <row r="796" spans="3:4" x14ac:dyDescent="0.3">
      <c r="C796" s="3" t="s">
        <v>227</v>
      </c>
      <c r="D796">
        <f>MATCH(C796,'Master Sheet'!$B$2:$B$392,0)</f>
        <v>65</v>
      </c>
    </row>
    <row r="797" spans="3:4" x14ac:dyDescent="0.3">
      <c r="C797" s="3" t="s">
        <v>227</v>
      </c>
      <c r="D797">
        <f>MATCH(C797,'Master Sheet'!$B$2:$B$392,0)</f>
        <v>65</v>
      </c>
    </row>
    <row r="798" spans="3:4" x14ac:dyDescent="0.3">
      <c r="C798" s="3" t="s">
        <v>227</v>
      </c>
      <c r="D798">
        <f>MATCH(C798,'Master Sheet'!$B$2:$B$392,0)</f>
        <v>65</v>
      </c>
    </row>
    <row r="799" spans="3:4" x14ac:dyDescent="0.3">
      <c r="C799" s="3" t="s">
        <v>227</v>
      </c>
      <c r="D799">
        <f>MATCH(C799,'Master Sheet'!$B$2:$B$392,0)</f>
        <v>65</v>
      </c>
    </row>
    <row r="800" spans="3:4" x14ac:dyDescent="0.3">
      <c r="C800" s="3" t="s">
        <v>227</v>
      </c>
      <c r="D800">
        <f>MATCH(C800,'Master Sheet'!$B$2:$B$392,0)</f>
        <v>65</v>
      </c>
    </row>
    <row r="801" spans="3:4" x14ac:dyDescent="0.3">
      <c r="C801" s="3" t="s">
        <v>227</v>
      </c>
      <c r="D801">
        <f>MATCH(C801,'Master Sheet'!$B$2:$B$392,0)</f>
        <v>65</v>
      </c>
    </row>
    <row r="802" spans="3:4" x14ac:dyDescent="0.3">
      <c r="C802" s="3" t="s">
        <v>230</v>
      </c>
      <c r="D802">
        <f>MATCH(C802,'Master Sheet'!$B$2:$B$392,0)</f>
        <v>66</v>
      </c>
    </row>
    <row r="803" spans="3:4" x14ac:dyDescent="0.3">
      <c r="C803" s="3" t="s">
        <v>230</v>
      </c>
      <c r="D803">
        <f>MATCH(C803,'Master Sheet'!$B$2:$B$392,0)</f>
        <v>66</v>
      </c>
    </row>
    <row r="804" spans="3:4" x14ac:dyDescent="0.3">
      <c r="C804" s="3" t="s">
        <v>230</v>
      </c>
      <c r="D804">
        <f>MATCH(C804,'Master Sheet'!$B$2:$B$392,0)</f>
        <v>66</v>
      </c>
    </row>
    <row r="805" spans="3:4" x14ac:dyDescent="0.3">
      <c r="C805" s="3" t="s">
        <v>230</v>
      </c>
      <c r="D805">
        <f>MATCH(C805,'Master Sheet'!$B$2:$B$392,0)</f>
        <v>66</v>
      </c>
    </row>
    <row r="806" spans="3:4" x14ac:dyDescent="0.3">
      <c r="C806" s="3" t="s">
        <v>230</v>
      </c>
      <c r="D806">
        <f>MATCH(C806,'Master Sheet'!$B$2:$B$392,0)</f>
        <v>66</v>
      </c>
    </row>
    <row r="807" spans="3:4" x14ac:dyDescent="0.3">
      <c r="C807" s="3" t="s">
        <v>230</v>
      </c>
      <c r="D807">
        <f>MATCH(C807,'Master Sheet'!$B$2:$B$392,0)</f>
        <v>66</v>
      </c>
    </row>
    <row r="808" spans="3:4" x14ac:dyDescent="0.3">
      <c r="C808" s="3" t="s">
        <v>230</v>
      </c>
      <c r="D808">
        <f>MATCH(C808,'Master Sheet'!$B$2:$B$392,0)</f>
        <v>66</v>
      </c>
    </row>
    <row r="809" spans="3:4" x14ac:dyDescent="0.3">
      <c r="C809" s="3" t="s">
        <v>230</v>
      </c>
      <c r="D809">
        <f>MATCH(C809,'Master Sheet'!$B$2:$B$392,0)</f>
        <v>66</v>
      </c>
    </row>
    <row r="810" spans="3:4" x14ac:dyDescent="0.3">
      <c r="C810" s="3" t="s">
        <v>230</v>
      </c>
      <c r="D810">
        <f>MATCH(C810,'Master Sheet'!$B$2:$B$392,0)</f>
        <v>66</v>
      </c>
    </row>
    <row r="811" spans="3:4" x14ac:dyDescent="0.3">
      <c r="C811" s="3" t="s">
        <v>230</v>
      </c>
      <c r="D811">
        <f>MATCH(C811,'Master Sheet'!$B$2:$B$392,0)</f>
        <v>66</v>
      </c>
    </row>
    <row r="812" spans="3:4" x14ac:dyDescent="0.3">
      <c r="C812" s="3" t="s">
        <v>230</v>
      </c>
      <c r="D812">
        <f>MATCH(C812,'Master Sheet'!$B$2:$B$392,0)</f>
        <v>66</v>
      </c>
    </row>
    <row r="813" spans="3:4" x14ac:dyDescent="0.3">
      <c r="C813" s="3" t="s">
        <v>230</v>
      </c>
      <c r="D813">
        <f>MATCH(C813,'Master Sheet'!$B$2:$B$392,0)</f>
        <v>66</v>
      </c>
    </row>
    <row r="814" spans="3:4" x14ac:dyDescent="0.3">
      <c r="C814" s="3" t="s">
        <v>233</v>
      </c>
      <c r="D814">
        <f>MATCH(C814,'Master Sheet'!$B$2:$B$392,0)</f>
        <v>67</v>
      </c>
    </row>
    <row r="815" spans="3:4" x14ac:dyDescent="0.3">
      <c r="C815" s="3" t="s">
        <v>233</v>
      </c>
      <c r="D815">
        <f>MATCH(C815,'Master Sheet'!$B$2:$B$392,0)</f>
        <v>67</v>
      </c>
    </row>
    <row r="816" spans="3:4" x14ac:dyDescent="0.3">
      <c r="C816" s="3" t="s">
        <v>233</v>
      </c>
      <c r="D816">
        <f>MATCH(C816,'Master Sheet'!$B$2:$B$392,0)</f>
        <v>67</v>
      </c>
    </row>
    <row r="817" spans="3:4" x14ac:dyDescent="0.3">
      <c r="C817" s="3" t="s">
        <v>233</v>
      </c>
      <c r="D817">
        <f>MATCH(C817,'Master Sheet'!$B$2:$B$392,0)</f>
        <v>67</v>
      </c>
    </row>
    <row r="818" spans="3:4" x14ac:dyDescent="0.3">
      <c r="C818" s="3" t="s">
        <v>233</v>
      </c>
      <c r="D818">
        <f>MATCH(C818,'Master Sheet'!$B$2:$B$392,0)</f>
        <v>67</v>
      </c>
    </row>
    <row r="819" spans="3:4" x14ac:dyDescent="0.3">
      <c r="C819" s="3" t="s">
        <v>233</v>
      </c>
      <c r="D819">
        <f>MATCH(C819,'Master Sheet'!$B$2:$B$392,0)</f>
        <v>67</v>
      </c>
    </row>
    <row r="820" spans="3:4" x14ac:dyDescent="0.3">
      <c r="C820" s="3" t="s">
        <v>233</v>
      </c>
      <c r="D820">
        <f>MATCH(C820,'Master Sheet'!$B$2:$B$392,0)</f>
        <v>67</v>
      </c>
    </row>
    <row r="821" spans="3:4" x14ac:dyDescent="0.3">
      <c r="C821" s="3" t="s">
        <v>233</v>
      </c>
      <c r="D821">
        <f>MATCH(C821,'Master Sheet'!$B$2:$B$392,0)</f>
        <v>67</v>
      </c>
    </row>
    <row r="822" spans="3:4" x14ac:dyDescent="0.3">
      <c r="C822" s="3" t="s">
        <v>236</v>
      </c>
      <c r="D822">
        <f>MATCH(C822,'Master Sheet'!$B$2:$B$392,0)</f>
        <v>68</v>
      </c>
    </row>
    <row r="823" spans="3:4" x14ac:dyDescent="0.3">
      <c r="C823" s="3" t="s">
        <v>236</v>
      </c>
      <c r="D823">
        <f>MATCH(C823,'Master Sheet'!$B$2:$B$392,0)</f>
        <v>68</v>
      </c>
    </row>
    <row r="824" spans="3:4" x14ac:dyDescent="0.3">
      <c r="C824" s="3" t="s">
        <v>236</v>
      </c>
      <c r="D824">
        <f>MATCH(C824,'Master Sheet'!$B$2:$B$392,0)</f>
        <v>68</v>
      </c>
    </row>
    <row r="825" spans="3:4" x14ac:dyDescent="0.3">
      <c r="C825" s="3" t="s">
        <v>236</v>
      </c>
      <c r="D825">
        <f>MATCH(C825,'Master Sheet'!$B$2:$B$392,0)</f>
        <v>68</v>
      </c>
    </row>
    <row r="826" spans="3:4" x14ac:dyDescent="0.3">
      <c r="C826" s="3" t="s">
        <v>236</v>
      </c>
      <c r="D826">
        <f>MATCH(C826,'Master Sheet'!$B$2:$B$392,0)</f>
        <v>68</v>
      </c>
    </row>
    <row r="827" spans="3:4" x14ac:dyDescent="0.3">
      <c r="C827" s="3" t="s">
        <v>236</v>
      </c>
      <c r="D827">
        <f>MATCH(C827,'Master Sheet'!$B$2:$B$392,0)</f>
        <v>68</v>
      </c>
    </row>
    <row r="828" spans="3:4" x14ac:dyDescent="0.3">
      <c r="C828" s="3" t="s">
        <v>236</v>
      </c>
      <c r="D828">
        <f>MATCH(C828,'Master Sheet'!$B$2:$B$392,0)</f>
        <v>68</v>
      </c>
    </row>
    <row r="829" spans="3:4" x14ac:dyDescent="0.3">
      <c r="C829" s="3" t="s">
        <v>236</v>
      </c>
      <c r="D829">
        <f>MATCH(C829,'Master Sheet'!$B$2:$B$392,0)</f>
        <v>68</v>
      </c>
    </row>
    <row r="830" spans="3:4" x14ac:dyDescent="0.3">
      <c r="C830" s="3" t="s">
        <v>236</v>
      </c>
      <c r="D830">
        <f>MATCH(C830,'Master Sheet'!$B$2:$B$392,0)</f>
        <v>68</v>
      </c>
    </row>
    <row r="831" spans="3:4" x14ac:dyDescent="0.3">
      <c r="C831" s="3" t="s">
        <v>236</v>
      </c>
      <c r="D831">
        <f>MATCH(C831,'Master Sheet'!$B$2:$B$392,0)</f>
        <v>68</v>
      </c>
    </row>
    <row r="832" spans="3:4" x14ac:dyDescent="0.3">
      <c r="C832" s="3" t="s">
        <v>236</v>
      </c>
      <c r="D832">
        <f>MATCH(C832,'Master Sheet'!$B$2:$B$392,0)</f>
        <v>68</v>
      </c>
    </row>
    <row r="833" spans="3:4" x14ac:dyDescent="0.3">
      <c r="C833" s="3" t="s">
        <v>236</v>
      </c>
      <c r="D833">
        <f>MATCH(C833,'Master Sheet'!$B$2:$B$392,0)</f>
        <v>68</v>
      </c>
    </row>
    <row r="834" spans="3:4" x14ac:dyDescent="0.3">
      <c r="C834" s="3" t="s">
        <v>236</v>
      </c>
      <c r="D834">
        <f>MATCH(C834,'Master Sheet'!$B$2:$B$392,0)</f>
        <v>68</v>
      </c>
    </row>
    <row r="835" spans="3:4" x14ac:dyDescent="0.3">
      <c r="C835" s="3" t="s">
        <v>236</v>
      </c>
      <c r="D835">
        <f>MATCH(C835,'Master Sheet'!$B$2:$B$392,0)</f>
        <v>68</v>
      </c>
    </row>
    <row r="836" spans="3:4" x14ac:dyDescent="0.3">
      <c r="C836" s="3" t="s">
        <v>236</v>
      </c>
      <c r="D836">
        <f>MATCH(C836,'Master Sheet'!$B$2:$B$392,0)</f>
        <v>68</v>
      </c>
    </row>
    <row r="837" spans="3:4" x14ac:dyDescent="0.3">
      <c r="C837" s="3" t="s">
        <v>239</v>
      </c>
      <c r="D837">
        <f>MATCH(C837,'Master Sheet'!$B$2:$B$392,0)</f>
        <v>69</v>
      </c>
    </row>
    <row r="838" spans="3:4" x14ac:dyDescent="0.3">
      <c r="C838" s="3" t="s">
        <v>239</v>
      </c>
      <c r="D838">
        <f>MATCH(C838,'Master Sheet'!$B$2:$B$392,0)</f>
        <v>69</v>
      </c>
    </row>
    <row r="839" spans="3:4" x14ac:dyDescent="0.3">
      <c r="C839" s="3" t="s">
        <v>239</v>
      </c>
      <c r="D839">
        <f>MATCH(C839,'Master Sheet'!$B$2:$B$392,0)</f>
        <v>69</v>
      </c>
    </row>
    <row r="840" spans="3:4" x14ac:dyDescent="0.3">
      <c r="C840" s="3" t="s">
        <v>239</v>
      </c>
      <c r="D840">
        <f>MATCH(C840,'Master Sheet'!$B$2:$B$392,0)</f>
        <v>69</v>
      </c>
    </row>
    <row r="841" spans="3:4" x14ac:dyDescent="0.3">
      <c r="C841" s="3" t="s">
        <v>239</v>
      </c>
      <c r="D841">
        <f>MATCH(C841,'Master Sheet'!$B$2:$B$392,0)</f>
        <v>69</v>
      </c>
    </row>
    <row r="842" spans="3:4" x14ac:dyDescent="0.3">
      <c r="C842" s="3" t="s">
        <v>239</v>
      </c>
      <c r="D842">
        <f>MATCH(C842,'Master Sheet'!$B$2:$B$392,0)</f>
        <v>69</v>
      </c>
    </row>
    <row r="843" spans="3:4" x14ac:dyDescent="0.3">
      <c r="C843" s="3" t="s">
        <v>239</v>
      </c>
      <c r="D843">
        <f>MATCH(C843,'Master Sheet'!$B$2:$B$392,0)</f>
        <v>69</v>
      </c>
    </row>
    <row r="844" spans="3:4" x14ac:dyDescent="0.3">
      <c r="C844" s="3" t="s">
        <v>239</v>
      </c>
      <c r="D844">
        <f>MATCH(C844,'Master Sheet'!$B$2:$B$392,0)</f>
        <v>69</v>
      </c>
    </row>
    <row r="845" spans="3:4" x14ac:dyDescent="0.3">
      <c r="C845" s="3" t="s">
        <v>239</v>
      </c>
      <c r="D845">
        <f>MATCH(C845,'Master Sheet'!$B$2:$B$392,0)</f>
        <v>69</v>
      </c>
    </row>
    <row r="846" spans="3:4" x14ac:dyDescent="0.3">
      <c r="C846" s="3" t="s">
        <v>242</v>
      </c>
      <c r="D846">
        <f>MATCH(C846,'Master Sheet'!$B$2:$B$392,0)</f>
        <v>70</v>
      </c>
    </row>
    <row r="847" spans="3:4" x14ac:dyDescent="0.3">
      <c r="C847" s="3" t="s">
        <v>242</v>
      </c>
      <c r="D847">
        <f>MATCH(C847,'Master Sheet'!$B$2:$B$392,0)</f>
        <v>70</v>
      </c>
    </row>
    <row r="848" spans="3:4" x14ac:dyDescent="0.3">
      <c r="C848" s="3" t="s">
        <v>242</v>
      </c>
      <c r="D848">
        <f>MATCH(C848,'Master Sheet'!$B$2:$B$392,0)</f>
        <v>70</v>
      </c>
    </row>
    <row r="849" spans="3:4" x14ac:dyDescent="0.3">
      <c r="C849" s="3" t="s">
        <v>242</v>
      </c>
      <c r="D849">
        <f>MATCH(C849,'Master Sheet'!$B$2:$B$392,0)</f>
        <v>70</v>
      </c>
    </row>
    <row r="850" spans="3:4" x14ac:dyDescent="0.3">
      <c r="C850" s="3" t="s">
        <v>242</v>
      </c>
      <c r="D850">
        <f>MATCH(C850,'Master Sheet'!$B$2:$B$392,0)</f>
        <v>70</v>
      </c>
    </row>
    <row r="851" spans="3:4" x14ac:dyDescent="0.3">
      <c r="C851" s="3" t="s">
        <v>242</v>
      </c>
      <c r="D851">
        <f>MATCH(C851,'Master Sheet'!$B$2:$B$392,0)</f>
        <v>70</v>
      </c>
    </row>
    <row r="852" spans="3:4" x14ac:dyDescent="0.3">
      <c r="C852" s="3" t="s">
        <v>242</v>
      </c>
      <c r="D852">
        <f>MATCH(C852,'Master Sheet'!$B$2:$B$392,0)</f>
        <v>70</v>
      </c>
    </row>
    <row r="853" spans="3:4" x14ac:dyDescent="0.3">
      <c r="C853" s="3" t="s">
        <v>242</v>
      </c>
      <c r="D853">
        <f>MATCH(C853,'Master Sheet'!$B$2:$B$392,0)</f>
        <v>70</v>
      </c>
    </row>
    <row r="854" spans="3:4" x14ac:dyDescent="0.3">
      <c r="C854" s="3" t="s">
        <v>242</v>
      </c>
      <c r="D854">
        <f>MATCH(C854,'Master Sheet'!$B$2:$B$392,0)</f>
        <v>70</v>
      </c>
    </row>
    <row r="855" spans="3:4" x14ac:dyDescent="0.3">
      <c r="C855" s="3" t="s">
        <v>242</v>
      </c>
      <c r="D855">
        <f>MATCH(C855,'Master Sheet'!$B$2:$B$392,0)</f>
        <v>70</v>
      </c>
    </row>
    <row r="856" spans="3:4" x14ac:dyDescent="0.3">
      <c r="C856" s="3" t="s">
        <v>242</v>
      </c>
      <c r="D856">
        <f>MATCH(C856,'Master Sheet'!$B$2:$B$392,0)</f>
        <v>70</v>
      </c>
    </row>
    <row r="857" spans="3:4" x14ac:dyDescent="0.3">
      <c r="C857" s="3" t="s">
        <v>245</v>
      </c>
      <c r="D857">
        <f>MATCH(C857,'Master Sheet'!$B$2:$B$392,0)</f>
        <v>71</v>
      </c>
    </row>
    <row r="858" spans="3:4" x14ac:dyDescent="0.3">
      <c r="C858" s="3" t="s">
        <v>245</v>
      </c>
      <c r="D858">
        <f>MATCH(C858,'Master Sheet'!$B$2:$B$392,0)</f>
        <v>71</v>
      </c>
    </row>
    <row r="859" spans="3:4" x14ac:dyDescent="0.3">
      <c r="C859" s="3" t="s">
        <v>245</v>
      </c>
      <c r="D859">
        <f>MATCH(C859,'Master Sheet'!$B$2:$B$392,0)</f>
        <v>71</v>
      </c>
    </row>
    <row r="860" spans="3:4" x14ac:dyDescent="0.3">
      <c r="C860" s="3" t="s">
        <v>245</v>
      </c>
      <c r="D860">
        <f>MATCH(C860,'Master Sheet'!$B$2:$B$392,0)</f>
        <v>71</v>
      </c>
    </row>
    <row r="861" spans="3:4" x14ac:dyDescent="0.3">
      <c r="C861" s="3" t="s">
        <v>245</v>
      </c>
      <c r="D861">
        <f>MATCH(C861,'Master Sheet'!$B$2:$B$392,0)</f>
        <v>71</v>
      </c>
    </row>
    <row r="862" spans="3:4" x14ac:dyDescent="0.3">
      <c r="C862" s="3" t="s">
        <v>245</v>
      </c>
      <c r="D862">
        <f>MATCH(C862,'Master Sheet'!$B$2:$B$392,0)</f>
        <v>71</v>
      </c>
    </row>
    <row r="863" spans="3:4" x14ac:dyDescent="0.3">
      <c r="C863" s="3" t="s">
        <v>245</v>
      </c>
      <c r="D863">
        <f>MATCH(C863,'Master Sheet'!$B$2:$B$392,0)</f>
        <v>71</v>
      </c>
    </row>
    <row r="864" spans="3:4" x14ac:dyDescent="0.3">
      <c r="C864" s="3" t="s">
        <v>245</v>
      </c>
      <c r="D864">
        <f>MATCH(C864,'Master Sheet'!$B$2:$B$392,0)</f>
        <v>71</v>
      </c>
    </row>
    <row r="865" spans="3:4" x14ac:dyDescent="0.3">
      <c r="C865" s="3" t="s">
        <v>245</v>
      </c>
      <c r="D865">
        <f>MATCH(C865,'Master Sheet'!$B$2:$B$392,0)</f>
        <v>71</v>
      </c>
    </row>
    <row r="866" spans="3:4" x14ac:dyDescent="0.3">
      <c r="C866" s="3" t="s">
        <v>245</v>
      </c>
      <c r="D866">
        <f>MATCH(C866,'Master Sheet'!$B$2:$B$392,0)</f>
        <v>71</v>
      </c>
    </row>
    <row r="867" spans="3:4" x14ac:dyDescent="0.3">
      <c r="C867" s="3" t="s">
        <v>248</v>
      </c>
      <c r="D867">
        <f>MATCH(C867,'Master Sheet'!$B$2:$B$392,0)</f>
        <v>72</v>
      </c>
    </row>
    <row r="868" spans="3:4" x14ac:dyDescent="0.3">
      <c r="C868" s="3" t="s">
        <v>248</v>
      </c>
      <c r="D868">
        <f>MATCH(C868,'Master Sheet'!$B$2:$B$392,0)</f>
        <v>72</v>
      </c>
    </row>
    <row r="869" spans="3:4" x14ac:dyDescent="0.3">
      <c r="C869" s="3" t="s">
        <v>248</v>
      </c>
      <c r="D869">
        <f>MATCH(C869,'Master Sheet'!$B$2:$B$392,0)</f>
        <v>72</v>
      </c>
    </row>
    <row r="870" spans="3:4" x14ac:dyDescent="0.3">
      <c r="C870" s="3" t="s">
        <v>248</v>
      </c>
      <c r="D870">
        <f>MATCH(C870,'Master Sheet'!$B$2:$B$392,0)</f>
        <v>72</v>
      </c>
    </row>
    <row r="871" spans="3:4" x14ac:dyDescent="0.3">
      <c r="C871" s="3" t="s">
        <v>248</v>
      </c>
      <c r="D871">
        <f>MATCH(C871,'Master Sheet'!$B$2:$B$392,0)</f>
        <v>72</v>
      </c>
    </row>
    <row r="872" spans="3:4" x14ac:dyDescent="0.3">
      <c r="C872" s="3" t="s">
        <v>248</v>
      </c>
      <c r="D872">
        <f>MATCH(C872,'Master Sheet'!$B$2:$B$392,0)</f>
        <v>72</v>
      </c>
    </row>
    <row r="873" spans="3:4" x14ac:dyDescent="0.3">
      <c r="C873" s="3" t="s">
        <v>248</v>
      </c>
      <c r="D873">
        <f>MATCH(C873,'Master Sheet'!$B$2:$B$392,0)</f>
        <v>72</v>
      </c>
    </row>
    <row r="874" spans="3:4" x14ac:dyDescent="0.3">
      <c r="C874" s="3" t="s">
        <v>248</v>
      </c>
      <c r="D874">
        <f>MATCH(C874,'Master Sheet'!$B$2:$B$392,0)</f>
        <v>72</v>
      </c>
    </row>
    <row r="875" spans="3:4" x14ac:dyDescent="0.3">
      <c r="C875" s="3" t="s">
        <v>248</v>
      </c>
      <c r="D875">
        <f>MATCH(C875,'Master Sheet'!$B$2:$B$392,0)</f>
        <v>72</v>
      </c>
    </row>
    <row r="876" spans="3:4" x14ac:dyDescent="0.3">
      <c r="C876" s="3" t="s">
        <v>248</v>
      </c>
      <c r="D876">
        <f>MATCH(C876,'Master Sheet'!$B$2:$B$392,0)</f>
        <v>72</v>
      </c>
    </row>
    <row r="877" spans="3:4" x14ac:dyDescent="0.3">
      <c r="C877" s="3" t="s">
        <v>248</v>
      </c>
      <c r="D877">
        <f>MATCH(C877,'Master Sheet'!$B$2:$B$392,0)</f>
        <v>72</v>
      </c>
    </row>
    <row r="878" spans="3:4" x14ac:dyDescent="0.3">
      <c r="C878" s="3" t="s">
        <v>248</v>
      </c>
      <c r="D878">
        <f>MATCH(C878,'Master Sheet'!$B$2:$B$392,0)</f>
        <v>72</v>
      </c>
    </row>
    <row r="879" spans="3:4" x14ac:dyDescent="0.3">
      <c r="C879" s="3" t="s">
        <v>248</v>
      </c>
      <c r="D879">
        <f>MATCH(C879,'Master Sheet'!$B$2:$B$392,0)</f>
        <v>72</v>
      </c>
    </row>
    <row r="880" spans="3:4" x14ac:dyDescent="0.3">
      <c r="C880" s="3" t="s">
        <v>248</v>
      </c>
      <c r="D880">
        <f>MATCH(C880,'Master Sheet'!$B$2:$B$392,0)</f>
        <v>72</v>
      </c>
    </row>
    <row r="881" spans="3:4" x14ac:dyDescent="0.3">
      <c r="C881" s="3" t="s">
        <v>248</v>
      </c>
      <c r="D881">
        <f>MATCH(C881,'Master Sheet'!$B$2:$B$392,0)</f>
        <v>72</v>
      </c>
    </row>
    <row r="882" spans="3:4" x14ac:dyDescent="0.3">
      <c r="C882" s="3" t="s">
        <v>251</v>
      </c>
      <c r="D882">
        <f>MATCH(C882,'Master Sheet'!$B$2:$B$392,0)</f>
        <v>73</v>
      </c>
    </row>
    <row r="883" spans="3:4" x14ac:dyDescent="0.3">
      <c r="C883" s="3" t="s">
        <v>251</v>
      </c>
      <c r="D883">
        <f>MATCH(C883,'Master Sheet'!$B$2:$B$392,0)</f>
        <v>73</v>
      </c>
    </row>
    <row r="884" spans="3:4" x14ac:dyDescent="0.3">
      <c r="C884" s="3" t="s">
        <v>251</v>
      </c>
      <c r="D884">
        <f>MATCH(C884,'Master Sheet'!$B$2:$B$392,0)</f>
        <v>73</v>
      </c>
    </row>
    <row r="885" spans="3:4" x14ac:dyDescent="0.3">
      <c r="C885" s="3" t="s">
        <v>251</v>
      </c>
      <c r="D885">
        <f>MATCH(C885,'Master Sheet'!$B$2:$B$392,0)</f>
        <v>73</v>
      </c>
    </row>
    <row r="886" spans="3:4" x14ac:dyDescent="0.3">
      <c r="C886" s="3" t="s">
        <v>251</v>
      </c>
      <c r="D886">
        <f>MATCH(C886,'Master Sheet'!$B$2:$B$392,0)</f>
        <v>73</v>
      </c>
    </row>
    <row r="887" spans="3:4" x14ac:dyDescent="0.3">
      <c r="C887" s="3" t="s">
        <v>251</v>
      </c>
      <c r="D887">
        <f>MATCH(C887,'Master Sheet'!$B$2:$B$392,0)</f>
        <v>73</v>
      </c>
    </row>
    <row r="888" spans="3:4" x14ac:dyDescent="0.3">
      <c r="C888" s="3" t="s">
        <v>251</v>
      </c>
      <c r="D888">
        <f>MATCH(C888,'Master Sheet'!$B$2:$B$392,0)</f>
        <v>73</v>
      </c>
    </row>
    <row r="889" spans="3:4" x14ac:dyDescent="0.3">
      <c r="C889" s="3" t="s">
        <v>251</v>
      </c>
      <c r="D889">
        <f>MATCH(C889,'Master Sheet'!$B$2:$B$392,0)</f>
        <v>73</v>
      </c>
    </row>
    <row r="890" spans="3:4" x14ac:dyDescent="0.3">
      <c r="C890" s="3" t="s">
        <v>251</v>
      </c>
      <c r="D890">
        <f>MATCH(C890,'Master Sheet'!$B$2:$B$392,0)</f>
        <v>73</v>
      </c>
    </row>
    <row r="891" spans="3:4" x14ac:dyDescent="0.3">
      <c r="C891" s="3" t="s">
        <v>251</v>
      </c>
      <c r="D891">
        <f>MATCH(C891,'Master Sheet'!$B$2:$B$392,0)</f>
        <v>73</v>
      </c>
    </row>
    <row r="892" spans="3:4" x14ac:dyDescent="0.3">
      <c r="C892" s="3" t="s">
        <v>251</v>
      </c>
      <c r="D892">
        <f>MATCH(C892,'Master Sheet'!$B$2:$B$392,0)</f>
        <v>73</v>
      </c>
    </row>
    <row r="893" spans="3:4" x14ac:dyDescent="0.3">
      <c r="C893" s="3" t="s">
        <v>251</v>
      </c>
      <c r="D893">
        <f>MATCH(C893,'Master Sheet'!$B$2:$B$392,0)</f>
        <v>73</v>
      </c>
    </row>
    <row r="894" spans="3:4" x14ac:dyDescent="0.3">
      <c r="C894" s="3" t="s">
        <v>251</v>
      </c>
      <c r="D894">
        <f>MATCH(C894,'Master Sheet'!$B$2:$B$392,0)</f>
        <v>73</v>
      </c>
    </row>
    <row r="895" spans="3:4" x14ac:dyDescent="0.3">
      <c r="C895" s="3" t="s">
        <v>251</v>
      </c>
      <c r="D895">
        <f>MATCH(C895,'Master Sheet'!$B$2:$B$392,0)</f>
        <v>73</v>
      </c>
    </row>
    <row r="896" spans="3:4" x14ac:dyDescent="0.3">
      <c r="C896" s="3" t="s">
        <v>251</v>
      </c>
      <c r="D896">
        <f>MATCH(C896,'Master Sheet'!$B$2:$B$392,0)</f>
        <v>73</v>
      </c>
    </row>
    <row r="897" spans="3:4" x14ac:dyDescent="0.3">
      <c r="C897" s="3" t="s">
        <v>254</v>
      </c>
      <c r="D897">
        <f>MATCH(C897,'Master Sheet'!$B$2:$B$392,0)</f>
        <v>74</v>
      </c>
    </row>
    <row r="898" spans="3:4" x14ac:dyDescent="0.3">
      <c r="C898" s="3" t="s">
        <v>254</v>
      </c>
      <c r="D898">
        <f>MATCH(C898,'Master Sheet'!$B$2:$B$392,0)</f>
        <v>74</v>
      </c>
    </row>
    <row r="899" spans="3:4" x14ac:dyDescent="0.3">
      <c r="C899" s="3" t="s">
        <v>254</v>
      </c>
      <c r="D899">
        <f>MATCH(C899,'Master Sheet'!$B$2:$B$392,0)</f>
        <v>74</v>
      </c>
    </row>
    <row r="900" spans="3:4" x14ac:dyDescent="0.3">
      <c r="C900" s="3" t="s">
        <v>254</v>
      </c>
      <c r="D900">
        <f>MATCH(C900,'Master Sheet'!$B$2:$B$392,0)</f>
        <v>74</v>
      </c>
    </row>
    <row r="901" spans="3:4" x14ac:dyDescent="0.3">
      <c r="C901" s="3" t="s">
        <v>254</v>
      </c>
      <c r="D901">
        <f>MATCH(C901,'Master Sheet'!$B$2:$B$392,0)</f>
        <v>74</v>
      </c>
    </row>
    <row r="902" spans="3:4" x14ac:dyDescent="0.3">
      <c r="C902" s="3" t="s">
        <v>254</v>
      </c>
      <c r="D902">
        <f>MATCH(C902,'Master Sheet'!$B$2:$B$392,0)</f>
        <v>74</v>
      </c>
    </row>
    <row r="903" spans="3:4" x14ac:dyDescent="0.3">
      <c r="C903" s="3" t="s">
        <v>254</v>
      </c>
      <c r="D903">
        <f>MATCH(C903,'Master Sheet'!$B$2:$B$392,0)</f>
        <v>74</v>
      </c>
    </row>
    <row r="904" spans="3:4" x14ac:dyDescent="0.3">
      <c r="C904" s="3" t="s">
        <v>254</v>
      </c>
      <c r="D904">
        <f>MATCH(C904,'Master Sheet'!$B$2:$B$392,0)</f>
        <v>74</v>
      </c>
    </row>
    <row r="905" spans="3:4" x14ac:dyDescent="0.3">
      <c r="C905" s="3" t="s">
        <v>254</v>
      </c>
      <c r="D905">
        <f>MATCH(C905,'Master Sheet'!$B$2:$B$392,0)</f>
        <v>74</v>
      </c>
    </row>
    <row r="906" spans="3:4" x14ac:dyDescent="0.3">
      <c r="C906" s="3" t="s">
        <v>254</v>
      </c>
      <c r="D906">
        <f>MATCH(C906,'Master Sheet'!$B$2:$B$392,0)</f>
        <v>74</v>
      </c>
    </row>
    <row r="907" spans="3:4" x14ac:dyDescent="0.3">
      <c r="C907" s="3" t="s">
        <v>254</v>
      </c>
      <c r="D907">
        <f>MATCH(C907,'Master Sheet'!$B$2:$B$392,0)</f>
        <v>74</v>
      </c>
    </row>
    <row r="908" spans="3:4" x14ac:dyDescent="0.3">
      <c r="C908" s="3" t="s">
        <v>254</v>
      </c>
      <c r="D908">
        <f>MATCH(C908,'Master Sheet'!$B$2:$B$392,0)</f>
        <v>74</v>
      </c>
    </row>
    <row r="909" spans="3:4" x14ac:dyDescent="0.3">
      <c r="C909" s="3" t="s">
        <v>254</v>
      </c>
      <c r="D909">
        <f>MATCH(C909,'Master Sheet'!$B$2:$B$392,0)</f>
        <v>74</v>
      </c>
    </row>
    <row r="910" spans="3:4" x14ac:dyDescent="0.3">
      <c r="C910" s="3" t="s">
        <v>254</v>
      </c>
      <c r="D910">
        <f>MATCH(C910,'Master Sheet'!$B$2:$B$392,0)</f>
        <v>74</v>
      </c>
    </row>
    <row r="911" spans="3:4" x14ac:dyDescent="0.3">
      <c r="C911" s="3" t="s">
        <v>257</v>
      </c>
      <c r="D911">
        <f>MATCH(C911,'Master Sheet'!$B$2:$B$392,0)</f>
        <v>75</v>
      </c>
    </row>
    <row r="912" spans="3:4" x14ac:dyDescent="0.3">
      <c r="C912" s="3" t="s">
        <v>257</v>
      </c>
      <c r="D912">
        <f>MATCH(C912,'Master Sheet'!$B$2:$B$392,0)</f>
        <v>75</v>
      </c>
    </row>
    <row r="913" spans="3:4" x14ac:dyDescent="0.3">
      <c r="C913" s="3" t="s">
        <v>257</v>
      </c>
      <c r="D913">
        <f>MATCH(C913,'Master Sheet'!$B$2:$B$392,0)</f>
        <v>75</v>
      </c>
    </row>
    <row r="914" spans="3:4" x14ac:dyDescent="0.3">
      <c r="C914" s="3" t="s">
        <v>257</v>
      </c>
      <c r="D914">
        <f>MATCH(C914,'Master Sheet'!$B$2:$B$392,0)</f>
        <v>75</v>
      </c>
    </row>
    <row r="915" spans="3:4" x14ac:dyDescent="0.3">
      <c r="C915" s="3" t="s">
        <v>257</v>
      </c>
      <c r="D915">
        <f>MATCH(C915,'Master Sheet'!$B$2:$B$392,0)</f>
        <v>75</v>
      </c>
    </row>
    <row r="916" spans="3:4" x14ac:dyDescent="0.3">
      <c r="C916" s="3" t="s">
        <v>257</v>
      </c>
      <c r="D916">
        <f>MATCH(C916,'Master Sheet'!$B$2:$B$392,0)</f>
        <v>75</v>
      </c>
    </row>
    <row r="917" spans="3:4" x14ac:dyDescent="0.3">
      <c r="C917" s="3" t="s">
        <v>257</v>
      </c>
      <c r="D917">
        <f>MATCH(C917,'Master Sheet'!$B$2:$B$392,0)</f>
        <v>75</v>
      </c>
    </row>
    <row r="918" spans="3:4" x14ac:dyDescent="0.3">
      <c r="C918" s="3" t="s">
        <v>257</v>
      </c>
      <c r="D918">
        <f>MATCH(C918,'Master Sheet'!$B$2:$B$392,0)</f>
        <v>75</v>
      </c>
    </row>
    <row r="919" spans="3:4" x14ac:dyDescent="0.3">
      <c r="C919" s="3" t="s">
        <v>257</v>
      </c>
      <c r="D919">
        <f>MATCH(C919,'Master Sheet'!$B$2:$B$392,0)</f>
        <v>75</v>
      </c>
    </row>
    <row r="920" spans="3:4" x14ac:dyDescent="0.3">
      <c r="C920" s="3" t="s">
        <v>257</v>
      </c>
      <c r="D920">
        <f>MATCH(C920,'Master Sheet'!$B$2:$B$392,0)</f>
        <v>75</v>
      </c>
    </row>
    <row r="921" spans="3:4" x14ac:dyDescent="0.3">
      <c r="C921" s="3" t="s">
        <v>257</v>
      </c>
      <c r="D921">
        <f>MATCH(C921,'Master Sheet'!$B$2:$B$392,0)</f>
        <v>75</v>
      </c>
    </row>
    <row r="922" spans="3:4" x14ac:dyDescent="0.3">
      <c r="C922" s="3" t="s">
        <v>257</v>
      </c>
      <c r="D922">
        <f>MATCH(C922,'Master Sheet'!$B$2:$B$392,0)</f>
        <v>75</v>
      </c>
    </row>
    <row r="923" spans="3:4" x14ac:dyDescent="0.3">
      <c r="C923" s="3" t="s">
        <v>260</v>
      </c>
      <c r="D923">
        <f>MATCH(C923,'Master Sheet'!$B$2:$B$392,0)</f>
        <v>76</v>
      </c>
    </row>
    <row r="924" spans="3:4" x14ac:dyDescent="0.3">
      <c r="C924" s="3" t="s">
        <v>260</v>
      </c>
      <c r="D924">
        <f>MATCH(C924,'Master Sheet'!$B$2:$B$392,0)</f>
        <v>76</v>
      </c>
    </row>
    <row r="925" spans="3:4" x14ac:dyDescent="0.3">
      <c r="C925" s="3" t="s">
        <v>260</v>
      </c>
      <c r="D925">
        <f>MATCH(C925,'Master Sheet'!$B$2:$B$392,0)</f>
        <v>76</v>
      </c>
    </row>
    <row r="926" spans="3:4" x14ac:dyDescent="0.3">
      <c r="C926" s="3" t="s">
        <v>260</v>
      </c>
      <c r="D926">
        <f>MATCH(C926,'Master Sheet'!$B$2:$B$392,0)</f>
        <v>76</v>
      </c>
    </row>
    <row r="927" spans="3:4" x14ac:dyDescent="0.3">
      <c r="C927" s="3" t="s">
        <v>260</v>
      </c>
      <c r="D927">
        <f>MATCH(C927,'Master Sheet'!$B$2:$B$392,0)</f>
        <v>76</v>
      </c>
    </row>
    <row r="928" spans="3:4" x14ac:dyDescent="0.3">
      <c r="C928" s="3" t="s">
        <v>260</v>
      </c>
      <c r="D928">
        <f>MATCH(C928,'Master Sheet'!$B$2:$B$392,0)</f>
        <v>76</v>
      </c>
    </row>
    <row r="929" spans="3:4" x14ac:dyDescent="0.3">
      <c r="C929" s="3" t="s">
        <v>260</v>
      </c>
      <c r="D929">
        <f>MATCH(C929,'Master Sheet'!$B$2:$B$392,0)</f>
        <v>76</v>
      </c>
    </row>
    <row r="930" spans="3:4" x14ac:dyDescent="0.3">
      <c r="C930" s="3" t="s">
        <v>263</v>
      </c>
      <c r="D930">
        <f>MATCH(C930,'Master Sheet'!$B$2:$B$392,0)</f>
        <v>77</v>
      </c>
    </row>
    <row r="931" spans="3:4" x14ac:dyDescent="0.3">
      <c r="C931" s="3" t="s">
        <v>263</v>
      </c>
      <c r="D931">
        <f>MATCH(C931,'Master Sheet'!$B$2:$B$392,0)</f>
        <v>77</v>
      </c>
    </row>
    <row r="932" spans="3:4" x14ac:dyDescent="0.3">
      <c r="C932" s="3" t="s">
        <v>263</v>
      </c>
      <c r="D932">
        <f>MATCH(C932,'Master Sheet'!$B$2:$B$392,0)</f>
        <v>77</v>
      </c>
    </row>
    <row r="933" spans="3:4" x14ac:dyDescent="0.3">
      <c r="C933" s="3" t="s">
        <v>263</v>
      </c>
      <c r="D933">
        <f>MATCH(C933,'Master Sheet'!$B$2:$B$392,0)</f>
        <v>77</v>
      </c>
    </row>
    <row r="934" spans="3:4" x14ac:dyDescent="0.3">
      <c r="C934" s="3" t="s">
        <v>263</v>
      </c>
      <c r="D934">
        <f>MATCH(C934,'Master Sheet'!$B$2:$B$392,0)</f>
        <v>77</v>
      </c>
    </row>
    <row r="935" spans="3:4" x14ac:dyDescent="0.3">
      <c r="C935" s="3" t="s">
        <v>263</v>
      </c>
      <c r="D935">
        <f>MATCH(C935,'Master Sheet'!$B$2:$B$392,0)</f>
        <v>77</v>
      </c>
    </row>
    <row r="936" spans="3:4" x14ac:dyDescent="0.3">
      <c r="C936" s="3" t="s">
        <v>263</v>
      </c>
      <c r="D936">
        <f>MATCH(C936,'Master Sheet'!$B$2:$B$392,0)</f>
        <v>77</v>
      </c>
    </row>
    <row r="937" spans="3:4" x14ac:dyDescent="0.3">
      <c r="C937" s="3" t="s">
        <v>263</v>
      </c>
      <c r="D937">
        <f>MATCH(C937,'Master Sheet'!$B$2:$B$392,0)</f>
        <v>77</v>
      </c>
    </row>
    <row r="938" spans="3:4" x14ac:dyDescent="0.3">
      <c r="C938" s="3" t="s">
        <v>263</v>
      </c>
      <c r="D938">
        <f>MATCH(C938,'Master Sheet'!$B$2:$B$392,0)</f>
        <v>77</v>
      </c>
    </row>
    <row r="939" spans="3:4" x14ac:dyDescent="0.3">
      <c r="C939" s="3" t="s">
        <v>263</v>
      </c>
      <c r="D939">
        <f>MATCH(C939,'Master Sheet'!$B$2:$B$392,0)</f>
        <v>77</v>
      </c>
    </row>
    <row r="940" spans="3:4" x14ac:dyDescent="0.3">
      <c r="C940" s="3" t="s">
        <v>263</v>
      </c>
      <c r="D940">
        <f>MATCH(C940,'Master Sheet'!$B$2:$B$392,0)</f>
        <v>77</v>
      </c>
    </row>
    <row r="941" spans="3:4" x14ac:dyDescent="0.3">
      <c r="C941" s="3" t="s">
        <v>263</v>
      </c>
      <c r="D941">
        <f>MATCH(C941,'Master Sheet'!$B$2:$B$392,0)</f>
        <v>77</v>
      </c>
    </row>
    <row r="942" spans="3:4" x14ac:dyDescent="0.3">
      <c r="C942" s="3" t="s">
        <v>263</v>
      </c>
      <c r="D942">
        <f>MATCH(C942,'Master Sheet'!$B$2:$B$392,0)</f>
        <v>77</v>
      </c>
    </row>
    <row r="943" spans="3:4" x14ac:dyDescent="0.3">
      <c r="C943" s="3" t="s">
        <v>263</v>
      </c>
      <c r="D943">
        <f>MATCH(C943,'Master Sheet'!$B$2:$B$392,0)</f>
        <v>77</v>
      </c>
    </row>
    <row r="944" spans="3:4" x14ac:dyDescent="0.3">
      <c r="C944" s="3" t="s">
        <v>266</v>
      </c>
      <c r="D944">
        <f>MATCH(C944,'Master Sheet'!$B$2:$B$392,0)</f>
        <v>78</v>
      </c>
    </row>
    <row r="945" spans="3:4" x14ac:dyDescent="0.3">
      <c r="C945" s="3" t="s">
        <v>266</v>
      </c>
      <c r="D945">
        <f>MATCH(C945,'Master Sheet'!$B$2:$B$392,0)</f>
        <v>78</v>
      </c>
    </row>
    <row r="946" spans="3:4" x14ac:dyDescent="0.3">
      <c r="C946" s="3" t="s">
        <v>266</v>
      </c>
      <c r="D946">
        <f>MATCH(C946,'Master Sheet'!$B$2:$B$392,0)</f>
        <v>78</v>
      </c>
    </row>
    <row r="947" spans="3:4" x14ac:dyDescent="0.3">
      <c r="C947" s="3" t="s">
        <v>266</v>
      </c>
      <c r="D947">
        <f>MATCH(C947,'Master Sheet'!$B$2:$B$392,0)</f>
        <v>78</v>
      </c>
    </row>
    <row r="948" spans="3:4" x14ac:dyDescent="0.3">
      <c r="C948" s="3" t="s">
        <v>266</v>
      </c>
      <c r="D948">
        <f>MATCH(C948,'Master Sheet'!$B$2:$B$392,0)</f>
        <v>78</v>
      </c>
    </row>
    <row r="949" spans="3:4" x14ac:dyDescent="0.3">
      <c r="C949" s="3" t="s">
        <v>266</v>
      </c>
      <c r="D949">
        <f>MATCH(C949,'Master Sheet'!$B$2:$B$392,0)</f>
        <v>78</v>
      </c>
    </row>
    <row r="950" spans="3:4" x14ac:dyDescent="0.3">
      <c r="C950" s="3" t="s">
        <v>266</v>
      </c>
      <c r="D950">
        <f>MATCH(C950,'Master Sheet'!$B$2:$B$392,0)</f>
        <v>78</v>
      </c>
    </row>
    <row r="951" spans="3:4" x14ac:dyDescent="0.3">
      <c r="C951" s="3" t="s">
        <v>266</v>
      </c>
      <c r="D951">
        <f>MATCH(C951,'Master Sheet'!$B$2:$B$392,0)</f>
        <v>78</v>
      </c>
    </row>
    <row r="952" spans="3:4" x14ac:dyDescent="0.3">
      <c r="C952" s="3" t="s">
        <v>266</v>
      </c>
      <c r="D952">
        <f>MATCH(C952,'Master Sheet'!$B$2:$B$392,0)</f>
        <v>78</v>
      </c>
    </row>
    <row r="953" spans="3:4" x14ac:dyDescent="0.3">
      <c r="C953" s="3" t="s">
        <v>266</v>
      </c>
      <c r="D953">
        <f>MATCH(C953,'Master Sheet'!$B$2:$B$392,0)</f>
        <v>78</v>
      </c>
    </row>
    <row r="954" spans="3:4" x14ac:dyDescent="0.3">
      <c r="C954" s="3" t="s">
        <v>266</v>
      </c>
      <c r="D954">
        <f>MATCH(C954,'Master Sheet'!$B$2:$B$392,0)</f>
        <v>78</v>
      </c>
    </row>
    <row r="955" spans="3:4" x14ac:dyDescent="0.3">
      <c r="C955" s="3" t="s">
        <v>266</v>
      </c>
      <c r="D955">
        <f>MATCH(C955,'Master Sheet'!$B$2:$B$392,0)</f>
        <v>78</v>
      </c>
    </row>
    <row r="956" spans="3:4" x14ac:dyDescent="0.3">
      <c r="C956" s="3" t="s">
        <v>266</v>
      </c>
      <c r="D956">
        <f>MATCH(C956,'Master Sheet'!$B$2:$B$392,0)</f>
        <v>78</v>
      </c>
    </row>
    <row r="957" spans="3:4" x14ac:dyDescent="0.3">
      <c r="C957" s="3" t="s">
        <v>266</v>
      </c>
      <c r="D957">
        <f>MATCH(C957,'Master Sheet'!$B$2:$B$392,0)</f>
        <v>78</v>
      </c>
    </row>
    <row r="958" spans="3:4" x14ac:dyDescent="0.3">
      <c r="C958" s="3" t="s">
        <v>266</v>
      </c>
      <c r="D958">
        <f>MATCH(C958,'Master Sheet'!$B$2:$B$392,0)</f>
        <v>78</v>
      </c>
    </row>
    <row r="959" spans="3:4" x14ac:dyDescent="0.3">
      <c r="C959" s="3" t="s">
        <v>269</v>
      </c>
      <c r="D959">
        <f>MATCH(C959,'Master Sheet'!$B$2:$B$392,0)</f>
        <v>79</v>
      </c>
    </row>
    <row r="960" spans="3:4" x14ac:dyDescent="0.3">
      <c r="C960" s="3" t="s">
        <v>269</v>
      </c>
      <c r="D960">
        <f>MATCH(C960,'Master Sheet'!$B$2:$B$392,0)</f>
        <v>79</v>
      </c>
    </row>
    <row r="961" spans="3:4" x14ac:dyDescent="0.3">
      <c r="C961" s="3" t="s">
        <v>269</v>
      </c>
      <c r="D961">
        <f>MATCH(C961,'Master Sheet'!$B$2:$B$392,0)</f>
        <v>79</v>
      </c>
    </row>
    <row r="962" spans="3:4" x14ac:dyDescent="0.3">
      <c r="C962" s="3" t="s">
        <v>269</v>
      </c>
      <c r="D962">
        <f>MATCH(C962,'Master Sheet'!$B$2:$B$392,0)</f>
        <v>79</v>
      </c>
    </row>
    <row r="963" spans="3:4" x14ac:dyDescent="0.3">
      <c r="C963" s="3" t="s">
        <v>269</v>
      </c>
      <c r="D963">
        <f>MATCH(C963,'Master Sheet'!$B$2:$B$392,0)</f>
        <v>79</v>
      </c>
    </row>
    <row r="964" spans="3:4" x14ac:dyDescent="0.3">
      <c r="C964" s="3" t="s">
        <v>269</v>
      </c>
      <c r="D964">
        <f>MATCH(C964,'Master Sheet'!$B$2:$B$392,0)</f>
        <v>79</v>
      </c>
    </row>
    <row r="965" spans="3:4" x14ac:dyDescent="0.3">
      <c r="C965" s="3" t="s">
        <v>269</v>
      </c>
      <c r="D965">
        <f>MATCH(C965,'Master Sheet'!$B$2:$B$392,0)</f>
        <v>79</v>
      </c>
    </row>
    <row r="966" spans="3:4" x14ac:dyDescent="0.3">
      <c r="C966" s="3" t="s">
        <v>269</v>
      </c>
      <c r="D966">
        <f>MATCH(C966,'Master Sheet'!$B$2:$B$392,0)</f>
        <v>79</v>
      </c>
    </row>
    <row r="967" spans="3:4" x14ac:dyDescent="0.3">
      <c r="C967" s="3" t="s">
        <v>269</v>
      </c>
      <c r="D967">
        <f>MATCH(C967,'Master Sheet'!$B$2:$B$392,0)</f>
        <v>79</v>
      </c>
    </row>
    <row r="968" spans="3:4" x14ac:dyDescent="0.3">
      <c r="C968" s="3" t="s">
        <v>269</v>
      </c>
      <c r="D968">
        <f>MATCH(C968,'Master Sheet'!$B$2:$B$392,0)</f>
        <v>79</v>
      </c>
    </row>
    <row r="969" spans="3:4" x14ac:dyDescent="0.3">
      <c r="C969" s="3" t="s">
        <v>269</v>
      </c>
      <c r="D969">
        <f>MATCH(C969,'Master Sheet'!$B$2:$B$392,0)</f>
        <v>79</v>
      </c>
    </row>
    <row r="970" spans="3:4" x14ac:dyDescent="0.3">
      <c r="C970" s="3" t="s">
        <v>269</v>
      </c>
      <c r="D970">
        <f>MATCH(C970,'Master Sheet'!$B$2:$B$392,0)</f>
        <v>79</v>
      </c>
    </row>
    <row r="971" spans="3:4" x14ac:dyDescent="0.3">
      <c r="C971" s="3" t="s">
        <v>269</v>
      </c>
      <c r="D971">
        <f>MATCH(C971,'Master Sheet'!$B$2:$B$392,0)</f>
        <v>79</v>
      </c>
    </row>
    <row r="972" spans="3:4" x14ac:dyDescent="0.3">
      <c r="C972" s="3" t="s">
        <v>269</v>
      </c>
      <c r="D972">
        <f>MATCH(C972,'Master Sheet'!$B$2:$B$392,0)</f>
        <v>79</v>
      </c>
    </row>
    <row r="973" spans="3:4" x14ac:dyDescent="0.3">
      <c r="C973" s="3" t="s">
        <v>269</v>
      </c>
      <c r="D973">
        <f>MATCH(C973,'Master Sheet'!$B$2:$B$392,0)</f>
        <v>79</v>
      </c>
    </row>
    <row r="974" spans="3:4" x14ac:dyDescent="0.3">
      <c r="C974" s="3" t="s">
        <v>269</v>
      </c>
      <c r="D974">
        <f>MATCH(C974,'Master Sheet'!$B$2:$B$392,0)</f>
        <v>79</v>
      </c>
    </row>
    <row r="975" spans="3:4" x14ac:dyDescent="0.3">
      <c r="C975" s="3" t="s">
        <v>272</v>
      </c>
      <c r="D975">
        <f>MATCH(C975,'Master Sheet'!$B$2:$B$392,0)</f>
        <v>80</v>
      </c>
    </row>
    <row r="976" spans="3:4" x14ac:dyDescent="0.3">
      <c r="C976" s="3" t="s">
        <v>272</v>
      </c>
      <c r="D976">
        <f>MATCH(C976,'Master Sheet'!$B$2:$B$392,0)</f>
        <v>80</v>
      </c>
    </row>
    <row r="977" spans="3:4" x14ac:dyDescent="0.3">
      <c r="C977" s="3" t="s">
        <v>272</v>
      </c>
      <c r="D977">
        <f>MATCH(C977,'Master Sheet'!$B$2:$B$392,0)</f>
        <v>80</v>
      </c>
    </row>
    <row r="978" spans="3:4" x14ac:dyDescent="0.3">
      <c r="C978" s="3" t="s">
        <v>272</v>
      </c>
      <c r="D978">
        <f>MATCH(C978,'Master Sheet'!$B$2:$B$392,0)</f>
        <v>80</v>
      </c>
    </row>
    <row r="979" spans="3:4" x14ac:dyDescent="0.3">
      <c r="C979" s="3" t="s">
        <v>272</v>
      </c>
      <c r="D979">
        <f>MATCH(C979,'Master Sheet'!$B$2:$B$392,0)</f>
        <v>80</v>
      </c>
    </row>
    <row r="980" spans="3:4" x14ac:dyDescent="0.3">
      <c r="C980" s="3" t="s">
        <v>272</v>
      </c>
      <c r="D980">
        <f>MATCH(C980,'Master Sheet'!$B$2:$B$392,0)</f>
        <v>80</v>
      </c>
    </row>
    <row r="981" spans="3:4" x14ac:dyDescent="0.3">
      <c r="C981" s="3" t="s">
        <v>272</v>
      </c>
      <c r="D981">
        <f>MATCH(C981,'Master Sheet'!$B$2:$B$392,0)</f>
        <v>80</v>
      </c>
    </row>
    <row r="982" spans="3:4" x14ac:dyDescent="0.3">
      <c r="C982" s="3" t="s">
        <v>272</v>
      </c>
      <c r="D982">
        <f>MATCH(C982,'Master Sheet'!$B$2:$B$392,0)</f>
        <v>80</v>
      </c>
    </row>
    <row r="983" spans="3:4" x14ac:dyDescent="0.3">
      <c r="C983" s="3" t="s">
        <v>272</v>
      </c>
      <c r="D983">
        <f>MATCH(C983,'Master Sheet'!$B$2:$B$392,0)</f>
        <v>80</v>
      </c>
    </row>
    <row r="984" spans="3:4" x14ac:dyDescent="0.3">
      <c r="C984" s="3" t="s">
        <v>276</v>
      </c>
      <c r="D984">
        <f>MATCH(C984,'Master Sheet'!$B$2:$B$392,0)</f>
        <v>81</v>
      </c>
    </row>
    <row r="985" spans="3:4" x14ac:dyDescent="0.3">
      <c r="C985" s="3" t="s">
        <v>276</v>
      </c>
      <c r="D985">
        <f>MATCH(C985,'Master Sheet'!$B$2:$B$392,0)</f>
        <v>81</v>
      </c>
    </row>
    <row r="986" spans="3:4" x14ac:dyDescent="0.3">
      <c r="C986" s="3" t="s">
        <v>276</v>
      </c>
      <c r="D986">
        <f>MATCH(C986,'Master Sheet'!$B$2:$B$392,0)</f>
        <v>81</v>
      </c>
    </row>
    <row r="987" spans="3:4" x14ac:dyDescent="0.3">
      <c r="C987" s="3" t="s">
        <v>276</v>
      </c>
      <c r="D987">
        <f>MATCH(C987,'Master Sheet'!$B$2:$B$392,0)</f>
        <v>81</v>
      </c>
    </row>
    <row r="988" spans="3:4" x14ac:dyDescent="0.3">
      <c r="C988" s="3" t="s">
        <v>276</v>
      </c>
      <c r="D988">
        <f>MATCH(C988,'Master Sheet'!$B$2:$B$392,0)</f>
        <v>81</v>
      </c>
    </row>
    <row r="989" spans="3:4" x14ac:dyDescent="0.3">
      <c r="C989" s="3" t="s">
        <v>276</v>
      </c>
      <c r="D989">
        <f>MATCH(C989,'Master Sheet'!$B$2:$B$392,0)</f>
        <v>81</v>
      </c>
    </row>
    <row r="990" spans="3:4" x14ac:dyDescent="0.3">
      <c r="C990" s="3" t="s">
        <v>276</v>
      </c>
      <c r="D990">
        <f>MATCH(C990,'Master Sheet'!$B$2:$B$392,0)</f>
        <v>81</v>
      </c>
    </row>
    <row r="991" spans="3:4" x14ac:dyDescent="0.3">
      <c r="C991" s="3" t="s">
        <v>276</v>
      </c>
      <c r="D991">
        <f>MATCH(C991,'Master Sheet'!$B$2:$B$392,0)</f>
        <v>81</v>
      </c>
    </row>
    <row r="992" spans="3:4" x14ac:dyDescent="0.3">
      <c r="C992" s="3" t="s">
        <v>276</v>
      </c>
      <c r="D992">
        <f>MATCH(C992,'Master Sheet'!$B$2:$B$392,0)</f>
        <v>81</v>
      </c>
    </row>
    <row r="993" spans="3:4" x14ac:dyDescent="0.3">
      <c r="C993" s="3" t="s">
        <v>276</v>
      </c>
      <c r="D993">
        <f>MATCH(C993,'Master Sheet'!$B$2:$B$392,0)</f>
        <v>81</v>
      </c>
    </row>
    <row r="994" spans="3:4" x14ac:dyDescent="0.3">
      <c r="C994" s="3" t="s">
        <v>276</v>
      </c>
      <c r="D994">
        <f>MATCH(C994,'Master Sheet'!$B$2:$B$392,0)</f>
        <v>81</v>
      </c>
    </row>
    <row r="995" spans="3:4" x14ac:dyDescent="0.3">
      <c r="C995" s="3" t="s">
        <v>276</v>
      </c>
      <c r="D995">
        <f>MATCH(C995,'Master Sheet'!$B$2:$B$392,0)</f>
        <v>81</v>
      </c>
    </row>
    <row r="996" spans="3:4" x14ac:dyDescent="0.3">
      <c r="C996" s="3" t="s">
        <v>276</v>
      </c>
      <c r="D996">
        <f>MATCH(C996,'Master Sheet'!$B$2:$B$392,0)</f>
        <v>81</v>
      </c>
    </row>
    <row r="997" spans="3:4" x14ac:dyDescent="0.3">
      <c r="C997" s="3" t="s">
        <v>279</v>
      </c>
      <c r="D997">
        <f>MATCH(C997,'Master Sheet'!$B$2:$B$392,0)</f>
        <v>82</v>
      </c>
    </row>
    <row r="998" spans="3:4" x14ac:dyDescent="0.3">
      <c r="C998" s="3" t="s">
        <v>279</v>
      </c>
      <c r="D998">
        <f>MATCH(C998,'Master Sheet'!$B$2:$B$392,0)</f>
        <v>82</v>
      </c>
    </row>
    <row r="999" spans="3:4" x14ac:dyDescent="0.3">
      <c r="C999" s="3" t="s">
        <v>279</v>
      </c>
      <c r="D999">
        <f>MATCH(C999,'Master Sheet'!$B$2:$B$392,0)</f>
        <v>82</v>
      </c>
    </row>
    <row r="1000" spans="3:4" x14ac:dyDescent="0.3">
      <c r="C1000" s="3" t="s">
        <v>279</v>
      </c>
      <c r="D1000">
        <f>MATCH(C1000,'Master Sheet'!$B$2:$B$392,0)</f>
        <v>82</v>
      </c>
    </row>
    <row r="1001" spans="3:4" x14ac:dyDescent="0.3">
      <c r="C1001" s="3" t="s">
        <v>279</v>
      </c>
      <c r="D1001">
        <f>MATCH(C1001,'Master Sheet'!$B$2:$B$392,0)</f>
        <v>82</v>
      </c>
    </row>
    <row r="1002" spans="3:4" x14ac:dyDescent="0.3">
      <c r="C1002" s="3" t="s">
        <v>279</v>
      </c>
      <c r="D1002">
        <f>MATCH(C1002,'Master Sheet'!$B$2:$B$392,0)</f>
        <v>82</v>
      </c>
    </row>
    <row r="1003" spans="3:4" x14ac:dyDescent="0.3">
      <c r="C1003" s="3" t="s">
        <v>279</v>
      </c>
      <c r="D1003">
        <f>MATCH(C1003,'Master Sheet'!$B$2:$B$392,0)</f>
        <v>82</v>
      </c>
    </row>
    <row r="1004" spans="3:4" x14ac:dyDescent="0.3">
      <c r="C1004" s="3" t="s">
        <v>279</v>
      </c>
      <c r="D1004">
        <f>MATCH(C1004,'Master Sheet'!$B$2:$B$392,0)</f>
        <v>82</v>
      </c>
    </row>
    <row r="1005" spans="3:4" x14ac:dyDescent="0.3">
      <c r="C1005" s="3" t="s">
        <v>279</v>
      </c>
      <c r="D1005">
        <f>MATCH(C1005,'Master Sheet'!$B$2:$B$392,0)</f>
        <v>82</v>
      </c>
    </row>
    <row r="1006" spans="3:4" x14ac:dyDescent="0.3">
      <c r="C1006" s="3" t="s">
        <v>279</v>
      </c>
      <c r="D1006">
        <f>MATCH(C1006,'Master Sheet'!$B$2:$B$392,0)</f>
        <v>82</v>
      </c>
    </row>
    <row r="1007" spans="3:4" x14ac:dyDescent="0.3">
      <c r="C1007" s="3" t="s">
        <v>279</v>
      </c>
      <c r="D1007">
        <f>MATCH(C1007,'Master Sheet'!$B$2:$B$392,0)</f>
        <v>82</v>
      </c>
    </row>
    <row r="1008" spans="3:4" x14ac:dyDescent="0.3">
      <c r="C1008" s="3" t="s">
        <v>279</v>
      </c>
      <c r="D1008">
        <f>MATCH(C1008,'Master Sheet'!$B$2:$B$392,0)</f>
        <v>82</v>
      </c>
    </row>
    <row r="1009" spans="3:4" x14ac:dyDescent="0.3">
      <c r="C1009" s="3" t="s">
        <v>279</v>
      </c>
      <c r="D1009">
        <f>MATCH(C1009,'Master Sheet'!$B$2:$B$392,0)</f>
        <v>82</v>
      </c>
    </row>
    <row r="1010" spans="3:4" x14ac:dyDescent="0.3">
      <c r="C1010" s="3" t="s">
        <v>282</v>
      </c>
      <c r="D1010">
        <f>MATCH(C1010,'Master Sheet'!$B$2:$B$392,0)</f>
        <v>83</v>
      </c>
    </row>
    <row r="1011" spans="3:4" x14ac:dyDescent="0.3">
      <c r="C1011" s="3" t="s">
        <v>282</v>
      </c>
      <c r="D1011">
        <f>MATCH(C1011,'Master Sheet'!$B$2:$B$392,0)</f>
        <v>83</v>
      </c>
    </row>
    <row r="1012" spans="3:4" x14ac:dyDescent="0.3">
      <c r="C1012" s="3" t="s">
        <v>282</v>
      </c>
      <c r="D1012">
        <f>MATCH(C1012,'Master Sheet'!$B$2:$B$392,0)</f>
        <v>83</v>
      </c>
    </row>
    <row r="1013" spans="3:4" x14ac:dyDescent="0.3">
      <c r="C1013" s="3" t="s">
        <v>282</v>
      </c>
      <c r="D1013">
        <f>MATCH(C1013,'Master Sheet'!$B$2:$B$392,0)</f>
        <v>83</v>
      </c>
    </row>
    <row r="1014" spans="3:4" x14ac:dyDescent="0.3">
      <c r="C1014" s="3" t="s">
        <v>282</v>
      </c>
      <c r="D1014">
        <f>MATCH(C1014,'Master Sheet'!$B$2:$B$392,0)</f>
        <v>83</v>
      </c>
    </row>
    <row r="1015" spans="3:4" x14ac:dyDescent="0.3">
      <c r="C1015" s="3" t="s">
        <v>282</v>
      </c>
      <c r="D1015">
        <f>MATCH(C1015,'Master Sheet'!$B$2:$B$392,0)</f>
        <v>83</v>
      </c>
    </row>
    <row r="1016" spans="3:4" x14ac:dyDescent="0.3">
      <c r="C1016" s="3" t="s">
        <v>282</v>
      </c>
      <c r="D1016">
        <f>MATCH(C1016,'Master Sheet'!$B$2:$B$392,0)</f>
        <v>83</v>
      </c>
    </row>
    <row r="1017" spans="3:4" x14ac:dyDescent="0.3">
      <c r="C1017" s="3" t="s">
        <v>282</v>
      </c>
      <c r="D1017">
        <f>MATCH(C1017,'Master Sheet'!$B$2:$B$392,0)</f>
        <v>83</v>
      </c>
    </row>
    <row r="1018" spans="3:4" x14ac:dyDescent="0.3">
      <c r="C1018" s="3" t="s">
        <v>282</v>
      </c>
      <c r="D1018">
        <f>MATCH(C1018,'Master Sheet'!$B$2:$B$392,0)</f>
        <v>83</v>
      </c>
    </row>
    <row r="1019" spans="3:4" x14ac:dyDescent="0.3">
      <c r="C1019" s="3" t="s">
        <v>282</v>
      </c>
      <c r="D1019">
        <f>MATCH(C1019,'Master Sheet'!$B$2:$B$392,0)</f>
        <v>83</v>
      </c>
    </row>
    <row r="1020" spans="3:4" x14ac:dyDescent="0.3">
      <c r="C1020" s="3" t="s">
        <v>282</v>
      </c>
      <c r="D1020">
        <f>MATCH(C1020,'Master Sheet'!$B$2:$B$392,0)</f>
        <v>83</v>
      </c>
    </row>
    <row r="1021" spans="3:4" x14ac:dyDescent="0.3">
      <c r="C1021" s="3" t="s">
        <v>282</v>
      </c>
      <c r="D1021">
        <f>MATCH(C1021,'Master Sheet'!$B$2:$B$392,0)</f>
        <v>83</v>
      </c>
    </row>
    <row r="1022" spans="3:4" x14ac:dyDescent="0.3">
      <c r="C1022" s="3" t="s">
        <v>282</v>
      </c>
      <c r="D1022">
        <f>MATCH(C1022,'Master Sheet'!$B$2:$B$392,0)</f>
        <v>83</v>
      </c>
    </row>
    <row r="1023" spans="3:4" x14ac:dyDescent="0.3">
      <c r="C1023" s="3" t="s">
        <v>282</v>
      </c>
      <c r="D1023">
        <f>MATCH(C1023,'Master Sheet'!$B$2:$B$392,0)</f>
        <v>83</v>
      </c>
    </row>
    <row r="1024" spans="3:4" x14ac:dyDescent="0.3">
      <c r="C1024" s="3" t="s">
        <v>285</v>
      </c>
      <c r="D1024">
        <f>MATCH(C1024,'Master Sheet'!$B$2:$B$392,0)</f>
        <v>84</v>
      </c>
    </row>
    <row r="1025" spans="3:4" x14ac:dyDescent="0.3">
      <c r="C1025" s="3" t="s">
        <v>285</v>
      </c>
      <c r="D1025">
        <f>MATCH(C1025,'Master Sheet'!$B$2:$B$392,0)</f>
        <v>84</v>
      </c>
    </row>
    <row r="1026" spans="3:4" x14ac:dyDescent="0.3">
      <c r="C1026" s="3" t="s">
        <v>285</v>
      </c>
      <c r="D1026">
        <f>MATCH(C1026,'Master Sheet'!$B$2:$B$392,0)</f>
        <v>84</v>
      </c>
    </row>
    <row r="1027" spans="3:4" x14ac:dyDescent="0.3">
      <c r="C1027" s="3" t="s">
        <v>285</v>
      </c>
      <c r="D1027">
        <f>MATCH(C1027,'Master Sheet'!$B$2:$B$392,0)</f>
        <v>84</v>
      </c>
    </row>
    <row r="1028" spans="3:4" x14ac:dyDescent="0.3">
      <c r="C1028" s="3" t="s">
        <v>285</v>
      </c>
      <c r="D1028">
        <f>MATCH(C1028,'Master Sheet'!$B$2:$B$392,0)</f>
        <v>84</v>
      </c>
    </row>
    <row r="1029" spans="3:4" x14ac:dyDescent="0.3">
      <c r="C1029" s="3" t="s">
        <v>285</v>
      </c>
      <c r="D1029">
        <f>MATCH(C1029,'Master Sheet'!$B$2:$B$392,0)</f>
        <v>84</v>
      </c>
    </row>
    <row r="1030" spans="3:4" x14ac:dyDescent="0.3">
      <c r="C1030" s="3" t="s">
        <v>285</v>
      </c>
      <c r="D1030">
        <f>MATCH(C1030,'Master Sheet'!$B$2:$B$392,0)</f>
        <v>84</v>
      </c>
    </row>
    <row r="1031" spans="3:4" x14ac:dyDescent="0.3">
      <c r="C1031" s="3" t="s">
        <v>285</v>
      </c>
      <c r="D1031">
        <f>MATCH(C1031,'Master Sheet'!$B$2:$B$392,0)</f>
        <v>84</v>
      </c>
    </row>
    <row r="1032" spans="3:4" x14ac:dyDescent="0.3">
      <c r="C1032" s="3" t="s">
        <v>285</v>
      </c>
      <c r="D1032">
        <f>MATCH(C1032,'Master Sheet'!$B$2:$B$392,0)</f>
        <v>84</v>
      </c>
    </row>
    <row r="1033" spans="3:4" x14ac:dyDescent="0.3">
      <c r="C1033" s="3" t="s">
        <v>285</v>
      </c>
      <c r="D1033">
        <f>MATCH(C1033,'Master Sheet'!$B$2:$B$392,0)</f>
        <v>84</v>
      </c>
    </row>
    <row r="1034" spans="3:4" x14ac:dyDescent="0.3">
      <c r="C1034" s="3" t="s">
        <v>285</v>
      </c>
      <c r="D1034">
        <f>MATCH(C1034,'Master Sheet'!$B$2:$B$392,0)</f>
        <v>84</v>
      </c>
    </row>
    <row r="1035" spans="3:4" x14ac:dyDescent="0.3">
      <c r="C1035" s="3" t="s">
        <v>285</v>
      </c>
      <c r="D1035">
        <f>MATCH(C1035,'Master Sheet'!$B$2:$B$392,0)</f>
        <v>84</v>
      </c>
    </row>
    <row r="1036" spans="3:4" x14ac:dyDescent="0.3">
      <c r="C1036" s="3" t="s">
        <v>288</v>
      </c>
      <c r="D1036">
        <f>MATCH(C1036,'Master Sheet'!$B$2:$B$392,0)</f>
        <v>85</v>
      </c>
    </row>
    <row r="1037" spans="3:4" x14ac:dyDescent="0.3">
      <c r="C1037" s="3" t="s">
        <v>288</v>
      </c>
      <c r="D1037">
        <f>MATCH(C1037,'Master Sheet'!$B$2:$B$392,0)</f>
        <v>85</v>
      </c>
    </row>
    <row r="1038" spans="3:4" x14ac:dyDescent="0.3">
      <c r="C1038" s="3" t="s">
        <v>288</v>
      </c>
      <c r="D1038">
        <f>MATCH(C1038,'Master Sheet'!$B$2:$B$392,0)</f>
        <v>85</v>
      </c>
    </row>
    <row r="1039" spans="3:4" x14ac:dyDescent="0.3">
      <c r="C1039" s="3" t="s">
        <v>288</v>
      </c>
      <c r="D1039">
        <f>MATCH(C1039,'Master Sheet'!$B$2:$B$392,0)</f>
        <v>85</v>
      </c>
    </row>
    <row r="1040" spans="3:4" x14ac:dyDescent="0.3">
      <c r="C1040" s="3" t="s">
        <v>288</v>
      </c>
      <c r="D1040">
        <f>MATCH(C1040,'Master Sheet'!$B$2:$B$392,0)</f>
        <v>85</v>
      </c>
    </row>
    <row r="1041" spans="3:4" x14ac:dyDescent="0.3">
      <c r="C1041" s="3" t="s">
        <v>288</v>
      </c>
      <c r="D1041">
        <f>MATCH(C1041,'Master Sheet'!$B$2:$B$392,0)</f>
        <v>85</v>
      </c>
    </row>
    <row r="1042" spans="3:4" x14ac:dyDescent="0.3">
      <c r="C1042" s="3" t="s">
        <v>288</v>
      </c>
      <c r="D1042">
        <f>MATCH(C1042,'Master Sheet'!$B$2:$B$392,0)</f>
        <v>85</v>
      </c>
    </row>
    <row r="1043" spans="3:4" x14ac:dyDescent="0.3">
      <c r="C1043" s="3" t="s">
        <v>288</v>
      </c>
      <c r="D1043">
        <f>MATCH(C1043,'Master Sheet'!$B$2:$B$392,0)</f>
        <v>85</v>
      </c>
    </row>
    <row r="1044" spans="3:4" x14ac:dyDescent="0.3">
      <c r="C1044" s="3" t="s">
        <v>288</v>
      </c>
      <c r="D1044">
        <f>MATCH(C1044,'Master Sheet'!$B$2:$B$392,0)</f>
        <v>85</v>
      </c>
    </row>
    <row r="1045" spans="3:4" x14ac:dyDescent="0.3">
      <c r="C1045" s="3" t="s">
        <v>288</v>
      </c>
      <c r="D1045">
        <f>MATCH(C1045,'Master Sheet'!$B$2:$B$392,0)</f>
        <v>85</v>
      </c>
    </row>
    <row r="1046" spans="3:4" x14ac:dyDescent="0.3">
      <c r="C1046" s="3" t="s">
        <v>288</v>
      </c>
      <c r="D1046">
        <f>MATCH(C1046,'Master Sheet'!$B$2:$B$392,0)</f>
        <v>85</v>
      </c>
    </row>
    <row r="1047" spans="3:4" x14ac:dyDescent="0.3">
      <c r="C1047" s="3" t="s">
        <v>288</v>
      </c>
      <c r="D1047">
        <f>MATCH(C1047,'Master Sheet'!$B$2:$B$392,0)</f>
        <v>85</v>
      </c>
    </row>
    <row r="1048" spans="3:4" x14ac:dyDescent="0.3">
      <c r="C1048" s="3" t="s">
        <v>288</v>
      </c>
      <c r="D1048">
        <f>MATCH(C1048,'Master Sheet'!$B$2:$B$392,0)</f>
        <v>85</v>
      </c>
    </row>
    <row r="1049" spans="3:4" x14ac:dyDescent="0.3">
      <c r="C1049" s="3" t="s">
        <v>288</v>
      </c>
      <c r="D1049">
        <f>MATCH(C1049,'Master Sheet'!$B$2:$B$392,0)</f>
        <v>85</v>
      </c>
    </row>
    <row r="1050" spans="3:4" x14ac:dyDescent="0.3">
      <c r="C1050" s="3" t="s">
        <v>288</v>
      </c>
      <c r="D1050">
        <f>MATCH(C1050,'Master Sheet'!$B$2:$B$392,0)</f>
        <v>85</v>
      </c>
    </row>
    <row r="1051" spans="3:4" x14ac:dyDescent="0.3">
      <c r="C1051" s="3" t="s">
        <v>288</v>
      </c>
      <c r="D1051">
        <f>MATCH(C1051,'Master Sheet'!$B$2:$B$392,0)</f>
        <v>85</v>
      </c>
    </row>
    <row r="1052" spans="3:4" x14ac:dyDescent="0.3">
      <c r="C1052" s="3" t="s">
        <v>291</v>
      </c>
      <c r="D1052">
        <f>MATCH(C1052,'Master Sheet'!$B$2:$B$392,0)</f>
        <v>86</v>
      </c>
    </row>
    <row r="1053" spans="3:4" x14ac:dyDescent="0.3">
      <c r="C1053" s="3" t="s">
        <v>291</v>
      </c>
      <c r="D1053">
        <f>MATCH(C1053,'Master Sheet'!$B$2:$B$392,0)</f>
        <v>86</v>
      </c>
    </row>
    <row r="1054" spans="3:4" x14ac:dyDescent="0.3">
      <c r="C1054" s="3" t="s">
        <v>291</v>
      </c>
      <c r="D1054">
        <f>MATCH(C1054,'Master Sheet'!$B$2:$B$392,0)</f>
        <v>86</v>
      </c>
    </row>
    <row r="1055" spans="3:4" x14ac:dyDescent="0.3">
      <c r="C1055" s="3" t="s">
        <v>291</v>
      </c>
      <c r="D1055">
        <f>MATCH(C1055,'Master Sheet'!$B$2:$B$392,0)</f>
        <v>86</v>
      </c>
    </row>
    <row r="1056" spans="3:4" x14ac:dyDescent="0.3">
      <c r="C1056" s="3" t="s">
        <v>291</v>
      </c>
      <c r="D1056">
        <f>MATCH(C1056,'Master Sheet'!$B$2:$B$392,0)</f>
        <v>86</v>
      </c>
    </row>
    <row r="1057" spans="3:4" x14ac:dyDescent="0.3">
      <c r="C1057" s="3" t="s">
        <v>291</v>
      </c>
      <c r="D1057">
        <f>MATCH(C1057,'Master Sheet'!$B$2:$B$392,0)</f>
        <v>86</v>
      </c>
    </row>
    <row r="1058" spans="3:4" x14ac:dyDescent="0.3">
      <c r="C1058" s="3" t="s">
        <v>291</v>
      </c>
      <c r="D1058">
        <f>MATCH(C1058,'Master Sheet'!$B$2:$B$392,0)</f>
        <v>86</v>
      </c>
    </row>
    <row r="1059" spans="3:4" x14ac:dyDescent="0.3">
      <c r="C1059" s="3" t="s">
        <v>291</v>
      </c>
      <c r="D1059">
        <f>MATCH(C1059,'Master Sheet'!$B$2:$B$392,0)</f>
        <v>86</v>
      </c>
    </row>
    <row r="1060" spans="3:4" x14ac:dyDescent="0.3">
      <c r="C1060" s="3" t="s">
        <v>291</v>
      </c>
      <c r="D1060">
        <f>MATCH(C1060,'Master Sheet'!$B$2:$B$392,0)</f>
        <v>86</v>
      </c>
    </row>
    <row r="1061" spans="3:4" x14ac:dyDescent="0.3">
      <c r="C1061" s="3" t="s">
        <v>291</v>
      </c>
      <c r="D1061">
        <f>MATCH(C1061,'Master Sheet'!$B$2:$B$392,0)</f>
        <v>86</v>
      </c>
    </row>
    <row r="1062" spans="3:4" x14ac:dyDescent="0.3">
      <c r="C1062" s="3" t="s">
        <v>291</v>
      </c>
      <c r="D1062">
        <f>MATCH(C1062,'Master Sheet'!$B$2:$B$392,0)</f>
        <v>86</v>
      </c>
    </row>
    <row r="1063" spans="3:4" x14ac:dyDescent="0.3">
      <c r="C1063" s="3" t="s">
        <v>291</v>
      </c>
      <c r="D1063">
        <f>MATCH(C1063,'Master Sheet'!$B$2:$B$392,0)</f>
        <v>86</v>
      </c>
    </row>
    <row r="1064" spans="3:4" x14ac:dyDescent="0.3">
      <c r="C1064" s="3" t="s">
        <v>291</v>
      </c>
      <c r="D1064">
        <f>MATCH(C1064,'Master Sheet'!$B$2:$B$392,0)</f>
        <v>86</v>
      </c>
    </row>
    <row r="1065" spans="3:4" x14ac:dyDescent="0.3">
      <c r="C1065" s="3" t="s">
        <v>291</v>
      </c>
      <c r="D1065">
        <f>MATCH(C1065,'Master Sheet'!$B$2:$B$392,0)</f>
        <v>86</v>
      </c>
    </row>
    <row r="1066" spans="3:4" x14ac:dyDescent="0.3">
      <c r="C1066" s="3" t="s">
        <v>291</v>
      </c>
      <c r="D1066">
        <f>MATCH(C1066,'Master Sheet'!$B$2:$B$392,0)</f>
        <v>86</v>
      </c>
    </row>
    <row r="1067" spans="3:4" x14ac:dyDescent="0.3">
      <c r="C1067" s="3" t="s">
        <v>294</v>
      </c>
      <c r="D1067">
        <f>MATCH(C1067,'Master Sheet'!$B$2:$B$392,0)</f>
        <v>87</v>
      </c>
    </row>
    <row r="1068" spans="3:4" x14ac:dyDescent="0.3">
      <c r="C1068" s="3" t="s">
        <v>294</v>
      </c>
      <c r="D1068">
        <f>MATCH(C1068,'Master Sheet'!$B$2:$B$392,0)</f>
        <v>87</v>
      </c>
    </row>
    <row r="1069" spans="3:4" x14ac:dyDescent="0.3">
      <c r="C1069" s="3" t="s">
        <v>294</v>
      </c>
      <c r="D1069">
        <f>MATCH(C1069,'Master Sheet'!$B$2:$B$392,0)</f>
        <v>87</v>
      </c>
    </row>
    <row r="1070" spans="3:4" x14ac:dyDescent="0.3">
      <c r="C1070" s="3" t="s">
        <v>294</v>
      </c>
      <c r="D1070">
        <f>MATCH(C1070,'Master Sheet'!$B$2:$B$392,0)</f>
        <v>87</v>
      </c>
    </row>
    <row r="1071" spans="3:4" x14ac:dyDescent="0.3">
      <c r="C1071" s="3" t="s">
        <v>294</v>
      </c>
      <c r="D1071">
        <f>MATCH(C1071,'Master Sheet'!$B$2:$B$392,0)</f>
        <v>87</v>
      </c>
    </row>
    <row r="1072" spans="3:4" x14ac:dyDescent="0.3">
      <c r="C1072" s="3" t="s">
        <v>294</v>
      </c>
      <c r="D1072">
        <f>MATCH(C1072,'Master Sheet'!$B$2:$B$392,0)</f>
        <v>87</v>
      </c>
    </row>
    <row r="1073" spans="3:4" x14ac:dyDescent="0.3">
      <c r="C1073" s="3" t="s">
        <v>294</v>
      </c>
      <c r="D1073">
        <f>MATCH(C1073,'Master Sheet'!$B$2:$B$392,0)</f>
        <v>87</v>
      </c>
    </row>
    <row r="1074" spans="3:4" x14ac:dyDescent="0.3">
      <c r="C1074" s="3" t="s">
        <v>294</v>
      </c>
      <c r="D1074">
        <f>MATCH(C1074,'Master Sheet'!$B$2:$B$392,0)</f>
        <v>87</v>
      </c>
    </row>
    <row r="1075" spans="3:4" x14ac:dyDescent="0.3">
      <c r="C1075" s="3" t="s">
        <v>294</v>
      </c>
      <c r="D1075">
        <f>MATCH(C1075,'Master Sheet'!$B$2:$B$392,0)</f>
        <v>87</v>
      </c>
    </row>
    <row r="1076" spans="3:4" x14ac:dyDescent="0.3">
      <c r="C1076" s="3" t="s">
        <v>294</v>
      </c>
      <c r="D1076">
        <f>MATCH(C1076,'Master Sheet'!$B$2:$B$392,0)</f>
        <v>87</v>
      </c>
    </row>
    <row r="1077" spans="3:4" x14ac:dyDescent="0.3">
      <c r="C1077" s="3" t="s">
        <v>294</v>
      </c>
      <c r="D1077">
        <f>MATCH(C1077,'Master Sheet'!$B$2:$B$392,0)</f>
        <v>87</v>
      </c>
    </row>
    <row r="1078" spans="3:4" x14ac:dyDescent="0.3">
      <c r="C1078" s="3" t="s">
        <v>294</v>
      </c>
      <c r="D1078">
        <f>MATCH(C1078,'Master Sheet'!$B$2:$B$392,0)</f>
        <v>87</v>
      </c>
    </row>
    <row r="1079" spans="3:4" x14ac:dyDescent="0.3">
      <c r="C1079" s="3" t="s">
        <v>294</v>
      </c>
      <c r="D1079">
        <f>MATCH(C1079,'Master Sheet'!$B$2:$B$392,0)</f>
        <v>87</v>
      </c>
    </row>
    <row r="1080" spans="3:4" x14ac:dyDescent="0.3">
      <c r="C1080" s="3" t="s">
        <v>294</v>
      </c>
      <c r="D1080">
        <f>MATCH(C1080,'Master Sheet'!$B$2:$B$392,0)</f>
        <v>87</v>
      </c>
    </row>
    <row r="1081" spans="3:4" x14ac:dyDescent="0.3">
      <c r="C1081" s="3" t="s">
        <v>294</v>
      </c>
      <c r="D1081">
        <f>MATCH(C1081,'Master Sheet'!$B$2:$B$392,0)</f>
        <v>87</v>
      </c>
    </row>
    <row r="1082" spans="3:4" x14ac:dyDescent="0.3">
      <c r="C1082" s="3" t="s">
        <v>294</v>
      </c>
      <c r="D1082">
        <f>MATCH(C1082,'Master Sheet'!$B$2:$B$392,0)</f>
        <v>87</v>
      </c>
    </row>
    <row r="1083" spans="3:4" x14ac:dyDescent="0.3">
      <c r="C1083" s="3" t="s">
        <v>294</v>
      </c>
      <c r="D1083">
        <f>MATCH(C1083,'Master Sheet'!$B$2:$B$392,0)</f>
        <v>87</v>
      </c>
    </row>
    <row r="1084" spans="3:4" x14ac:dyDescent="0.3">
      <c r="C1084" s="3" t="s">
        <v>294</v>
      </c>
      <c r="D1084">
        <f>MATCH(C1084,'Master Sheet'!$B$2:$B$392,0)</f>
        <v>87</v>
      </c>
    </row>
    <row r="1085" spans="3:4" x14ac:dyDescent="0.3">
      <c r="C1085" s="3" t="s">
        <v>294</v>
      </c>
      <c r="D1085">
        <f>MATCH(C1085,'Master Sheet'!$B$2:$B$392,0)</f>
        <v>87</v>
      </c>
    </row>
    <row r="1086" spans="3:4" x14ac:dyDescent="0.3">
      <c r="C1086" s="3" t="s">
        <v>294</v>
      </c>
      <c r="D1086">
        <f>MATCH(C1086,'Master Sheet'!$B$2:$B$392,0)</f>
        <v>87</v>
      </c>
    </row>
    <row r="1087" spans="3:4" x14ac:dyDescent="0.3">
      <c r="C1087" s="3" t="s">
        <v>294</v>
      </c>
      <c r="D1087">
        <f>MATCH(C1087,'Master Sheet'!$B$2:$B$392,0)</f>
        <v>87</v>
      </c>
    </row>
    <row r="1088" spans="3:4" x14ac:dyDescent="0.3">
      <c r="C1088" s="3" t="s">
        <v>294</v>
      </c>
      <c r="D1088">
        <f>MATCH(C1088,'Master Sheet'!$B$2:$B$392,0)</f>
        <v>87</v>
      </c>
    </row>
    <row r="1089" spans="3:4" x14ac:dyDescent="0.3">
      <c r="C1089" s="3" t="s">
        <v>294</v>
      </c>
      <c r="D1089">
        <f>MATCH(C1089,'Master Sheet'!$B$2:$B$392,0)</f>
        <v>87</v>
      </c>
    </row>
    <row r="1090" spans="3:4" x14ac:dyDescent="0.3">
      <c r="C1090" s="3" t="s">
        <v>294</v>
      </c>
      <c r="D1090">
        <f>MATCH(C1090,'Master Sheet'!$B$2:$B$392,0)</f>
        <v>87</v>
      </c>
    </row>
    <row r="1091" spans="3:4" x14ac:dyDescent="0.3">
      <c r="C1091" s="3" t="s">
        <v>294</v>
      </c>
      <c r="D1091">
        <f>MATCH(C1091,'Master Sheet'!$B$2:$B$392,0)</f>
        <v>87</v>
      </c>
    </row>
    <row r="1092" spans="3:4" x14ac:dyDescent="0.3">
      <c r="C1092" s="3" t="s">
        <v>294</v>
      </c>
      <c r="D1092">
        <f>MATCH(C1092,'Master Sheet'!$B$2:$B$392,0)</f>
        <v>87</v>
      </c>
    </row>
    <row r="1093" spans="3:4" x14ac:dyDescent="0.3">
      <c r="C1093" s="3" t="s">
        <v>294</v>
      </c>
      <c r="D1093">
        <f>MATCH(C1093,'Master Sheet'!$B$2:$B$392,0)</f>
        <v>87</v>
      </c>
    </row>
    <row r="1094" spans="3:4" x14ac:dyDescent="0.3">
      <c r="C1094" s="3" t="s">
        <v>297</v>
      </c>
      <c r="D1094">
        <f>MATCH(C1094,'Master Sheet'!$B$2:$B$392,0)</f>
        <v>88</v>
      </c>
    </row>
    <row r="1095" spans="3:4" x14ac:dyDescent="0.3">
      <c r="C1095" s="3" t="s">
        <v>297</v>
      </c>
      <c r="D1095">
        <f>MATCH(C1095,'Master Sheet'!$B$2:$B$392,0)</f>
        <v>88</v>
      </c>
    </row>
    <row r="1096" spans="3:4" x14ac:dyDescent="0.3">
      <c r="C1096" s="3" t="s">
        <v>297</v>
      </c>
      <c r="D1096">
        <f>MATCH(C1096,'Master Sheet'!$B$2:$B$392,0)</f>
        <v>88</v>
      </c>
    </row>
    <row r="1097" spans="3:4" x14ac:dyDescent="0.3">
      <c r="C1097" s="3" t="s">
        <v>297</v>
      </c>
      <c r="D1097">
        <f>MATCH(C1097,'Master Sheet'!$B$2:$B$392,0)</f>
        <v>88</v>
      </c>
    </row>
    <row r="1098" spans="3:4" x14ac:dyDescent="0.3">
      <c r="C1098" s="3" t="s">
        <v>297</v>
      </c>
      <c r="D1098">
        <f>MATCH(C1098,'Master Sheet'!$B$2:$B$392,0)</f>
        <v>88</v>
      </c>
    </row>
    <row r="1099" spans="3:4" x14ac:dyDescent="0.3">
      <c r="C1099" s="3" t="s">
        <v>297</v>
      </c>
      <c r="D1099">
        <f>MATCH(C1099,'Master Sheet'!$B$2:$B$392,0)</f>
        <v>88</v>
      </c>
    </row>
    <row r="1100" spans="3:4" x14ac:dyDescent="0.3">
      <c r="C1100" s="3" t="s">
        <v>297</v>
      </c>
      <c r="D1100">
        <f>MATCH(C1100,'Master Sheet'!$B$2:$B$392,0)</f>
        <v>88</v>
      </c>
    </row>
    <row r="1101" spans="3:4" x14ac:dyDescent="0.3">
      <c r="C1101" s="3" t="s">
        <v>297</v>
      </c>
      <c r="D1101">
        <f>MATCH(C1101,'Master Sheet'!$B$2:$B$392,0)</f>
        <v>88</v>
      </c>
    </row>
    <row r="1102" spans="3:4" x14ac:dyDescent="0.3">
      <c r="C1102" s="3" t="s">
        <v>297</v>
      </c>
      <c r="D1102">
        <f>MATCH(C1102,'Master Sheet'!$B$2:$B$392,0)</f>
        <v>88</v>
      </c>
    </row>
    <row r="1103" spans="3:4" x14ac:dyDescent="0.3">
      <c r="C1103" s="3" t="s">
        <v>297</v>
      </c>
      <c r="D1103">
        <f>MATCH(C1103,'Master Sheet'!$B$2:$B$392,0)</f>
        <v>88</v>
      </c>
    </row>
    <row r="1104" spans="3:4" x14ac:dyDescent="0.3">
      <c r="C1104" s="3" t="s">
        <v>297</v>
      </c>
      <c r="D1104">
        <f>MATCH(C1104,'Master Sheet'!$B$2:$B$392,0)</f>
        <v>88</v>
      </c>
    </row>
    <row r="1105" spans="3:4" x14ac:dyDescent="0.3">
      <c r="C1105" s="3" t="s">
        <v>297</v>
      </c>
      <c r="D1105">
        <f>MATCH(C1105,'Master Sheet'!$B$2:$B$392,0)</f>
        <v>88</v>
      </c>
    </row>
    <row r="1106" spans="3:4" x14ac:dyDescent="0.3">
      <c r="C1106" s="3" t="s">
        <v>297</v>
      </c>
      <c r="D1106">
        <f>MATCH(C1106,'Master Sheet'!$B$2:$B$392,0)</f>
        <v>88</v>
      </c>
    </row>
    <row r="1107" spans="3:4" x14ac:dyDescent="0.3">
      <c r="C1107" s="3" t="s">
        <v>297</v>
      </c>
      <c r="D1107">
        <f>MATCH(C1107,'Master Sheet'!$B$2:$B$392,0)</f>
        <v>88</v>
      </c>
    </row>
    <row r="1108" spans="3:4" x14ac:dyDescent="0.3">
      <c r="C1108" s="3" t="s">
        <v>297</v>
      </c>
      <c r="D1108">
        <f>MATCH(C1108,'Master Sheet'!$B$2:$B$392,0)</f>
        <v>88</v>
      </c>
    </row>
    <row r="1109" spans="3:4" x14ac:dyDescent="0.3">
      <c r="C1109" s="3" t="s">
        <v>297</v>
      </c>
      <c r="D1109">
        <f>MATCH(C1109,'Master Sheet'!$B$2:$B$392,0)</f>
        <v>88</v>
      </c>
    </row>
    <row r="1110" spans="3:4" x14ac:dyDescent="0.3">
      <c r="C1110" s="3" t="s">
        <v>300</v>
      </c>
      <c r="D1110">
        <f>MATCH(C1110,'Master Sheet'!$B$2:$B$392,0)</f>
        <v>89</v>
      </c>
    </row>
    <row r="1111" spans="3:4" x14ac:dyDescent="0.3">
      <c r="C1111" s="3" t="s">
        <v>300</v>
      </c>
      <c r="D1111">
        <f>MATCH(C1111,'Master Sheet'!$B$2:$B$392,0)</f>
        <v>89</v>
      </c>
    </row>
    <row r="1112" spans="3:4" x14ac:dyDescent="0.3">
      <c r="C1112" s="3" t="s">
        <v>300</v>
      </c>
      <c r="D1112">
        <f>MATCH(C1112,'Master Sheet'!$B$2:$B$392,0)</f>
        <v>89</v>
      </c>
    </row>
    <row r="1113" spans="3:4" x14ac:dyDescent="0.3">
      <c r="C1113" s="3" t="s">
        <v>300</v>
      </c>
      <c r="D1113">
        <f>MATCH(C1113,'Master Sheet'!$B$2:$B$392,0)</f>
        <v>89</v>
      </c>
    </row>
    <row r="1114" spans="3:4" x14ac:dyDescent="0.3">
      <c r="C1114" s="3" t="s">
        <v>300</v>
      </c>
      <c r="D1114">
        <f>MATCH(C1114,'Master Sheet'!$B$2:$B$392,0)</f>
        <v>89</v>
      </c>
    </row>
    <row r="1115" spans="3:4" x14ac:dyDescent="0.3">
      <c r="C1115" s="3" t="s">
        <v>300</v>
      </c>
      <c r="D1115">
        <f>MATCH(C1115,'Master Sheet'!$B$2:$B$392,0)</f>
        <v>89</v>
      </c>
    </row>
    <row r="1116" spans="3:4" x14ac:dyDescent="0.3">
      <c r="C1116" s="3" t="s">
        <v>300</v>
      </c>
      <c r="D1116">
        <f>MATCH(C1116,'Master Sheet'!$B$2:$B$392,0)</f>
        <v>89</v>
      </c>
    </row>
    <row r="1117" spans="3:4" x14ac:dyDescent="0.3">
      <c r="C1117" s="3" t="s">
        <v>300</v>
      </c>
      <c r="D1117">
        <f>MATCH(C1117,'Master Sheet'!$B$2:$B$392,0)</f>
        <v>89</v>
      </c>
    </row>
    <row r="1118" spans="3:4" x14ac:dyDescent="0.3">
      <c r="C1118" s="3" t="s">
        <v>300</v>
      </c>
      <c r="D1118">
        <f>MATCH(C1118,'Master Sheet'!$B$2:$B$392,0)</f>
        <v>89</v>
      </c>
    </row>
    <row r="1119" spans="3:4" x14ac:dyDescent="0.3">
      <c r="C1119" s="3" t="s">
        <v>300</v>
      </c>
      <c r="D1119">
        <f>MATCH(C1119,'Master Sheet'!$B$2:$B$392,0)</f>
        <v>89</v>
      </c>
    </row>
    <row r="1120" spans="3:4" x14ac:dyDescent="0.3">
      <c r="C1120" s="3" t="s">
        <v>303</v>
      </c>
      <c r="D1120">
        <f>MATCH(C1120,'Master Sheet'!$B$2:$B$392,0)</f>
        <v>90</v>
      </c>
    </row>
    <row r="1121" spans="3:4" x14ac:dyDescent="0.3">
      <c r="C1121" s="3" t="s">
        <v>303</v>
      </c>
      <c r="D1121">
        <f>MATCH(C1121,'Master Sheet'!$B$2:$B$392,0)</f>
        <v>90</v>
      </c>
    </row>
    <row r="1122" spans="3:4" x14ac:dyDescent="0.3">
      <c r="C1122" s="3" t="s">
        <v>303</v>
      </c>
      <c r="D1122">
        <f>MATCH(C1122,'Master Sheet'!$B$2:$B$392,0)</f>
        <v>90</v>
      </c>
    </row>
    <row r="1123" spans="3:4" x14ac:dyDescent="0.3">
      <c r="C1123" s="3" t="s">
        <v>303</v>
      </c>
      <c r="D1123">
        <f>MATCH(C1123,'Master Sheet'!$B$2:$B$392,0)</f>
        <v>90</v>
      </c>
    </row>
    <row r="1124" spans="3:4" x14ac:dyDescent="0.3">
      <c r="C1124" s="3" t="s">
        <v>303</v>
      </c>
      <c r="D1124">
        <f>MATCH(C1124,'Master Sheet'!$B$2:$B$392,0)</f>
        <v>90</v>
      </c>
    </row>
    <row r="1125" spans="3:4" x14ac:dyDescent="0.3">
      <c r="C1125" s="3" t="s">
        <v>303</v>
      </c>
      <c r="D1125">
        <f>MATCH(C1125,'Master Sheet'!$B$2:$B$392,0)</f>
        <v>90</v>
      </c>
    </row>
    <row r="1126" spans="3:4" x14ac:dyDescent="0.3">
      <c r="C1126" s="3" t="s">
        <v>303</v>
      </c>
      <c r="D1126">
        <f>MATCH(C1126,'Master Sheet'!$B$2:$B$392,0)</f>
        <v>90</v>
      </c>
    </row>
    <row r="1127" spans="3:4" x14ac:dyDescent="0.3">
      <c r="C1127" s="3" t="s">
        <v>303</v>
      </c>
      <c r="D1127">
        <f>MATCH(C1127,'Master Sheet'!$B$2:$B$392,0)</f>
        <v>90</v>
      </c>
    </row>
    <row r="1128" spans="3:4" x14ac:dyDescent="0.3">
      <c r="C1128" s="3" t="s">
        <v>306</v>
      </c>
      <c r="D1128">
        <f>MATCH(C1128,'Master Sheet'!$B$2:$B$392,0)</f>
        <v>91</v>
      </c>
    </row>
    <row r="1129" spans="3:4" x14ac:dyDescent="0.3">
      <c r="C1129" s="3" t="s">
        <v>306</v>
      </c>
      <c r="D1129">
        <f>MATCH(C1129,'Master Sheet'!$B$2:$B$392,0)</f>
        <v>91</v>
      </c>
    </row>
    <row r="1130" spans="3:4" x14ac:dyDescent="0.3">
      <c r="C1130" s="3" t="s">
        <v>306</v>
      </c>
      <c r="D1130">
        <f>MATCH(C1130,'Master Sheet'!$B$2:$B$392,0)</f>
        <v>91</v>
      </c>
    </row>
    <row r="1131" spans="3:4" x14ac:dyDescent="0.3">
      <c r="C1131" s="3" t="s">
        <v>306</v>
      </c>
      <c r="D1131">
        <f>MATCH(C1131,'Master Sheet'!$B$2:$B$392,0)</f>
        <v>91</v>
      </c>
    </row>
    <row r="1132" spans="3:4" x14ac:dyDescent="0.3">
      <c r="C1132" s="3" t="s">
        <v>306</v>
      </c>
      <c r="D1132">
        <f>MATCH(C1132,'Master Sheet'!$B$2:$B$392,0)</f>
        <v>91</v>
      </c>
    </row>
    <row r="1133" spans="3:4" x14ac:dyDescent="0.3">
      <c r="C1133" s="3" t="s">
        <v>306</v>
      </c>
      <c r="D1133">
        <f>MATCH(C1133,'Master Sheet'!$B$2:$B$392,0)</f>
        <v>91</v>
      </c>
    </row>
    <row r="1134" spans="3:4" x14ac:dyDescent="0.3">
      <c r="C1134" s="3" t="s">
        <v>306</v>
      </c>
      <c r="D1134">
        <f>MATCH(C1134,'Master Sheet'!$B$2:$B$392,0)</f>
        <v>91</v>
      </c>
    </row>
    <row r="1135" spans="3:4" x14ac:dyDescent="0.3">
      <c r="C1135" s="3" t="s">
        <v>306</v>
      </c>
      <c r="D1135">
        <f>MATCH(C1135,'Master Sheet'!$B$2:$B$392,0)</f>
        <v>91</v>
      </c>
    </row>
    <row r="1136" spans="3:4" x14ac:dyDescent="0.3">
      <c r="C1136" s="3" t="s">
        <v>306</v>
      </c>
      <c r="D1136">
        <f>MATCH(C1136,'Master Sheet'!$B$2:$B$392,0)</f>
        <v>91</v>
      </c>
    </row>
    <row r="1137" spans="3:4" x14ac:dyDescent="0.3">
      <c r="C1137" s="3" t="s">
        <v>306</v>
      </c>
      <c r="D1137">
        <f>MATCH(C1137,'Master Sheet'!$B$2:$B$392,0)</f>
        <v>91</v>
      </c>
    </row>
    <row r="1138" spans="3:4" x14ac:dyDescent="0.3">
      <c r="C1138" s="3" t="s">
        <v>306</v>
      </c>
      <c r="D1138">
        <f>MATCH(C1138,'Master Sheet'!$B$2:$B$392,0)</f>
        <v>91</v>
      </c>
    </row>
    <row r="1139" spans="3:4" x14ac:dyDescent="0.3">
      <c r="C1139" s="3" t="s">
        <v>306</v>
      </c>
      <c r="D1139">
        <f>MATCH(C1139,'Master Sheet'!$B$2:$B$392,0)</f>
        <v>91</v>
      </c>
    </row>
    <row r="1140" spans="3:4" x14ac:dyDescent="0.3">
      <c r="C1140" s="3" t="s">
        <v>306</v>
      </c>
      <c r="D1140">
        <f>MATCH(C1140,'Master Sheet'!$B$2:$B$392,0)</f>
        <v>91</v>
      </c>
    </row>
    <row r="1141" spans="3:4" x14ac:dyDescent="0.3">
      <c r="C1141" s="3" t="s">
        <v>306</v>
      </c>
      <c r="D1141">
        <f>MATCH(C1141,'Master Sheet'!$B$2:$B$392,0)</f>
        <v>91</v>
      </c>
    </row>
    <row r="1142" spans="3:4" x14ac:dyDescent="0.3">
      <c r="C1142" s="3" t="s">
        <v>306</v>
      </c>
      <c r="D1142">
        <f>MATCH(C1142,'Master Sheet'!$B$2:$B$392,0)</f>
        <v>91</v>
      </c>
    </row>
    <row r="1143" spans="3:4" x14ac:dyDescent="0.3">
      <c r="C1143" s="3" t="s">
        <v>309</v>
      </c>
      <c r="D1143">
        <f>MATCH(C1143,'Master Sheet'!$B$2:$B$392,0)</f>
        <v>92</v>
      </c>
    </row>
    <row r="1144" spans="3:4" x14ac:dyDescent="0.3">
      <c r="C1144" s="3" t="s">
        <v>309</v>
      </c>
      <c r="D1144">
        <f>MATCH(C1144,'Master Sheet'!$B$2:$B$392,0)</f>
        <v>92</v>
      </c>
    </row>
    <row r="1145" spans="3:4" x14ac:dyDescent="0.3">
      <c r="C1145" s="3" t="s">
        <v>309</v>
      </c>
      <c r="D1145">
        <f>MATCH(C1145,'Master Sheet'!$B$2:$B$392,0)</f>
        <v>92</v>
      </c>
    </row>
    <row r="1146" spans="3:4" x14ac:dyDescent="0.3">
      <c r="C1146" s="3" t="s">
        <v>309</v>
      </c>
      <c r="D1146">
        <f>MATCH(C1146,'Master Sheet'!$B$2:$B$392,0)</f>
        <v>92</v>
      </c>
    </row>
    <row r="1147" spans="3:4" x14ac:dyDescent="0.3">
      <c r="C1147" s="3" t="s">
        <v>309</v>
      </c>
      <c r="D1147">
        <f>MATCH(C1147,'Master Sheet'!$B$2:$B$392,0)</f>
        <v>92</v>
      </c>
    </row>
    <row r="1148" spans="3:4" x14ac:dyDescent="0.3">
      <c r="C1148" s="3" t="s">
        <v>309</v>
      </c>
      <c r="D1148">
        <f>MATCH(C1148,'Master Sheet'!$B$2:$B$392,0)</f>
        <v>92</v>
      </c>
    </row>
    <row r="1149" spans="3:4" x14ac:dyDescent="0.3">
      <c r="C1149" s="3" t="s">
        <v>309</v>
      </c>
      <c r="D1149">
        <f>MATCH(C1149,'Master Sheet'!$B$2:$B$392,0)</f>
        <v>92</v>
      </c>
    </row>
    <row r="1150" spans="3:4" x14ac:dyDescent="0.3">
      <c r="C1150" s="3" t="s">
        <v>309</v>
      </c>
      <c r="D1150">
        <f>MATCH(C1150,'Master Sheet'!$B$2:$B$392,0)</f>
        <v>92</v>
      </c>
    </row>
    <row r="1151" spans="3:4" x14ac:dyDescent="0.3">
      <c r="C1151" s="3" t="s">
        <v>312</v>
      </c>
      <c r="D1151">
        <f>MATCH(C1151,'Master Sheet'!$B$2:$B$392,0)</f>
        <v>93</v>
      </c>
    </row>
    <row r="1152" spans="3:4" x14ac:dyDescent="0.3">
      <c r="C1152" s="3" t="s">
        <v>312</v>
      </c>
      <c r="D1152">
        <f>MATCH(C1152,'Master Sheet'!$B$2:$B$392,0)</f>
        <v>93</v>
      </c>
    </row>
    <row r="1153" spans="3:4" x14ac:dyDescent="0.3">
      <c r="C1153" s="3" t="s">
        <v>312</v>
      </c>
      <c r="D1153">
        <f>MATCH(C1153,'Master Sheet'!$B$2:$B$392,0)</f>
        <v>93</v>
      </c>
    </row>
    <row r="1154" spans="3:4" x14ac:dyDescent="0.3">
      <c r="C1154" s="3" t="s">
        <v>312</v>
      </c>
      <c r="D1154">
        <f>MATCH(C1154,'Master Sheet'!$B$2:$B$392,0)</f>
        <v>93</v>
      </c>
    </row>
    <row r="1155" spans="3:4" x14ac:dyDescent="0.3">
      <c r="C1155" s="3" t="s">
        <v>312</v>
      </c>
      <c r="D1155">
        <f>MATCH(C1155,'Master Sheet'!$B$2:$B$392,0)</f>
        <v>93</v>
      </c>
    </row>
    <row r="1156" spans="3:4" x14ac:dyDescent="0.3">
      <c r="C1156" s="3" t="s">
        <v>312</v>
      </c>
      <c r="D1156">
        <f>MATCH(C1156,'Master Sheet'!$B$2:$B$392,0)</f>
        <v>93</v>
      </c>
    </row>
    <row r="1157" spans="3:4" x14ac:dyDescent="0.3">
      <c r="C1157" s="3" t="s">
        <v>312</v>
      </c>
      <c r="D1157">
        <f>MATCH(C1157,'Master Sheet'!$B$2:$B$392,0)</f>
        <v>93</v>
      </c>
    </row>
    <row r="1158" spans="3:4" x14ac:dyDescent="0.3">
      <c r="C1158" s="3" t="s">
        <v>312</v>
      </c>
      <c r="D1158">
        <f>MATCH(C1158,'Master Sheet'!$B$2:$B$392,0)</f>
        <v>93</v>
      </c>
    </row>
    <row r="1159" spans="3:4" x14ac:dyDescent="0.3">
      <c r="C1159" s="3" t="s">
        <v>312</v>
      </c>
      <c r="D1159">
        <f>MATCH(C1159,'Master Sheet'!$B$2:$B$392,0)</f>
        <v>93</v>
      </c>
    </row>
    <row r="1160" spans="3:4" x14ac:dyDescent="0.3">
      <c r="C1160" s="3" t="s">
        <v>312</v>
      </c>
      <c r="D1160">
        <f>MATCH(C1160,'Master Sheet'!$B$2:$B$392,0)</f>
        <v>93</v>
      </c>
    </row>
    <row r="1161" spans="3:4" x14ac:dyDescent="0.3">
      <c r="C1161" s="3" t="s">
        <v>312</v>
      </c>
      <c r="D1161">
        <f>MATCH(C1161,'Master Sheet'!$B$2:$B$392,0)</f>
        <v>93</v>
      </c>
    </row>
    <row r="1162" spans="3:4" x14ac:dyDescent="0.3">
      <c r="C1162" s="3" t="s">
        <v>312</v>
      </c>
      <c r="D1162">
        <f>MATCH(C1162,'Master Sheet'!$B$2:$B$392,0)</f>
        <v>93</v>
      </c>
    </row>
    <row r="1163" spans="3:4" x14ac:dyDescent="0.3">
      <c r="C1163" s="3" t="s">
        <v>312</v>
      </c>
      <c r="D1163">
        <f>MATCH(C1163,'Master Sheet'!$B$2:$B$392,0)</f>
        <v>93</v>
      </c>
    </row>
    <row r="1164" spans="3:4" x14ac:dyDescent="0.3">
      <c r="C1164" s="3" t="s">
        <v>312</v>
      </c>
      <c r="D1164">
        <f>MATCH(C1164,'Master Sheet'!$B$2:$B$392,0)</f>
        <v>93</v>
      </c>
    </row>
    <row r="1165" spans="3:4" x14ac:dyDescent="0.3">
      <c r="C1165" s="3" t="s">
        <v>312</v>
      </c>
      <c r="D1165">
        <f>MATCH(C1165,'Master Sheet'!$B$2:$B$392,0)</f>
        <v>93</v>
      </c>
    </row>
    <row r="1166" spans="3:4" x14ac:dyDescent="0.3">
      <c r="C1166" s="3" t="s">
        <v>315</v>
      </c>
      <c r="D1166">
        <f>MATCH(C1166,'Master Sheet'!$B$2:$B$392,0)</f>
        <v>94</v>
      </c>
    </row>
    <row r="1167" spans="3:4" x14ac:dyDescent="0.3">
      <c r="C1167" s="3" t="s">
        <v>315</v>
      </c>
      <c r="D1167">
        <f>MATCH(C1167,'Master Sheet'!$B$2:$B$392,0)</f>
        <v>94</v>
      </c>
    </row>
    <row r="1168" spans="3:4" x14ac:dyDescent="0.3">
      <c r="C1168" s="3" t="s">
        <v>315</v>
      </c>
      <c r="D1168">
        <f>MATCH(C1168,'Master Sheet'!$B$2:$B$392,0)</f>
        <v>94</v>
      </c>
    </row>
    <row r="1169" spans="3:4" x14ac:dyDescent="0.3">
      <c r="C1169" s="3" t="s">
        <v>315</v>
      </c>
      <c r="D1169">
        <f>MATCH(C1169,'Master Sheet'!$B$2:$B$392,0)</f>
        <v>94</v>
      </c>
    </row>
    <row r="1170" spans="3:4" x14ac:dyDescent="0.3">
      <c r="C1170" s="3" t="s">
        <v>315</v>
      </c>
      <c r="D1170">
        <f>MATCH(C1170,'Master Sheet'!$B$2:$B$392,0)</f>
        <v>94</v>
      </c>
    </row>
    <row r="1171" spans="3:4" x14ac:dyDescent="0.3">
      <c r="C1171" s="3" t="s">
        <v>315</v>
      </c>
      <c r="D1171">
        <f>MATCH(C1171,'Master Sheet'!$B$2:$B$392,0)</f>
        <v>94</v>
      </c>
    </row>
    <row r="1172" spans="3:4" x14ac:dyDescent="0.3">
      <c r="C1172" s="3" t="s">
        <v>315</v>
      </c>
      <c r="D1172">
        <f>MATCH(C1172,'Master Sheet'!$B$2:$B$392,0)</f>
        <v>94</v>
      </c>
    </row>
    <row r="1173" spans="3:4" x14ac:dyDescent="0.3">
      <c r="C1173" s="3" t="s">
        <v>315</v>
      </c>
      <c r="D1173">
        <f>MATCH(C1173,'Master Sheet'!$B$2:$B$392,0)</f>
        <v>94</v>
      </c>
    </row>
    <row r="1174" spans="3:4" x14ac:dyDescent="0.3">
      <c r="C1174" s="3" t="s">
        <v>315</v>
      </c>
      <c r="D1174">
        <f>MATCH(C1174,'Master Sheet'!$B$2:$B$392,0)</f>
        <v>94</v>
      </c>
    </row>
    <row r="1175" spans="3:4" x14ac:dyDescent="0.3">
      <c r="C1175" s="3" t="s">
        <v>315</v>
      </c>
      <c r="D1175">
        <f>MATCH(C1175,'Master Sheet'!$B$2:$B$392,0)</f>
        <v>94</v>
      </c>
    </row>
    <row r="1176" spans="3:4" x14ac:dyDescent="0.3">
      <c r="C1176" s="3" t="s">
        <v>315</v>
      </c>
      <c r="D1176">
        <f>MATCH(C1176,'Master Sheet'!$B$2:$B$392,0)</f>
        <v>94</v>
      </c>
    </row>
    <row r="1177" spans="3:4" x14ac:dyDescent="0.3">
      <c r="C1177" s="3" t="s">
        <v>315</v>
      </c>
      <c r="D1177">
        <f>MATCH(C1177,'Master Sheet'!$B$2:$B$392,0)</f>
        <v>94</v>
      </c>
    </row>
    <row r="1178" spans="3:4" x14ac:dyDescent="0.3">
      <c r="C1178" s="3" t="s">
        <v>318</v>
      </c>
      <c r="D1178">
        <f>MATCH(C1178,'Master Sheet'!$B$2:$B$392,0)</f>
        <v>95</v>
      </c>
    </row>
    <row r="1179" spans="3:4" x14ac:dyDescent="0.3">
      <c r="C1179" s="3" t="s">
        <v>318</v>
      </c>
      <c r="D1179">
        <f>MATCH(C1179,'Master Sheet'!$B$2:$B$392,0)</f>
        <v>95</v>
      </c>
    </row>
    <row r="1180" spans="3:4" x14ac:dyDescent="0.3">
      <c r="C1180" s="3" t="s">
        <v>318</v>
      </c>
      <c r="D1180">
        <f>MATCH(C1180,'Master Sheet'!$B$2:$B$392,0)</f>
        <v>95</v>
      </c>
    </row>
    <row r="1181" spans="3:4" x14ac:dyDescent="0.3">
      <c r="C1181" s="3" t="s">
        <v>318</v>
      </c>
      <c r="D1181">
        <f>MATCH(C1181,'Master Sheet'!$B$2:$B$392,0)</f>
        <v>95</v>
      </c>
    </row>
    <row r="1182" spans="3:4" x14ac:dyDescent="0.3">
      <c r="C1182" s="3" t="s">
        <v>318</v>
      </c>
      <c r="D1182">
        <f>MATCH(C1182,'Master Sheet'!$B$2:$B$392,0)</f>
        <v>95</v>
      </c>
    </row>
    <row r="1183" spans="3:4" x14ac:dyDescent="0.3">
      <c r="C1183" s="3" t="s">
        <v>318</v>
      </c>
      <c r="D1183">
        <f>MATCH(C1183,'Master Sheet'!$B$2:$B$392,0)</f>
        <v>95</v>
      </c>
    </row>
    <row r="1184" spans="3:4" x14ac:dyDescent="0.3">
      <c r="C1184" s="3" t="s">
        <v>318</v>
      </c>
      <c r="D1184">
        <f>MATCH(C1184,'Master Sheet'!$B$2:$B$392,0)</f>
        <v>95</v>
      </c>
    </row>
    <row r="1185" spans="3:4" x14ac:dyDescent="0.3">
      <c r="C1185" s="3" t="s">
        <v>318</v>
      </c>
      <c r="D1185">
        <f>MATCH(C1185,'Master Sheet'!$B$2:$B$392,0)</f>
        <v>95</v>
      </c>
    </row>
    <row r="1186" spans="3:4" x14ac:dyDescent="0.3">
      <c r="C1186" s="3" t="s">
        <v>318</v>
      </c>
      <c r="D1186">
        <f>MATCH(C1186,'Master Sheet'!$B$2:$B$392,0)</f>
        <v>95</v>
      </c>
    </row>
    <row r="1187" spans="3:4" x14ac:dyDescent="0.3">
      <c r="C1187" s="3" t="s">
        <v>318</v>
      </c>
      <c r="D1187">
        <f>MATCH(C1187,'Master Sheet'!$B$2:$B$392,0)</f>
        <v>95</v>
      </c>
    </row>
    <row r="1188" spans="3:4" x14ac:dyDescent="0.3">
      <c r="C1188" s="3" t="s">
        <v>318</v>
      </c>
      <c r="D1188">
        <f>MATCH(C1188,'Master Sheet'!$B$2:$B$392,0)</f>
        <v>95</v>
      </c>
    </row>
    <row r="1189" spans="3:4" x14ac:dyDescent="0.3">
      <c r="C1189" s="3" t="s">
        <v>318</v>
      </c>
      <c r="D1189">
        <f>MATCH(C1189,'Master Sheet'!$B$2:$B$392,0)</f>
        <v>95</v>
      </c>
    </row>
    <row r="1190" spans="3:4" x14ac:dyDescent="0.3">
      <c r="C1190" s="3" t="s">
        <v>321</v>
      </c>
      <c r="D1190">
        <f>MATCH(C1190,'Master Sheet'!$B$2:$B$392,0)</f>
        <v>96</v>
      </c>
    </row>
    <row r="1191" spans="3:4" x14ac:dyDescent="0.3">
      <c r="C1191" s="3" t="s">
        <v>321</v>
      </c>
      <c r="D1191">
        <f>MATCH(C1191,'Master Sheet'!$B$2:$B$392,0)</f>
        <v>96</v>
      </c>
    </row>
    <row r="1192" spans="3:4" x14ac:dyDescent="0.3">
      <c r="C1192" s="3" t="s">
        <v>321</v>
      </c>
      <c r="D1192">
        <f>MATCH(C1192,'Master Sheet'!$B$2:$B$392,0)</f>
        <v>96</v>
      </c>
    </row>
    <row r="1193" spans="3:4" x14ac:dyDescent="0.3">
      <c r="C1193" s="3" t="s">
        <v>321</v>
      </c>
      <c r="D1193">
        <f>MATCH(C1193,'Master Sheet'!$B$2:$B$392,0)</f>
        <v>96</v>
      </c>
    </row>
    <row r="1194" spans="3:4" x14ac:dyDescent="0.3">
      <c r="C1194" s="3" t="s">
        <v>321</v>
      </c>
      <c r="D1194">
        <f>MATCH(C1194,'Master Sheet'!$B$2:$B$392,0)</f>
        <v>96</v>
      </c>
    </row>
    <row r="1195" spans="3:4" x14ac:dyDescent="0.3">
      <c r="C1195" s="3" t="s">
        <v>321</v>
      </c>
      <c r="D1195">
        <f>MATCH(C1195,'Master Sheet'!$B$2:$B$392,0)</f>
        <v>96</v>
      </c>
    </row>
    <row r="1196" spans="3:4" x14ac:dyDescent="0.3">
      <c r="C1196" s="3" t="s">
        <v>321</v>
      </c>
      <c r="D1196">
        <f>MATCH(C1196,'Master Sheet'!$B$2:$B$392,0)</f>
        <v>96</v>
      </c>
    </row>
    <row r="1197" spans="3:4" x14ac:dyDescent="0.3">
      <c r="C1197" s="3" t="s">
        <v>321</v>
      </c>
      <c r="D1197">
        <f>MATCH(C1197,'Master Sheet'!$B$2:$B$392,0)</f>
        <v>96</v>
      </c>
    </row>
    <row r="1198" spans="3:4" x14ac:dyDescent="0.3">
      <c r="C1198" s="3" t="s">
        <v>321</v>
      </c>
      <c r="D1198">
        <f>MATCH(C1198,'Master Sheet'!$B$2:$B$392,0)</f>
        <v>96</v>
      </c>
    </row>
    <row r="1199" spans="3:4" x14ac:dyDescent="0.3">
      <c r="C1199" s="3" t="s">
        <v>321</v>
      </c>
      <c r="D1199">
        <f>MATCH(C1199,'Master Sheet'!$B$2:$B$392,0)</f>
        <v>96</v>
      </c>
    </row>
    <row r="1200" spans="3:4" x14ac:dyDescent="0.3">
      <c r="C1200" s="3" t="s">
        <v>321</v>
      </c>
      <c r="D1200">
        <f>MATCH(C1200,'Master Sheet'!$B$2:$B$392,0)</f>
        <v>96</v>
      </c>
    </row>
    <row r="1201" spans="3:4" x14ac:dyDescent="0.3">
      <c r="C1201" s="3" t="s">
        <v>321</v>
      </c>
      <c r="D1201">
        <f>MATCH(C1201,'Master Sheet'!$B$2:$B$392,0)</f>
        <v>96</v>
      </c>
    </row>
    <row r="1202" spans="3:4" x14ac:dyDescent="0.3">
      <c r="C1202" s="3" t="s">
        <v>321</v>
      </c>
      <c r="D1202">
        <f>MATCH(C1202,'Master Sheet'!$B$2:$B$392,0)</f>
        <v>96</v>
      </c>
    </row>
    <row r="1203" spans="3:4" x14ac:dyDescent="0.3">
      <c r="C1203" s="3" t="s">
        <v>321</v>
      </c>
      <c r="D1203">
        <f>MATCH(C1203,'Master Sheet'!$B$2:$B$392,0)</f>
        <v>96</v>
      </c>
    </row>
    <row r="1204" spans="3:4" x14ac:dyDescent="0.3">
      <c r="C1204" s="3" t="s">
        <v>321</v>
      </c>
      <c r="D1204">
        <f>MATCH(C1204,'Master Sheet'!$B$2:$B$392,0)</f>
        <v>96</v>
      </c>
    </row>
    <row r="1205" spans="3:4" x14ac:dyDescent="0.3">
      <c r="C1205" s="3" t="s">
        <v>321</v>
      </c>
      <c r="D1205">
        <f>MATCH(C1205,'Master Sheet'!$B$2:$B$392,0)</f>
        <v>96</v>
      </c>
    </row>
    <row r="1206" spans="3:4" x14ac:dyDescent="0.3">
      <c r="C1206" s="3" t="s">
        <v>324</v>
      </c>
      <c r="D1206">
        <f>MATCH(C1206,'Master Sheet'!$B$2:$B$392,0)</f>
        <v>97</v>
      </c>
    </row>
    <row r="1207" spans="3:4" x14ac:dyDescent="0.3">
      <c r="C1207" s="3" t="s">
        <v>324</v>
      </c>
      <c r="D1207">
        <f>MATCH(C1207,'Master Sheet'!$B$2:$B$392,0)</f>
        <v>97</v>
      </c>
    </row>
    <row r="1208" spans="3:4" x14ac:dyDescent="0.3">
      <c r="C1208" s="3" t="s">
        <v>324</v>
      </c>
      <c r="D1208">
        <f>MATCH(C1208,'Master Sheet'!$B$2:$B$392,0)</f>
        <v>97</v>
      </c>
    </row>
    <row r="1209" spans="3:4" x14ac:dyDescent="0.3">
      <c r="C1209" s="3" t="s">
        <v>324</v>
      </c>
      <c r="D1209">
        <f>MATCH(C1209,'Master Sheet'!$B$2:$B$392,0)</f>
        <v>97</v>
      </c>
    </row>
    <row r="1210" spans="3:4" x14ac:dyDescent="0.3">
      <c r="C1210" s="3" t="s">
        <v>324</v>
      </c>
      <c r="D1210">
        <f>MATCH(C1210,'Master Sheet'!$B$2:$B$392,0)</f>
        <v>97</v>
      </c>
    </row>
    <row r="1211" spans="3:4" x14ac:dyDescent="0.3">
      <c r="C1211" s="3" t="s">
        <v>324</v>
      </c>
      <c r="D1211">
        <f>MATCH(C1211,'Master Sheet'!$B$2:$B$392,0)</f>
        <v>97</v>
      </c>
    </row>
    <row r="1212" spans="3:4" x14ac:dyDescent="0.3">
      <c r="C1212" s="3" t="s">
        <v>324</v>
      </c>
      <c r="D1212">
        <f>MATCH(C1212,'Master Sheet'!$B$2:$B$392,0)</f>
        <v>97</v>
      </c>
    </row>
    <row r="1213" spans="3:4" x14ac:dyDescent="0.3">
      <c r="C1213" s="3" t="s">
        <v>324</v>
      </c>
      <c r="D1213">
        <f>MATCH(C1213,'Master Sheet'!$B$2:$B$392,0)</f>
        <v>97</v>
      </c>
    </row>
    <row r="1214" spans="3:4" x14ac:dyDescent="0.3">
      <c r="C1214" s="3" t="s">
        <v>324</v>
      </c>
      <c r="D1214">
        <f>MATCH(C1214,'Master Sheet'!$B$2:$B$392,0)</f>
        <v>97</v>
      </c>
    </row>
    <row r="1215" spans="3:4" x14ac:dyDescent="0.3">
      <c r="C1215" s="3" t="s">
        <v>324</v>
      </c>
      <c r="D1215">
        <f>MATCH(C1215,'Master Sheet'!$B$2:$B$392,0)</f>
        <v>97</v>
      </c>
    </row>
    <row r="1216" spans="3:4" x14ac:dyDescent="0.3">
      <c r="C1216" s="3" t="s">
        <v>324</v>
      </c>
      <c r="D1216">
        <f>MATCH(C1216,'Master Sheet'!$B$2:$B$392,0)</f>
        <v>97</v>
      </c>
    </row>
    <row r="1217" spans="3:4" x14ac:dyDescent="0.3">
      <c r="C1217" s="3" t="s">
        <v>324</v>
      </c>
      <c r="D1217">
        <f>MATCH(C1217,'Master Sheet'!$B$2:$B$392,0)</f>
        <v>97</v>
      </c>
    </row>
    <row r="1218" spans="3:4" x14ac:dyDescent="0.3">
      <c r="C1218" s="3" t="s">
        <v>327</v>
      </c>
      <c r="D1218">
        <f>MATCH(C1218,'Master Sheet'!$B$2:$B$392,0)</f>
        <v>98</v>
      </c>
    </row>
    <row r="1219" spans="3:4" x14ac:dyDescent="0.3">
      <c r="C1219" s="3" t="s">
        <v>327</v>
      </c>
      <c r="D1219">
        <f>MATCH(C1219,'Master Sheet'!$B$2:$B$392,0)</f>
        <v>98</v>
      </c>
    </row>
    <row r="1220" spans="3:4" x14ac:dyDescent="0.3">
      <c r="C1220" s="3" t="s">
        <v>327</v>
      </c>
      <c r="D1220">
        <f>MATCH(C1220,'Master Sheet'!$B$2:$B$392,0)</f>
        <v>98</v>
      </c>
    </row>
    <row r="1221" spans="3:4" x14ac:dyDescent="0.3">
      <c r="C1221" s="3" t="s">
        <v>327</v>
      </c>
      <c r="D1221">
        <f>MATCH(C1221,'Master Sheet'!$B$2:$B$392,0)</f>
        <v>98</v>
      </c>
    </row>
    <row r="1222" spans="3:4" x14ac:dyDescent="0.3">
      <c r="C1222" s="3" t="s">
        <v>327</v>
      </c>
      <c r="D1222">
        <f>MATCH(C1222,'Master Sheet'!$B$2:$B$392,0)</f>
        <v>98</v>
      </c>
    </row>
    <row r="1223" spans="3:4" x14ac:dyDescent="0.3">
      <c r="C1223" s="3" t="s">
        <v>327</v>
      </c>
      <c r="D1223">
        <f>MATCH(C1223,'Master Sheet'!$B$2:$B$392,0)</f>
        <v>98</v>
      </c>
    </row>
    <row r="1224" spans="3:4" x14ac:dyDescent="0.3">
      <c r="C1224" s="3" t="s">
        <v>327</v>
      </c>
      <c r="D1224">
        <f>MATCH(C1224,'Master Sheet'!$B$2:$B$392,0)</f>
        <v>98</v>
      </c>
    </row>
    <row r="1225" spans="3:4" x14ac:dyDescent="0.3">
      <c r="C1225" s="3" t="s">
        <v>327</v>
      </c>
      <c r="D1225">
        <f>MATCH(C1225,'Master Sheet'!$B$2:$B$392,0)</f>
        <v>98</v>
      </c>
    </row>
    <row r="1226" spans="3:4" x14ac:dyDescent="0.3">
      <c r="C1226" s="3" t="s">
        <v>327</v>
      </c>
      <c r="D1226">
        <f>MATCH(C1226,'Master Sheet'!$B$2:$B$392,0)</f>
        <v>98</v>
      </c>
    </row>
    <row r="1227" spans="3:4" x14ac:dyDescent="0.3">
      <c r="C1227" s="3" t="s">
        <v>327</v>
      </c>
      <c r="D1227">
        <f>MATCH(C1227,'Master Sheet'!$B$2:$B$392,0)</f>
        <v>98</v>
      </c>
    </row>
    <row r="1228" spans="3:4" x14ac:dyDescent="0.3">
      <c r="C1228" s="3" t="s">
        <v>327</v>
      </c>
      <c r="D1228">
        <f>MATCH(C1228,'Master Sheet'!$B$2:$B$392,0)</f>
        <v>98</v>
      </c>
    </row>
    <row r="1229" spans="3:4" x14ac:dyDescent="0.3">
      <c r="C1229" s="3" t="s">
        <v>330</v>
      </c>
      <c r="D1229">
        <f>MATCH(C1229,'Master Sheet'!$B$2:$B$392,0)</f>
        <v>99</v>
      </c>
    </row>
    <row r="1230" spans="3:4" x14ac:dyDescent="0.3">
      <c r="C1230" s="3" t="s">
        <v>330</v>
      </c>
      <c r="D1230">
        <f>MATCH(C1230,'Master Sheet'!$B$2:$B$392,0)</f>
        <v>99</v>
      </c>
    </row>
    <row r="1231" spans="3:4" x14ac:dyDescent="0.3">
      <c r="C1231" s="3" t="s">
        <v>330</v>
      </c>
      <c r="D1231">
        <f>MATCH(C1231,'Master Sheet'!$B$2:$B$392,0)</f>
        <v>99</v>
      </c>
    </row>
    <row r="1232" spans="3:4" x14ac:dyDescent="0.3">
      <c r="C1232" s="3" t="s">
        <v>330</v>
      </c>
      <c r="D1232">
        <f>MATCH(C1232,'Master Sheet'!$B$2:$B$392,0)</f>
        <v>99</v>
      </c>
    </row>
    <row r="1233" spans="3:4" x14ac:dyDescent="0.3">
      <c r="C1233" s="3" t="s">
        <v>330</v>
      </c>
      <c r="D1233">
        <f>MATCH(C1233,'Master Sheet'!$B$2:$B$392,0)</f>
        <v>99</v>
      </c>
    </row>
    <row r="1234" spans="3:4" x14ac:dyDescent="0.3">
      <c r="C1234" s="3" t="s">
        <v>330</v>
      </c>
      <c r="D1234">
        <f>MATCH(C1234,'Master Sheet'!$B$2:$B$392,0)</f>
        <v>99</v>
      </c>
    </row>
    <row r="1235" spans="3:4" x14ac:dyDescent="0.3">
      <c r="C1235" s="3" t="s">
        <v>330</v>
      </c>
      <c r="D1235">
        <f>MATCH(C1235,'Master Sheet'!$B$2:$B$392,0)</f>
        <v>99</v>
      </c>
    </row>
    <row r="1236" spans="3:4" x14ac:dyDescent="0.3">
      <c r="C1236" s="3" t="s">
        <v>330</v>
      </c>
      <c r="D1236">
        <f>MATCH(C1236,'Master Sheet'!$B$2:$B$392,0)</f>
        <v>99</v>
      </c>
    </row>
    <row r="1237" spans="3:4" x14ac:dyDescent="0.3">
      <c r="C1237" s="3" t="s">
        <v>330</v>
      </c>
      <c r="D1237">
        <f>MATCH(C1237,'Master Sheet'!$B$2:$B$392,0)</f>
        <v>99</v>
      </c>
    </row>
    <row r="1238" spans="3:4" x14ac:dyDescent="0.3">
      <c r="C1238" s="3" t="s">
        <v>330</v>
      </c>
      <c r="D1238">
        <f>MATCH(C1238,'Master Sheet'!$B$2:$B$392,0)</f>
        <v>99</v>
      </c>
    </row>
    <row r="1239" spans="3:4" x14ac:dyDescent="0.3">
      <c r="C1239" s="3" t="s">
        <v>330</v>
      </c>
      <c r="D1239">
        <f>MATCH(C1239,'Master Sheet'!$B$2:$B$392,0)</f>
        <v>99</v>
      </c>
    </row>
    <row r="1240" spans="3:4" x14ac:dyDescent="0.3">
      <c r="C1240" s="3" t="s">
        <v>333</v>
      </c>
      <c r="D1240">
        <f>MATCH(C1240,'Master Sheet'!$B$2:$B$392,0)</f>
        <v>100</v>
      </c>
    </row>
    <row r="1241" spans="3:4" x14ac:dyDescent="0.3">
      <c r="C1241" s="3" t="s">
        <v>333</v>
      </c>
      <c r="D1241">
        <f>MATCH(C1241,'Master Sheet'!$B$2:$B$392,0)</f>
        <v>100</v>
      </c>
    </row>
    <row r="1242" spans="3:4" x14ac:dyDescent="0.3">
      <c r="C1242" s="3" t="s">
        <v>333</v>
      </c>
      <c r="D1242">
        <f>MATCH(C1242,'Master Sheet'!$B$2:$B$392,0)</f>
        <v>100</v>
      </c>
    </row>
    <row r="1243" spans="3:4" x14ac:dyDescent="0.3">
      <c r="C1243" s="3" t="s">
        <v>333</v>
      </c>
      <c r="D1243">
        <f>MATCH(C1243,'Master Sheet'!$B$2:$B$392,0)</f>
        <v>100</v>
      </c>
    </row>
    <row r="1244" spans="3:4" x14ac:dyDescent="0.3">
      <c r="C1244" s="3" t="s">
        <v>333</v>
      </c>
      <c r="D1244">
        <f>MATCH(C1244,'Master Sheet'!$B$2:$B$392,0)</f>
        <v>100</v>
      </c>
    </row>
    <row r="1245" spans="3:4" x14ac:dyDescent="0.3">
      <c r="C1245" s="3" t="s">
        <v>333</v>
      </c>
      <c r="D1245">
        <f>MATCH(C1245,'Master Sheet'!$B$2:$B$392,0)</f>
        <v>100</v>
      </c>
    </row>
    <row r="1246" spans="3:4" x14ac:dyDescent="0.3">
      <c r="C1246" s="3" t="s">
        <v>333</v>
      </c>
      <c r="D1246">
        <f>MATCH(C1246,'Master Sheet'!$B$2:$B$392,0)</f>
        <v>100</v>
      </c>
    </row>
    <row r="1247" spans="3:4" x14ac:dyDescent="0.3">
      <c r="C1247" s="3" t="s">
        <v>333</v>
      </c>
      <c r="D1247">
        <f>MATCH(C1247,'Master Sheet'!$B$2:$B$392,0)</f>
        <v>100</v>
      </c>
    </row>
    <row r="1248" spans="3:4" x14ac:dyDescent="0.3">
      <c r="C1248" s="3" t="s">
        <v>333</v>
      </c>
      <c r="D1248">
        <f>MATCH(C1248,'Master Sheet'!$B$2:$B$392,0)</f>
        <v>100</v>
      </c>
    </row>
    <row r="1249" spans="3:4" x14ac:dyDescent="0.3">
      <c r="C1249" s="3" t="s">
        <v>333</v>
      </c>
      <c r="D1249">
        <f>MATCH(C1249,'Master Sheet'!$B$2:$B$392,0)</f>
        <v>100</v>
      </c>
    </row>
    <row r="1250" spans="3:4" x14ac:dyDescent="0.3">
      <c r="C1250" s="3" t="s">
        <v>333</v>
      </c>
      <c r="D1250">
        <f>MATCH(C1250,'Master Sheet'!$B$2:$B$392,0)</f>
        <v>100</v>
      </c>
    </row>
    <row r="1251" spans="3:4" x14ac:dyDescent="0.3">
      <c r="C1251" s="3" t="s">
        <v>336</v>
      </c>
      <c r="D1251">
        <f>MATCH(C1251,'Master Sheet'!$B$2:$B$392,0)</f>
        <v>101</v>
      </c>
    </row>
    <row r="1252" spans="3:4" x14ac:dyDescent="0.3">
      <c r="C1252" s="3" t="s">
        <v>336</v>
      </c>
      <c r="D1252">
        <f>MATCH(C1252,'Master Sheet'!$B$2:$B$392,0)</f>
        <v>101</v>
      </c>
    </row>
    <row r="1253" spans="3:4" x14ac:dyDescent="0.3">
      <c r="C1253" s="3" t="s">
        <v>336</v>
      </c>
      <c r="D1253">
        <f>MATCH(C1253,'Master Sheet'!$B$2:$B$392,0)</f>
        <v>101</v>
      </c>
    </row>
    <row r="1254" spans="3:4" x14ac:dyDescent="0.3">
      <c r="C1254" s="3" t="s">
        <v>336</v>
      </c>
      <c r="D1254">
        <f>MATCH(C1254,'Master Sheet'!$B$2:$B$392,0)</f>
        <v>101</v>
      </c>
    </row>
    <row r="1255" spans="3:4" x14ac:dyDescent="0.3">
      <c r="C1255" s="3" t="s">
        <v>336</v>
      </c>
      <c r="D1255">
        <f>MATCH(C1255,'Master Sheet'!$B$2:$B$392,0)</f>
        <v>101</v>
      </c>
    </row>
    <row r="1256" spans="3:4" x14ac:dyDescent="0.3">
      <c r="C1256" s="3" t="s">
        <v>336</v>
      </c>
      <c r="D1256">
        <f>MATCH(C1256,'Master Sheet'!$B$2:$B$392,0)</f>
        <v>101</v>
      </c>
    </row>
    <row r="1257" spans="3:4" x14ac:dyDescent="0.3">
      <c r="C1257" s="3" t="s">
        <v>336</v>
      </c>
      <c r="D1257">
        <f>MATCH(C1257,'Master Sheet'!$B$2:$B$392,0)</f>
        <v>101</v>
      </c>
    </row>
    <row r="1258" spans="3:4" x14ac:dyDescent="0.3">
      <c r="C1258" s="3" t="s">
        <v>336</v>
      </c>
      <c r="D1258">
        <f>MATCH(C1258,'Master Sheet'!$B$2:$B$392,0)</f>
        <v>101</v>
      </c>
    </row>
    <row r="1259" spans="3:4" x14ac:dyDescent="0.3">
      <c r="C1259" s="3" t="s">
        <v>336</v>
      </c>
      <c r="D1259">
        <f>MATCH(C1259,'Master Sheet'!$B$2:$B$392,0)</f>
        <v>101</v>
      </c>
    </row>
    <row r="1260" spans="3:4" x14ac:dyDescent="0.3">
      <c r="C1260" s="3" t="s">
        <v>336</v>
      </c>
      <c r="D1260">
        <f>MATCH(C1260,'Master Sheet'!$B$2:$B$392,0)</f>
        <v>101</v>
      </c>
    </row>
    <row r="1261" spans="3:4" x14ac:dyDescent="0.3">
      <c r="C1261" s="3" t="s">
        <v>336</v>
      </c>
      <c r="D1261">
        <f>MATCH(C1261,'Master Sheet'!$B$2:$B$392,0)</f>
        <v>101</v>
      </c>
    </row>
    <row r="1262" spans="3:4" x14ac:dyDescent="0.3">
      <c r="C1262" s="3" t="s">
        <v>336</v>
      </c>
      <c r="D1262">
        <f>MATCH(C1262,'Master Sheet'!$B$2:$B$392,0)</f>
        <v>101</v>
      </c>
    </row>
    <row r="1263" spans="3:4" x14ac:dyDescent="0.3">
      <c r="C1263" s="3" t="s">
        <v>336</v>
      </c>
      <c r="D1263">
        <f>MATCH(C1263,'Master Sheet'!$B$2:$B$392,0)</f>
        <v>101</v>
      </c>
    </row>
    <row r="1264" spans="3:4" x14ac:dyDescent="0.3">
      <c r="C1264" s="3" t="s">
        <v>339</v>
      </c>
      <c r="D1264">
        <f>MATCH(C1264,'Master Sheet'!$B$2:$B$392,0)</f>
        <v>102</v>
      </c>
    </row>
    <row r="1265" spans="3:4" x14ac:dyDescent="0.3">
      <c r="C1265" s="3" t="s">
        <v>339</v>
      </c>
      <c r="D1265">
        <f>MATCH(C1265,'Master Sheet'!$B$2:$B$392,0)</f>
        <v>102</v>
      </c>
    </row>
    <row r="1266" spans="3:4" x14ac:dyDescent="0.3">
      <c r="C1266" s="3" t="s">
        <v>339</v>
      </c>
      <c r="D1266">
        <f>MATCH(C1266,'Master Sheet'!$B$2:$B$392,0)</f>
        <v>102</v>
      </c>
    </row>
    <row r="1267" spans="3:4" x14ac:dyDescent="0.3">
      <c r="C1267" s="3" t="s">
        <v>339</v>
      </c>
      <c r="D1267">
        <f>MATCH(C1267,'Master Sheet'!$B$2:$B$392,0)</f>
        <v>102</v>
      </c>
    </row>
    <row r="1268" spans="3:4" x14ac:dyDescent="0.3">
      <c r="C1268" s="3" t="s">
        <v>339</v>
      </c>
      <c r="D1268">
        <f>MATCH(C1268,'Master Sheet'!$B$2:$B$392,0)</f>
        <v>102</v>
      </c>
    </row>
    <row r="1269" spans="3:4" x14ac:dyDescent="0.3">
      <c r="C1269" s="3" t="s">
        <v>339</v>
      </c>
      <c r="D1269">
        <f>MATCH(C1269,'Master Sheet'!$B$2:$B$392,0)</f>
        <v>102</v>
      </c>
    </row>
    <row r="1270" spans="3:4" x14ac:dyDescent="0.3">
      <c r="C1270" s="3" t="s">
        <v>339</v>
      </c>
      <c r="D1270">
        <f>MATCH(C1270,'Master Sheet'!$B$2:$B$392,0)</f>
        <v>102</v>
      </c>
    </row>
    <row r="1271" spans="3:4" x14ac:dyDescent="0.3">
      <c r="C1271" s="3" t="s">
        <v>339</v>
      </c>
      <c r="D1271">
        <f>MATCH(C1271,'Master Sheet'!$B$2:$B$392,0)</f>
        <v>102</v>
      </c>
    </row>
    <row r="1272" spans="3:4" x14ac:dyDescent="0.3">
      <c r="C1272" s="3" t="s">
        <v>339</v>
      </c>
      <c r="D1272">
        <f>MATCH(C1272,'Master Sheet'!$B$2:$B$392,0)</f>
        <v>102</v>
      </c>
    </row>
    <row r="1273" spans="3:4" x14ac:dyDescent="0.3">
      <c r="C1273" s="3" t="s">
        <v>339</v>
      </c>
      <c r="D1273">
        <f>MATCH(C1273,'Master Sheet'!$B$2:$B$392,0)</f>
        <v>102</v>
      </c>
    </row>
    <row r="1274" spans="3:4" x14ac:dyDescent="0.3">
      <c r="C1274" s="3" t="s">
        <v>339</v>
      </c>
      <c r="D1274">
        <f>MATCH(C1274,'Master Sheet'!$B$2:$B$392,0)</f>
        <v>102</v>
      </c>
    </row>
    <row r="1275" spans="3:4" x14ac:dyDescent="0.3">
      <c r="C1275" s="3" t="s">
        <v>339</v>
      </c>
      <c r="D1275">
        <f>MATCH(C1275,'Master Sheet'!$B$2:$B$392,0)</f>
        <v>102</v>
      </c>
    </row>
    <row r="1276" spans="3:4" x14ac:dyDescent="0.3">
      <c r="C1276" s="3" t="s">
        <v>339</v>
      </c>
      <c r="D1276">
        <f>MATCH(C1276,'Master Sheet'!$B$2:$B$392,0)</f>
        <v>102</v>
      </c>
    </row>
    <row r="1277" spans="3:4" x14ac:dyDescent="0.3">
      <c r="C1277" s="3" t="s">
        <v>339</v>
      </c>
      <c r="D1277">
        <f>MATCH(C1277,'Master Sheet'!$B$2:$B$392,0)</f>
        <v>102</v>
      </c>
    </row>
    <row r="1278" spans="3:4" x14ac:dyDescent="0.3">
      <c r="C1278" s="3" t="s">
        <v>339</v>
      </c>
      <c r="D1278">
        <f>MATCH(C1278,'Master Sheet'!$B$2:$B$392,0)</f>
        <v>102</v>
      </c>
    </row>
    <row r="1279" spans="3:4" x14ac:dyDescent="0.3">
      <c r="C1279" s="3" t="s">
        <v>342</v>
      </c>
      <c r="D1279">
        <f>MATCH(C1279,'Master Sheet'!$B$2:$B$392,0)</f>
        <v>103</v>
      </c>
    </row>
    <row r="1280" spans="3:4" x14ac:dyDescent="0.3">
      <c r="C1280" s="3" t="s">
        <v>342</v>
      </c>
      <c r="D1280">
        <f>MATCH(C1280,'Master Sheet'!$B$2:$B$392,0)</f>
        <v>103</v>
      </c>
    </row>
    <row r="1281" spans="3:4" x14ac:dyDescent="0.3">
      <c r="C1281" s="3" t="s">
        <v>342</v>
      </c>
      <c r="D1281">
        <f>MATCH(C1281,'Master Sheet'!$B$2:$B$392,0)</f>
        <v>103</v>
      </c>
    </row>
    <row r="1282" spans="3:4" x14ac:dyDescent="0.3">
      <c r="C1282" s="3" t="s">
        <v>342</v>
      </c>
      <c r="D1282">
        <f>MATCH(C1282,'Master Sheet'!$B$2:$B$392,0)</f>
        <v>103</v>
      </c>
    </row>
    <row r="1283" spans="3:4" x14ac:dyDescent="0.3">
      <c r="C1283" s="3" t="s">
        <v>342</v>
      </c>
      <c r="D1283">
        <f>MATCH(C1283,'Master Sheet'!$B$2:$B$392,0)</f>
        <v>103</v>
      </c>
    </row>
    <row r="1284" spans="3:4" x14ac:dyDescent="0.3">
      <c r="C1284" s="3" t="s">
        <v>342</v>
      </c>
      <c r="D1284">
        <f>MATCH(C1284,'Master Sheet'!$B$2:$B$392,0)</f>
        <v>103</v>
      </c>
    </row>
    <row r="1285" spans="3:4" x14ac:dyDescent="0.3">
      <c r="C1285" s="3" t="s">
        <v>342</v>
      </c>
      <c r="D1285">
        <f>MATCH(C1285,'Master Sheet'!$B$2:$B$392,0)</f>
        <v>103</v>
      </c>
    </row>
    <row r="1286" spans="3:4" x14ac:dyDescent="0.3">
      <c r="C1286" s="3" t="s">
        <v>342</v>
      </c>
      <c r="D1286">
        <f>MATCH(C1286,'Master Sheet'!$B$2:$B$392,0)</f>
        <v>103</v>
      </c>
    </row>
    <row r="1287" spans="3:4" x14ac:dyDescent="0.3">
      <c r="C1287" s="3" t="s">
        <v>342</v>
      </c>
      <c r="D1287">
        <f>MATCH(C1287,'Master Sheet'!$B$2:$B$392,0)</f>
        <v>103</v>
      </c>
    </row>
    <row r="1288" spans="3:4" x14ac:dyDescent="0.3">
      <c r="C1288" s="3" t="s">
        <v>342</v>
      </c>
      <c r="D1288">
        <f>MATCH(C1288,'Master Sheet'!$B$2:$B$392,0)</f>
        <v>103</v>
      </c>
    </row>
    <row r="1289" spans="3:4" x14ac:dyDescent="0.3">
      <c r="C1289" s="3" t="s">
        <v>342</v>
      </c>
      <c r="D1289">
        <f>MATCH(C1289,'Master Sheet'!$B$2:$B$392,0)</f>
        <v>103</v>
      </c>
    </row>
    <row r="1290" spans="3:4" x14ac:dyDescent="0.3">
      <c r="C1290" s="3" t="s">
        <v>342</v>
      </c>
      <c r="D1290">
        <f>MATCH(C1290,'Master Sheet'!$B$2:$B$392,0)</f>
        <v>103</v>
      </c>
    </row>
    <row r="1291" spans="3:4" x14ac:dyDescent="0.3">
      <c r="C1291" s="3" t="s">
        <v>342</v>
      </c>
      <c r="D1291">
        <f>MATCH(C1291,'Master Sheet'!$B$2:$B$392,0)</f>
        <v>103</v>
      </c>
    </row>
    <row r="1292" spans="3:4" x14ac:dyDescent="0.3">
      <c r="C1292" s="3" t="s">
        <v>342</v>
      </c>
      <c r="D1292">
        <f>MATCH(C1292,'Master Sheet'!$B$2:$B$392,0)</f>
        <v>103</v>
      </c>
    </row>
    <row r="1293" spans="3:4" x14ac:dyDescent="0.3">
      <c r="C1293" s="3" t="s">
        <v>345</v>
      </c>
      <c r="D1293">
        <f>MATCH(C1293,'Master Sheet'!$B$2:$B$392,0)</f>
        <v>104</v>
      </c>
    </row>
    <row r="1294" spans="3:4" x14ac:dyDescent="0.3">
      <c r="C1294" s="3" t="s">
        <v>345</v>
      </c>
      <c r="D1294">
        <f>MATCH(C1294,'Master Sheet'!$B$2:$B$392,0)</f>
        <v>104</v>
      </c>
    </row>
    <row r="1295" spans="3:4" x14ac:dyDescent="0.3">
      <c r="C1295" s="3" t="s">
        <v>345</v>
      </c>
      <c r="D1295">
        <f>MATCH(C1295,'Master Sheet'!$B$2:$B$392,0)</f>
        <v>104</v>
      </c>
    </row>
    <row r="1296" spans="3:4" x14ac:dyDescent="0.3">
      <c r="C1296" s="3" t="s">
        <v>345</v>
      </c>
      <c r="D1296">
        <f>MATCH(C1296,'Master Sheet'!$B$2:$B$392,0)</f>
        <v>104</v>
      </c>
    </row>
    <row r="1297" spans="3:4" x14ac:dyDescent="0.3">
      <c r="C1297" s="3" t="s">
        <v>345</v>
      </c>
      <c r="D1297">
        <f>MATCH(C1297,'Master Sheet'!$B$2:$B$392,0)</f>
        <v>104</v>
      </c>
    </row>
    <row r="1298" spans="3:4" x14ac:dyDescent="0.3">
      <c r="C1298" s="3" t="s">
        <v>345</v>
      </c>
      <c r="D1298">
        <f>MATCH(C1298,'Master Sheet'!$B$2:$B$392,0)</f>
        <v>104</v>
      </c>
    </row>
    <row r="1299" spans="3:4" x14ac:dyDescent="0.3">
      <c r="C1299" s="3" t="s">
        <v>345</v>
      </c>
      <c r="D1299">
        <f>MATCH(C1299,'Master Sheet'!$B$2:$B$392,0)</f>
        <v>104</v>
      </c>
    </row>
    <row r="1300" spans="3:4" x14ac:dyDescent="0.3">
      <c r="C1300" s="3" t="s">
        <v>345</v>
      </c>
      <c r="D1300">
        <f>MATCH(C1300,'Master Sheet'!$B$2:$B$392,0)</f>
        <v>104</v>
      </c>
    </row>
    <row r="1301" spans="3:4" x14ac:dyDescent="0.3">
      <c r="C1301" s="3" t="s">
        <v>345</v>
      </c>
      <c r="D1301">
        <f>MATCH(C1301,'Master Sheet'!$B$2:$B$392,0)</f>
        <v>104</v>
      </c>
    </row>
    <row r="1302" spans="3:4" x14ac:dyDescent="0.3">
      <c r="C1302" s="3" t="s">
        <v>345</v>
      </c>
      <c r="D1302">
        <f>MATCH(C1302,'Master Sheet'!$B$2:$B$392,0)</f>
        <v>104</v>
      </c>
    </row>
    <row r="1303" spans="3:4" x14ac:dyDescent="0.3">
      <c r="C1303" s="3" t="s">
        <v>345</v>
      </c>
      <c r="D1303">
        <f>MATCH(C1303,'Master Sheet'!$B$2:$B$392,0)</f>
        <v>104</v>
      </c>
    </row>
    <row r="1304" spans="3:4" x14ac:dyDescent="0.3">
      <c r="C1304" s="3" t="s">
        <v>348</v>
      </c>
      <c r="D1304">
        <f>MATCH(C1304,'Master Sheet'!$B$2:$B$392,0)</f>
        <v>105</v>
      </c>
    </row>
    <row r="1305" spans="3:4" x14ac:dyDescent="0.3">
      <c r="C1305" s="3" t="s">
        <v>348</v>
      </c>
      <c r="D1305">
        <f>MATCH(C1305,'Master Sheet'!$B$2:$B$392,0)</f>
        <v>105</v>
      </c>
    </row>
    <row r="1306" spans="3:4" x14ac:dyDescent="0.3">
      <c r="C1306" s="3" t="s">
        <v>348</v>
      </c>
      <c r="D1306">
        <f>MATCH(C1306,'Master Sheet'!$B$2:$B$392,0)</f>
        <v>105</v>
      </c>
    </row>
    <row r="1307" spans="3:4" x14ac:dyDescent="0.3">
      <c r="C1307" s="3" t="s">
        <v>348</v>
      </c>
      <c r="D1307">
        <f>MATCH(C1307,'Master Sheet'!$B$2:$B$392,0)</f>
        <v>105</v>
      </c>
    </row>
    <row r="1308" spans="3:4" x14ac:dyDescent="0.3">
      <c r="C1308" s="3" t="s">
        <v>348</v>
      </c>
      <c r="D1308">
        <f>MATCH(C1308,'Master Sheet'!$B$2:$B$392,0)</f>
        <v>105</v>
      </c>
    </row>
    <row r="1309" spans="3:4" x14ac:dyDescent="0.3">
      <c r="C1309" s="3" t="s">
        <v>348</v>
      </c>
      <c r="D1309">
        <f>MATCH(C1309,'Master Sheet'!$B$2:$B$392,0)</f>
        <v>105</v>
      </c>
    </row>
    <row r="1310" spans="3:4" x14ac:dyDescent="0.3">
      <c r="C1310" s="3" t="s">
        <v>348</v>
      </c>
      <c r="D1310">
        <f>MATCH(C1310,'Master Sheet'!$B$2:$B$392,0)</f>
        <v>105</v>
      </c>
    </row>
    <row r="1311" spans="3:4" x14ac:dyDescent="0.3">
      <c r="C1311" s="3" t="s">
        <v>348</v>
      </c>
      <c r="D1311">
        <f>MATCH(C1311,'Master Sheet'!$B$2:$B$392,0)</f>
        <v>105</v>
      </c>
    </row>
    <row r="1312" spans="3:4" x14ac:dyDescent="0.3">
      <c r="C1312" s="3" t="s">
        <v>348</v>
      </c>
      <c r="D1312">
        <f>MATCH(C1312,'Master Sheet'!$B$2:$B$392,0)</f>
        <v>105</v>
      </c>
    </row>
    <row r="1313" spans="3:4" x14ac:dyDescent="0.3">
      <c r="C1313" s="3" t="s">
        <v>348</v>
      </c>
      <c r="D1313">
        <f>MATCH(C1313,'Master Sheet'!$B$2:$B$392,0)</f>
        <v>105</v>
      </c>
    </row>
    <row r="1314" spans="3:4" x14ac:dyDescent="0.3">
      <c r="C1314" s="3" t="s">
        <v>351</v>
      </c>
      <c r="D1314">
        <f>MATCH(C1314,'Master Sheet'!$B$2:$B$392,0)</f>
        <v>106</v>
      </c>
    </row>
    <row r="1315" spans="3:4" x14ac:dyDescent="0.3">
      <c r="C1315" s="3" t="s">
        <v>351</v>
      </c>
      <c r="D1315">
        <f>MATCH(C1315,'Master Sheet'!$B$2:$B$392,0)</f>
        <v>106</v>
      </c>
    </row>
    <row r="1316" spans="3:4" x14ac:dyDescent="0.3">
      <c r="C1316" s="3" t="s">
        <v>351</v>
      </c>
      <c r="D1316">
        <f>MATCH(C1316,'Master Sheet'!$B$2:$B$392,0)</f>
        <v>106</v>
      </c>
    </row>
    <row r="1317" spans="3:4" x14ac:dyDescent="0.3">
      <c r="C1317" s="3" t="s">
        <v>351</v>
      </c>
      <c r="D1317">
        <f>MATCH(C1317,'Master Sheet'!$B$2:$B$392,0)</f>
        <v>106</v>
      </c>
    </row>
    <row r="1318" spans="3:4" x14ac:dyDescent="0.3">
      <c r="C1318" s="3" t="s">
        <v>351</v>
      </c>
      <c r="D1318">
        <f>MATCH(C1318,'Master Sheet'!$B$2:$B$392,0)</f>
        <v>106</v>
      </c>
    </row>
    <row r="1319" spans="3:4" x14ac:dyDescent="0.3">
      <c r="C1319" s="3" t="s">
        <v>351</v>
      </c>
      <c r="D1319">
        <f>MATCH(C1319,'Master Sheet'!$B$2:$B$392,0)</f>
        <v>106</v>
      </c>
    </row>
    <row r="1320" spans="3:4" x14ac:dyDescent="0.3">
      <c r="C1320" s="3" t="s">
        <v>351</v>
      </c>
      <c r="D1320">
        <f>MATCH(C1320,'Master Sheet'!$B$2:$B$392,0)</f>
        <v>106</v>
      </c>
    </row>
    <row r="1321" spans="3:4" x14ac:dyDescent="0.3">
      <c r="C1321" s="3" t="s">
        <v>351</v>
      </c>
      <c r="D1321">
        <f>MATCH(C1321,'Master Sheet'!$B$2:$B$392,0)</f>
        <v>106</v>
      </c>
    </row>
    <row r="1322" spans="3:4" x14ac:dyDescent="0.3">
      <c r="C1322" s="3" t="s">
        <v>351</v>
      </c>
      <c r="D1322">
        <f>MATCH(C1322,'Master Sheet'!$B$2:$B$392,0)</f>
        <v>106</v>
      </c>
    </row>
    <row r="1323" spans="3:4" x14ac:dyDescent="0.3">
      <c r="C1323" s="3" t="s">
        <v>351</v>
      </c>
      <c r="D1323">
        <f>MATCH(C1323,'Master Sheet'!$B$2:$B$392,0)</f>
        <v>106</v>
      </c>
    </row>
    <row r="1324" spans="3:4" x14ac:dyDescent="0.3">
      <c r="C1324" s="3" t="s">
        <v>351</v>
      </c>
      <c r="D1324">
        <f>MATCH(C1324,'Master Sheet'!$B$2:$B$392,0)</f>
        <v>106</v>
      </c>
    </row>
    <row r="1325" spans="3:4" x14ac:dyDescent="0.3">
      <c r="C1325" s="3" t="s">
        <v>351</v>
      </c>
      <c r="D1325">
        <f>MATCH(C1325,'Master Sheet'!$B$2:$B$392,0)</f>
        <v>106</v>
      </c>
    </row>
    <row r="1326" spans="3:4" x14ac:dyDescent="0.3">
      <c r="C1326" s="3" t="s">
        <v>351</v>
      </c>
      <c r="D1326">
        <f>MATCH(C1326,'Master Sheet'!$B$2:$B$392,0)</f>
        <v>106</v>
      </c>
    </row>
    <row r="1327" spans="3:4" x14ac:dyDescent="0.3">
      <c r="C1327" s="3" t="s">
        <v>354</v>
      </c>
      <c r="D1327">
        <f>MATCH(C1327,'Master Sheet'!$B$2:$B$392,0)</f>
        <v>107</v>
      </c>
    </row>
    <row r="1328" spans="3:4" x14ac:dyDescent="0.3">
      <c r="C1328" s="3" t="s">
        <v>354</v>
      </c>
      <c r="D1328">
        <f>MATCH(C1328,'Master Sheet'!$B$2:$B$392,0)</f>
        <v>107</v>
      </c>
    </row>
    <row r="1329" spans="3:4" x14ac:dyDescent="0.3">
      <c r="C1329" s="3" t="s">
        <v>354</v>
      </c>
      <c r="D1329">
        <f>MATCH(C1329,'Master Sheet'!$B$2:$B$392,0)</f>
        <v>107</v>
      </c>
    </row>
    <row r="1330" spans="3:4" x14ac:dyDescent="0.3">
      <c r="C1330" s="3" t="s">
        <v>354</v>
      </c>
      <c r="D1330">
        <f>MATCH(C1330,'Master Sheet'!$B$2:$B$392,0)</f>
        <v>107</v>
      </c>
    </row>
    <row r="1331" spans="3:4" x14ac:dyDescent="0.3">
      <c r="C1331" s="3" t="s">
        <v>354</v>
      </c>
      <c r="D1331">
        <f>MATCH(C1331,'Master Sheet'!$B$2:$B$392,0)</f>
        <v>107</v>
      </c>
    </row>
    <row r="1332" spans="3:4" x14ac:dyDescent="0.3">
      <c r="C1332" s="3" t="s">
        <v>354</v>
      </c>
      <c r="D1332">
        <f>MATCH(C1332,'Master Sheet'!$B$2:$B$392,0)</f>
        <v>107</v>
      </c>
    </row>
    <row r="1333" spans="3:4" x14ac:dyDescent="0.3">
      <c r="C1333" s="3" t="s">
        <v>354</v>
      </c>
      <c r="D1333">
        <f>MATCH(C1333,'Master Sheet'!$B$2:$B$392,0)</f>
        <v>107</v>
      </c>
    </row>
    <row r="1334" spans="3:4" x14ac:dyDescent="0.3">
      <c r="C1334" s="3" t="s">
        <v>354</v>
      </c>
      <c r="D1334">
        <f>MATCH(C1334,'Master Sheet'!$B$2:$B$392,0)</f>
        <v>107</v>
      </c>
    </row>
    <row r="1335" spans="3:4" x14ac:dyDescent="0.3">
      <c r="C1335" s="3" t="s">
        <v>354</v>
      </c>
      <c r="D1335">
        <f>MATCH(C1335,'Master Sheet'!$B$2:$B$392,0)</f>
        <v>107</v>
      </c>
    </row>
    <row r="1336" spans="3:4" x14ac:dyDescent="0.3">
      <c r="C1336" s="3" t="s">
        <v>354</v>
      </c>
      <c r="D1336">
        <f>MATCH(C1336,'Master Sheet'!$B$2:$B$392,0)</f>
        <v>107</v>
      </c>
    </row>
    <row r="1337" spans="3:4" x14ac:dyDescent="0.3">
      <c r="C1337" s="3" t="s">
        <v>354</v>
      </c>
      <c r="D1337">
        <f>MATCH(C1337,'Master Sheet'!$B$2:$B$392,0)</f>
        <v>107</v>
      </c>
    </row>
    <row r="1338" spans="3:4" x14ac:dyDescent="0.3">
      <c r="C1338" s="3" t="s">
        <v>357</v>
      </c>
      <c r="D1338">
        <f>MATCH(C1338,'Master Sheet'!$B$2:$B$392,0)</f>
        <v>108</v>
      </c>
    </row>
    <row r="1339" spans="3:4" x14ac:dyDescent="0.3">
      <c r="C1339" s="3" t="s">
        <v>357</v>
      </c>
      <c r="D1339">
        <f>MATCH(C1339,'Master Sheet'!$B$2:$B$392,0)</f>
        <v>108</v>
      </c>
    </row>
    <row r="1340" spans="3:4" x14ac:dyDescent="0.3">
      <c r="C1340" s="3" t="s">
        <v>357</v>
      </c>
      <c r="D1340">
        <f>MATCH(C1340,'Master Sheet'!$B$2:$B$392,0)</f>
        <v>108</v>
      </c>
    </row>
    <row r="1341" spans="3:4" x14ac:dyDescent="0.3">
      <c r="C1341" s="3" t="s">
        <v>357</v>
      </c>
      <c r="D1341">
        <f>MATCH(C1341,'Master Sheet'!$B$2:$B$392,0)</f>
        <v>108</v>
      </c>
    </row>
    <row r="1342" spans="3:4" x14ac:dyDescent="0.3">
      <c r="C1342" s="3" t="s">
        <v>357</v>
      </c>
      <c r="D1342">
        <f>MATCH(C1342,'Master Sheet'!$B$2:$B$392,0)</f>
        <v>108</v>
      </c>
    </row>
    <row r="1343" spans="3:4" x14ac:dyDescent="0.3">
      <c r="C1343" s="3" t="s">
        <v>357</v>
      </c>
      <c r="D1343">
        <f>MATCH(C1343,'Master Sheet'!$B$2:$B$392,0)</f>
        <v>108</v>
      </c>
    </row>
    <row r="1344" spans="3:4" x14ac:dyDescent="0.3">
      <c r="C1344" s="3" t="s">
        <v>357</v>
      </c>
      <c r="D1344">
        <f>MATCH(C1344,'Master Sheet'!$B$2:$B$392,0)</f>
        <v>108</v>
      </c>
    </row>
    <row r="1345" spans="3:4" x14ac:dyDescent="0.3">
      <c r="C1345" s="3" t="s">
        <v>357</v>
      </c>
      <c r="D1345">
        <f>MATCH(C1345,'Master Sheet'!$B$2:$B$392,0)</f>
        <v>108</v>
      </c>
    </row>
    <row r="1346" spans="3:4" x14ac:dyDescent="0.3">
      <c r="C1346" s="3" t="s">
        <v>357</v>
      </c>
      <c r="D1346">
        <f>MATCH(C1346,'Master Sheet'!$B$2:$B$392,0)</f>
        <v>108</v>
      </c>
    </row>
    <row r="1347" spans="3:4" x14ac:dyDescent="0.3">
      <c r="C1347" s="3" t="s">
        <v>357</v>
      </c>
      <c r="D1347">
        <f>MATCH(C1347,'Master Sheet'!$B$2:$B$392,0)</f>
        <v>108</v>
      </c>
    </row>
    <row r="1348" spans="3:4" x14ac:dyDescent="0.3">
      <c r="C1348" s="3" t="s">
        <v>357</v>
      </c>
      <c r="D1348">
        <f>MATCH(C1348,'Master Sheet'!$B$2:$B$392,0)</f>
        <v>108</v>
      </c>
    </row>
    <row r="1349" spans="3:4" x14ac:dyDescent="0.3">
      <c r="C1349" s="3" t="s">
        <v>357</v>
      </c>
      <c r="D1349">
        <f>MATCH(C1349,'Master Sheet'!$B$2:$B$392,0)</f>
        <v>108</v>
      </c>
    </row>
    <row r="1350" spans="3:4" x14ac:dyDescent="0.3">
      <c r="C1350" s="3" t="s">
        <v>360</v>
      </c>
      <c r="D1350">
        <f>MATCH(C1350,'Master Sheet'!$B$2:$B$392,0)</f>
        <v>109</v>
      </c>
    </row>
    <row r="1351" spans="3:4" x14ac:dyDescent="0.3">
      <c r="C1351" s="3" t="s">
        <v>360</v>
      </c>
      <c r="D1351">
        <f>MATCH(C1351,'Master Sheet'!$B$2:$B$392,0)</f>
        <v>109</v>
      </c>
    </row>
    <row r="1352" spans="3:4" x14ac:dyDescent="0.3">
      <c r="C1352" s="3" t="s">
        <v>360</v>
      </c>
      <c r="D1352">
        <f>MATCH(C1352,'Master Sheet'!$B$2:$B$392,0)</f>
        <v>109</v>
      </c>
    </row>
    <row r="1353" spans="3:4" x14ac:dyDescent="0.3">
      <c r="C1353" s="3" t="s">
        <v>360</v>
      </c>
      <c r="D1353">
        <f>MATCH(C1353,'Master Sheet'!$B$2:$B$392,0)</f>
        <v>109</v>
      </c>
    </row>
    <row r="1354" spans="3:4" x14ac:dyDescent="0.3">
      <c r="C1354" s="3" t="s">
        <v>360</v>
      </c>
      <c r="D1354">
        <f>MATCH(C1354,'Master Sheet'!$B$2:$B$392,0)</f>
        <v>109</v>
      </c>
    </row>
    <row r="1355" spans="3:4" x14ac:dyDescent="0.3">
      <c r="C1355" s="3" t="s">
        <v>360</v>
      </c>
      <c r="D1355">
        <f>MATCH(C1355,'Master Sheet'!$B$2:$B$392,0)</f>
        <v>109</v>
      </c>
    </row>
    <row r="1356" spans="3:4" x14ac:dyDescent="0.3">
      <c r="C1356" s="3" t="s">
        <v>360</v>
      </c>
      <c r="D1356">
        <f>MATCH(C1356,'Master Sheet'!$B$2:$B$392,0)</f>
        <v>109</v>
      </c>
    </row>
    <row r="1357" spans="3:4" x14ac:dyDescent="0.3">
      <c r="C1357" s="3" t="s">
        <v>360</v>
      </c>
      <c r="D1357">
        <f>MATCH(C1357,'Master Sheet'!$B$2:$B$392,0)</f>
        <v>109</v>
      </c>
    </row>
    <row r="1358" spans="3:4" x14ac:dyDescent="0.3">
      <c r="C1358" s="3" t="s">
        <v>360</v>
      </c>
      <c r="D1358">
        <f>MATCH(C1358,'Master Sheet'!$B$2:$B$392,0)</f>
        <v>109</v>
      </c>
    </row>
    <row r="1359" spans="3:4" x14ac:dyDescent="0.3">
      <c r="C1359" s="3" t="s">
        <v>360</v>
      </c>
      <c r="D1359">
        <f>MATCH(C1359,'Master Sheet'!$B$2:$B$392,0)</f>
        <v>109</v>
      </c>
    </row>
    <row r="1360" spans="3:4" x14ac:dyDescent="0.3">
      <c r="C1360" s="3" t="s">
        <v>360</v>
      </c>
      <c r="D1360">
        <f>MATCH(C1360,'Master Sheet'!$B$2:$B$392,0)</f>
        <v>109</v>
      </c>
    </row>
    <row r="1361" spans="3:4" x14ac:dyDescent="0.3">
      <c r="C1361" s="3" t="s">
        <v>363</v>
      </c>
      <c r="D1361">
        <f>MATCH(C1361,'Master Sheet'!$B$2:$B$392,0)</f>
        <v>110</v>
      </c>
    </row>
    <row r="1362" spans="3:4" x14ac:dyDescent="0.3">
      <c r="C1362" s="3" t="s">
        <v>363</v>
      </c>
      <c r="D1362">
        <f>MATCH(C1362,'Master Sheet'!$B$2:$B$392,0)</f>
        <v>110</v>
      </c>
    </row>
    <row r="1363" spans="3:4" x14ac:dyDescent="0.3">
      <c r="C1363" s="3" t="s">
        <v>363</v>
      </c>
      <c r="D1363">
        <f>MATCH(C1363,'Master Sheet'!$B$2:$B$392,0)</f>
        <v>110</v>
      </c>
    </row>
    <row r="1364" spans="3:4" x14ac:dyDescent="0.3">
      <c r="C1364" s="3" t="s">
        <v>363</v>
      </c>
      <c r="D1364">
        <f>MATCH(C1364,'Master Sheet'!$B$2:$B$392,0)</f>
        <v>110</v>
      </c>
    </row>
    <row r="1365" spans="3:4" x14ac:dyDescent="0.3">
      <c r="C1365" s="3" t="s">
        <v>363</v>
      </c>
      <c r="D1365">
        <f>MATCH(C1365,'Master Sheet'!$B$2:$B$392,0)</f>
        <v>110</v>
      </c>
    </row>
    <row r="1366" spans="3:4" x14ac:dyDescent="0.3">
      <c r="C1366" s="3" t="s">
        <v>363</v>
      </c>
      <c r="D1366">
        <f>MATCH(C1366,'Master Sheet'!$B$2:$B$392,0)</f>
        <v>110</v>
      </c>
    </row>
    <row r="1367" spans="3:4" x14ac:dyDescent="0.3">
      <c r="C1367" s="3" t="s">
        <v>363</v>
      </c>
      <c r="D1367">
        <f>MATCH(C1367,'Master Sheet'!$B$2:$B$392,0)</f>
        <v>110</v>
      </c>
    </row>
    <row r="1368" spans="3:4" x14ac:dyDescent="0.3">
      <c r="C1368" s="3" t="s">
        <v>363</v>
      </c>
      <c r="D1368">
        <f>MATCH(C1368,'Master Sheet'!$B$2:$B$392,0)</f>
        <v>110</v>
      </c>
    </row>
    <row r="1369" spans="3:4" x14ac:dyDescent="0.3">
      <c r="C1369" s="3" t="s">
        <v>363</v>
      </c>
      <c r="D1369">
        <f>MATCH(C1369,'Master Sheet'!$B$2:$B$392,0)</f>
        <v>110</v>
      </c>
    </row>
    <row r="1370" spans="3:4" x14ac:dyDescent="0.3">
      <c r="C1370" s="3" t="s">
        <v>363</v>
      </c>
      <c r="D1370">
        <f>MATCH(C1370,'Master Sheet'!$B$2:$B$392,0)</f>
        <v>110</v>
      </c>
    </row>
    <row r="1371" spans="3:4" x14ac:dyDescent="0.3">
      <c r="C1371" s="3" t="s">
        <v>366</v>
      </c>
      <c r="D1371">
        <f>MATCH(C1371,'Master Sheet'!$B$2:$B$392,0)</f>
        <v>111</v>
      </c>
    </row>
    <row r="1372" spans="3:4" x14ac:dyDescent="0.3">
      <c r="C1372" s="3" t="s">
        <v>366</v>
      </c>
      <c r="D1372">
        <f>MATCH(C1372,'Master Sheet'!$B$2:$B$392,0)</f>
        <v>111</v>
      </c>
    </row>
    <row r="1373" spans="3:4" x14ac:dyDescent="0.3">
      <c r="C1373" s="3" t="s">
        <v>366</v>
      </c>
      <c r="D1373">
        <f>MATCH(C1373,'Master Sheet'!$B$2:$B$392,0)</f>
        <v>111</v>
      </c>
    </row>
    <row r="1374" spans="3:4" x14ac:dyDescent="0.3">
      <c r="C1374" s="3" t="s">
        <v>366</v>
      </c>
      <c r="D1374">
        <f>MATCH(C1374,'Master Sheet'!$B$2:$B$392,0)</f>
        <v>111</v>
      </c>
    </row>
    <row r="1375" spans="3:4" x14ac:dyDescent="0.3">
      <c r="C1375" s="3" t="s">
        <v>366</v>
      </c>
      <c r="D1375">
        <f>MATCH(C1375,'Master Sheet'!$B$2:$B$392,0)</f>
        <v>111</v>
      </c>
    </row>
    <row r="1376" spans="3:4" x14ac:dyDescent="0.3">
      <c r="C1376" s="3" t="s">
        <v>366</v>
      </c>
      <c r="D1376">
        <f>MATCH(C1376,'Master Sheet'!$B$2:$B$392,0)</f>
        <v>111</v>
      </c>
    </row>
    <row r="1377" spans="3:4" x14ac:dyDescent="0.3">
      <c r="C1377" s="3" t="s">
        <v>366</v>
      </c>
      <c r="D1377">
        <f>MATCH(C1377,'Master Sheet'!$B$2:$B$392,0)</f>
        <v>111</v>
      </c>
    </row>
    <row r="1378" spans="3:4" x14ac:dyDescent="0.3">
      <c r="C1378" s="3" t="s">
        <v>366</v>
      </c>
      <c r="D1378">
        <f>MATCH(C1378,'Master Sheet'!$B$2:$B$392,0)</f>
        <v>111</v>
      </c>
    </row>
    <row r="1379" spans="3:4" x14ac:dyDescent="0.3">
      <c r="C1379" s="3" t="s">
        <v>369</v>
      </c>
      <c r="D1379">
        <f>MATCH(C1379,'Master Sheet'!$B$2:$B$392,0)</f>
        <v>112</v>
      </c>
    </row>
    <row r="1380" spans="3:4" x14ac:dyDescent="0.3">
      <c r="C1380" s="3" t="s">
        <v>369</v>
      </c>
      <c r="D1380">
        <f>MATCH(C1380,'Master Sheet'!$B$2:$B$392,0)</f>
        <v>112</v>
      </c>
    </row>
    <row r="1381" spans="3:4" x14ac:dyDescent="0.3">
      <c r="C1381" s="3" t="s">
        <v>369</v>
      </c>
      <c r="D1381">
        <f>MATCH(C1381,'Master Sheet'!$B$2:$B$392,0)</f>
        <v>112</v>
      </c>
    </row>
    <row r="1382" spans="3:4" x14ac:dyDescent="0.3">
      <c r="C1382" s="3" t="s">
        <v>369</v>
      </c>
      <c r="D1382">
        <f>MATCH(C1382,'Master Sheet'!$B$2:$B$392,0)</f>
        <v>112</v>
      </c>
    </row>
    <row r="1383" spans="3:4" x14ac:dyDescent="0.3">
      <c r="C1383" s="3" t="s">
        <v>369</v>
      </c>
      <c r="D1383">
        <f>MATCH(C1383,'Master Sheet'!$B$2:$B$392,0)</f>
        <v>112</v>
      </c>
    </row>
    <row r="1384" spans="3:4" x14ac:dyDescent="0.3">
      <c r="C1384" s="3" t="s">
        <v>369</v>
      </c>
      <c r="D1384">
        <f>MATCH(C1384,'Master Sheet'!$B$2:$B$392,0)</f>
        <v>112</v>
      </c>
    </row>
    <row r="1385" spans="3:4" x14ac:dyDescent="0.3">
      <c r="C1385" s="3" t="s">
        <v>369</v>
      </c>
      <c r="D1385">
        <f>MATCH(C1385,'Master Sheet'!$B$2:$B$392,0)</f>
        <v>112</v>
      </c>
    </row>
    <row r="1386" spans="3:4" x14ac:dyDescent="0.3">
      <c r="C1386" s="3" t="s">
        <v>369</v>
      </c>
      <c r="D1386">
        <f>MATCH(C1386,'Master Sheet'!$B$2:$B$392,0)</f>
        <v>112</v>
      </c>
    </row>
    <row r="1387" spans="3:4" x14ac:dyDescent="0.3">
      <c r="C1387" s="3" t="s">
        <v>372</v>
      </c>
      <c r="D1387">
        <f>MATCH(C1387,'Master Sheet'!$B$2:$B$392,0)</f>
        <v>113</v>
      </c>
    </row>
    <row r="1388" spans="3:4" x14ac:dyDescent="0.3">
      <c r="C1388" s="3" t="s">
        <v>372</v>
      </c>
      <c r="D1388">
        <f>MATCH(C1388,'Master Sheet'!$B$2:$B$392,0)</f>
        <v>113</v>
      </c>
    </row>
    <row r="1389" spans="3:4" x14ac:dyDescent="0.3">
      <c r="C1389" s="3" t="s">
        <v>372</v>
      </c>
      <c r="D1389">
        <f>MATCH(C1389,'Master Sheet'!$B$2:$B$392,0)</f>
        <v>113</v>
      </c>
    </row>
    <row r="1390" spans="3:4" x14ac:dyDescent="0.3">
      <c r="C1390" s="3" t="s">
        <v>372</v>
      </c>
      <c r="D1390">
        <f>MATCH(C1390,'Master Sheet'!$B$2:$B$392,0)</f>
        <v>113</v>
      </c>
    </row>
    <row r="1391" spans="3:4" x14ac:dyDescent="0.3">
      <c r="C1391" s="3" t="s">
        <v>372</v>
      </c>
      <c r="D1391">
        <f>MATCH(C1391,'Master Sheet'!$B$2:$B$392,0)</f>
        <v>113</v>
      </c>
    </row>
    <row r="1392" spans="3:4" x14ac:dyDescent="0.3">
      <c r="C1392" s="3" t="s">
        <v>372</v>
      </c>
      <c r="D1392">
        <f>MATCH(C1392,'Master Sheet'!$B$2:$B$392,0)</f>
        <v>113</v>
      </c>
    </row>
    <row r="1393" spans="3:4" x14ac:dyDescent="0.3">
      <c r="C1393" s="3" t="s">
        <v>372</v>
      </c>
      <c r="D1393">
        <f>MATCH(C1393,'Master Sheet'!$B$2:$B$392,0)</f>
        <v>113</v>
      </c>
    </row>
    <row r="1394" spans="3:4" x14ac:dyDescent="0.3">
      <c r="C1394" s="3" t="s">
        <v>372</v>
      </c>
      <c r="D1394">
        <f>MATCH(C1394,'Master Sheet'!$B$2:$B$392,0)</f>
        <v>113</v>
      </c>
    </row>
    <row r="1395" spans="3:4" x14ac:dyDescent="0.3">
      <c r="C1395" s="3" t="s">
        <v>372</v>
      </c>
      <c r="D1395">
        <f>MATCH(C1395,'Master Sheet'!$B$2:$B$392,0)</f>
        <v>113</v>
      </c>
    </row>
    <row r="1396" spans="3:4" x14ac:dyDescent="0.3">
      <c r="C1396" s="3" t="s">
        <v>372</v>
      </c>
      <c r="D1396">
        <f>MATCH(C1396,'Master Sheet'!$B$2:$B$392,0)</f>
        <v>113</v>
      </c>
    </row>
    <row r="1397" spans="3:4" x14ac:dyDescent="0.3">
      <c r="C1397" s="3" t="s">
        <v>372</v>
      </c>
      <c r="D1397">
        <f>MATCH(C1397,'Master Sheet'!$B$2:$B$392,0)</f>
        <v>113</v>
      </c>
    </row>
    <row r="1398" spans="3:4" x14ac:dyDescent="0.3">
      <c r="C1398" s="3" t="s">
        <v>372</v>
      </c>
      <c r="D1398">
        <f>MATCH(C1398,'Master Sheet'!$B$2:$B$392,0)</f>
        <v>113</v>
      </c>
    </row>
    <row r="1399" spans="3:4" x14ac:dyDescent="0.3">
      <c r="C1399" s="3" t="s">
        <v>375</v>
      </c>
      <c r="D1399">
        <f>MATCH(C1399,'Master Sheet'!$B$2:$B$392,0)</f>
        <v>114</v>
      </c>
    </row>
    <row r="1400" spans="3:4" x14ac:dyDescent="0.3">
      <c r="C1400" s="3" t="s">
        <v>375</v>
      </c>
      <c r="D1400">
        <f>MATCH(C1400,'Master Sheet'!$B$2:$B$392,0)</f>
        <v>114</v>
      </c>
    </row>
    <row r="1401" spans="3:4" x14ac:dyDescent="0.3">
      <c r="C1401" s="3" t="s">
        <v>375</v>
      </c>
      <c r="D1401">
        <f>MATCH(C1401,'Master Sheet'!$B$2:$B$392,0)</f>
        <v>114</v>
      </c>
    </row>
    <row r="1402" spans="3:4" x14ac:dyDescent="0.3">
      <c r="C1402" s="3" t="s">
        <v>375</v>
      </c>
      <c r="D1402">
        <f>MATCH(C1402,'Master Sheet'!$B$2:$B$392,0)</f>
        <v>114</v>
      </c>
    </row>
    <row r="1403" spans="3:4" x14ac:dyDescent="0.3">
      <c r="C1403" s="3" t="s">
        <v>375</v>
      </c>
      <c r="D1403">
        <f>MATCH(C1403,'Master Sheet'!$B$2:$B$392,0)</f>
        <v>114</v>
      </c>
    </row>
    <row r="1404" spans="3:4" x14ac:dyDescent="0.3">
      <c r="C1404" s="3" t="s">
        <v>375</v>
      </c>
      <c r="D1404">
        <f>MATCH(C1404,'Master Sheet'!$B$2:$B$392,0)</f>
        <v>114</v>
      </c>
    </row>
    <row r="1405" spans="3:4" x14ac:dyDescent="0.3">
      <c r="C1405" s="3" t="s">
        <v>375</v>
      </c>
      <c r="D1405">
        <f>MATCH(C1405,'Master Sheet'!$B$2:$B$392,0)</f>
        <v>114</v>
      </c>
    </row>
    <row r="1406" spans="3:4" x14ac:dyDescent="0.3">
      <c r="C1406" s="3" t="s">
        <v>375</v>
      </c>
      <c r="D1406">
        <f>MATCH(C1406,'Master Sheet'!$B$2:$B$392,0)</f>
        <v>114</v>
      </c>
    </row>
    <row r="1407" spans="3:4" x14ac:dyDescent="0.3">
      <c r="C1407" s="3" t="s">
        <v>375</v>
      </c>
      <c r="D1407">
        <f>MATCH(C1407,'Master Sheet'!$B$2:$B$392,0)</f>
        <v>114</v>
      </c>
    </row>
    <row r="1408" spans="3:4" x14ac:dyDescent="0.3">
      <c r="C1408" s="3" t="s">
        <v>375</v>
      </c>
      <c r="D1408">
        <f>MATCH(C1408,'Master Sheet'!$B$2:$B$392,0)</f>
        <v>114</v>
      </c>
    </row>
    <row r="1409" spans="3:4" x14ac:dyDescent="0.3">
      <c r="C1409" s="3" t="s">
        <v>375</v>
      </c>
      <c r="D1409">
        <f>MATCH(C1409,'Master Sheet'!$B$2:$B$392,0)</f>
        <v>114</v>
      </c>
    </row>
    <row r="1410" spans="3:4" x14ac:dyDescent="0.3">
      <c r="C1410" s="3" t="s">
        <v>375</v>
      </c>
      <c r="D1410">
        <f>MATCH(C1410,'Master Sheet'!$B$2:$B$392,0)</f>
        <v>114</v>
      </c>
    </row>
    <row r="1411" spans="3:4" x14ac:dyDescent="0.3">
      <c r="C1411" s="3" t="s">
        <v>375</v>
      </c>
      <c r="D1411">
        <f>MATCH(C1411,'Master Sheet'!$B$2:$B$392,0)</f>
        <v>114</v>
      </c>
    </row>
    <row r="1412" spans="3:4" x14ac:dyDescent="0.3">
      <c r="C1412" s="3" t="s">
        <v>375</v>
      </c>
      <c r="D1412">
        <f>MATCH(C1412,'Master Sheet'!$B$2:$B$392,0)</f>
        <v>114</v>
      </c>
    </row>
    <row r="1413" spans="3:4" x14ac:dyDescent="0.3">
      <c r="C1413" s="3" t="s">
        <v>375</v>
      </c>
      <c r="D1413">
        <f>MATCH(C1413,'Master Sheet'!$B$2:$B$392,0)</f>
        <v>114</v>
      </c>
    </row>
    <row r="1414" spans="3:4" x14ac:dyDescent="0.3">
      <c r="C1414" s="3" t="s">
        <v>378</v>
      </c>
      <c r="D1414">
        <f>MATCH(C1414,'Master Sheet'!$B$2:$B$392,0)</f>
        <v>115</v>
      </c>
    </row>
    <row r="1415" spans="3:4" x14ac:dyDescent="0.3">
      <c r="C1415" s="3" t="s">
        <v>378</v>
      </c>
      <c r="D1415">
        <f>MATCH(C1415,'Master Sheet'!$B$2:$B$392,0)</f>
        <v>115</v>
      </c>
    </row>
    <row r="1416" spans="3:4" x14ac:dyDescent="0.3">
      <c r="C1416" s="3" t="s">
        <v>378</v>
      </c>
      <c r="D1416">
        <f>MATCH(C1416,'Master Sheet'!$B$2:$B$392,0)</f>
        <v>115</v>
      </c>
    </row>
    <row r="1417" spans="3:4" x14ac:dyDescent="0.3">
      <c r="C1417" s="3" t="s">
        <v>378</v>
      </c>
      <c r="D1417">
        <f>MATCH(C1417,'Master Sheet'!$B$2:$B$392,0)</f>
        <v>115</v>
      </c>
    </row>
    <row r="1418" spans="3:4" x14ac:dyDescent="0.3">
      <c r="C1418" s="3" t="s">
        <v>378</v>
      </c>
      <c r="D1418">
        <f>MATCH(C1418,'Master Sheet'!$B$2:$B$392,0)</f>
        <v>115</v>
      </c>
    </row>
    <row r="1419" spans="3:4" x14ac:dyDescent="0.3">
      <c r="C1419" s="3" t="s">
        <v>378</v>
      </c>
      <c r="D1419">
        <f>MATCH(C1419,'Master Sheet'!$B$2:$B$392,0)</f>
        <v>115</v>
      </c>
    </row>
    <row r="1420" spans="3:4" x14ac:dyDescent="0.3">
      <c r="C1420" s="3" t="s">
        <v>378</v>
      </c>
      <c r="D1420">
        <f>MATCH(C1420,'Master Sheet'!$B$2:$B$392,0)</f>
        <v>115</v>
      </c>
    </row>
    <row r="1421" spans="3:4" x14ac:dyDescent="0.3">
      <c r="C1421" s="3" t="s">
        <v>378</v>
      </c>
      <c r="D1421">
        <f>MATCH(C1421,'Master Sheet'!$B$2:$B$392,0)</f>
        <v>115</v>
      </c>
    </row>
    <row r="1422" spans="3:4" x14ac:dyDescent="0.3">
      <c r="C1422" s="3" t="s">
        <v>378</v>
      </c>
      <c r="D1422">
        <f>MATCH(C1422,'Master Sheet'!$B$2:$B$392,0)</f>
        <v>115</v>
      </c>
    </row>
    <row r="1423" spans="3:4" x14ac:dyDescent="0.3">
      <c r="C1423" s="3" t="s">
        <v>378</v>
      </c>
      <c r="D1423">
        <f>MATCH(C1423,'Master Sheet'!$B$2:$B$392,0)</f>
        <v>115</v>
      </c>
    </row>
    <row r="1424" spans="3:4" x14ac:dyDescent="0.3">
      <c r="C1424" s="3" t="s">
        <v>381</v>
      </c>
      <c r="D1424">
        <f>MATCH(C1424,'Master Sheet'!$B$2:$B$392,0)</f>
        <v>116</v>
      </c>
    </row>
    <row r="1425" spans="3:4" x14ac:dyDescent="0.3">
      <c r="C1425" s="3" t="s">
        <v>381</v>
      </c>
      <c r="D1425">
        <f>MATCH(C1425,'Master Sheet'!$B$2:$B$392,0)</f>
        <v>116</v>
      </c>
    </row>
    <row r="1426" spans="3:4" x14ac:dyDescent="0.3">
      <c r="C1426" s="3" t="s">
        <v>381</v>
      </c>
      <c r="D1426">
        <f>MATCH(C1426,'Master Sheet'!$B$2:$B$392,0)</f>
        <v>116</v>
      </c>
    </row>
    <row r="1427" spans="3:4" x14ac:dyDescent="0.3">
      <c r="C1427" s="3" t="s">
        <v>381</v>
      </c>
      <c r="D1427">
        <f>MATCH(C1427,'Master Sheet'!$B$2:$B$392,0)</f>
        <v>116</v>
      </c>
    </row>
    <row r="1428" spans="3:4" x14ac:dyDescent="0.3">
      <c r="C1428" s="3" t="s">
        <v>381</v>
      </c>
      <c r="D1428">
        <f>MATCH(C1428,'Master Sheet'!$B$2:$B$392,0)</f>
        <v>116</v>
      </c>
    </row>
    <row r="1429" spans="3:4" x14ac:dyDescent="0.3">
      <c r="C1429" s="3" t="s">
        <v>381</v>
      </c>
      <c r="D1429">
        <f>MATCH(C1429,'Master Sheet'!$B$2:$B$392,0)</f>
        <v>116</v>
      </c>
    </row>
    <row r="1430" spans="3:4" x14ac:dyDescent="0.3">
      <c r="C1430" s="3" t="s">
        <v>381</v>
      </c>
      <c r="D1430">
        <f>MATCH(C1430,'Master Sheet'!$B$2:$B$392,0)</f>
        <v>116</v>
      </c>
    </row>
    <row r="1431" spans="3:4" x14ac:dyDescent="0.3">
      <c r="C1431" s="3" t="s">
        <v>381</v>
      </c>
      <c r="D1431">
        <f>MATCH(C1431,'Master Sheet'!$B$2:$B$392,0)</f>
        <v>116</v>
      </c>
    </row>
    <row r="1432" spans="3:4" x14ac:dyDescent="0.3">
      <c r="C1432" s="3" t="s">
        <v>381</v>
      </c>
      <c r="D1432">
        <f>MATCH(C1432,'Master Sheet'!$B$2:$B$392,0)</f>
        <v>116</v>
      </c>
    </row>
    <row r="1433" spans="3:4" x14ac:dyDescent="0.3">
      <c r="C1433" s="3" t="s">
        <v>381</v>
      </c>
      <c r="D1433">
        <f>MATCH(C1433,'Master Sheet'!$B$2:$B$392,0)</f>
        <v>116</v>
      </c>
    </row>
    <row r="1434" spans="3:4" x14ac:dyDescent="0.3">
      <c r="C1434" s="3" t="s">
        <v>381</v>
      </c>
      <c r="D1434">
        <f>MATCH(C1434,'Master Sheet'!$B$2:$B$392,0)</f>
        <v>116</v>
      </c>
    </row>
    <row r="1435" spans="3:4" x14ac:dyDescent="0.3">
      <c r="C1435" s="3" t="s">
        <v>381</v>
      </c>
      <c r="D1435">
        <f>MATCH(C1435,'Master Sheet'!$B$2:$B$392,0)</f>
        <v>116</v>
      </c>
    </row>
    <row r="1436" spans="3:4" x14ac:dyDescent="0.3">
      <c r="C1436" s="3" t="s">
        <v>381</v>
      </c>
      <c r="D1436">
        <f>MATCH(C1436,'Master Sheet'!$B$2:$B$392,0)</f>
        <v>116</v>
      </c>
    </row>
    <row r="1437" spans="3:4" x14ac:dyDescent="0.3">
      <c r="C1437" s="3" t="s">
        <v>384</v>
      </c>
      <c r="D1437">
        <f>MATCH(C1437,'Master Sheet'!$B$2:$B$392,0)</f>
        <v>117</v>
      </c>
    </row>
    <row r="1438" spans="3:4" x14ac:dyDescent="0.3">
      <c r="C1438" s="3" t="s">
        <v>384</v>
      </c>
      <c r="D1438">
        <f>MATCH(C1438,'Master Sheet'!$B$2:$B$392,0)</f>
        <v>117</v>
      </c>
    </row>
    <row r="1439" spans="3:4" x14ac:dyDescent="0.3">
      <c r="C1439" s="3" t="s">
        <v>384</v>
      </c>
      <c r="D1439">
        <f>MATCH(C1439,'Master Sheet'!$B$2:$B$392,0)</f>
        <v>117</v>
      </c>
    </row>
    <row r="1440" spans="3:4" x14ac:dyDescent="0.3">
      <c r="C1440" s="3" t="s">
        <v>384</v>
      </c>
      <c r="D1440">
        <f>MATCH(C1440,'Master Sheet'!$B$2:$B$392,0)</f>
        <v>117</v>
      </c>
    </row>
    <row r="1441" spans="3:4" x14ac:dyDescent="0.3">
      <c r="C1441" s="3" t="s">
        <v>384</v>
      </c>
      <c r="D1441">
        <f>MATCH(C1441,'Master Sheet'!$B$2:$B$392,0)</f>
        <v>117</v>
      </c>
    </row>
    <row r="1442" spans="3:4" x14ac:dyDescent="0.3">
      <c r="C1442" s="3" t="s">
        <v>384</v>
      </c>
      <c r="D1442">
        <f>MATCH(C1442,'Master Sheet'!$B$2:$B$392,0)</f>
        <v>117</v>
      </c>
    </row>
    <row r="1443" spans="3:4" x14ac:dyDescent="0.3">
      <c r="C1443" s="3" t="s">
        <v>384</v>
      </c>
      <c r="D1443">
        <f>MATCH(C1443,'Master Sheet'!$B$2:$B$392,0)</f>
        <v>117</v>
      </c>
    </row>
    <row r="1444" spans="3:4" x14ac:dyDescent="0.3">
      <c r="C1444" s="3" t="s">
        <v>384</v>
      </c>
      <c r="D1444">
        <f>MATCH(C1444,'Master Sheet'!$B$2:$B$392,0)</f>
        <v>117</v>
      </c>
    </row>
    <row r="1445" spans="3:4" x14ac:dyDescent="0.3">
      <c r="C1445" s="3" t="s">
        <v>384</v>
      </c>
      <c r="D1445">
        <f>MATCH(C1445,'Master Sheet'!$B$2:$B$392,0)</f>
        <v>117</v>
      </c>
    </row>
    <row r="1446" spans="3:4" x14ac:dyDescent="0.3">
      <c r="C1446" s="3" t="s">
        <v>384</v>
      </c>
      <c r="D1446">
        <f>MATCH(C1446,'Master Sheet'!$B$2:$B$392,0)</f>
        <v>117</v>
      </c>
    </row>
    <row r="1447" spans="3:4" x14ac:dyDescent="0.3">
      <c r="C1447" s="3" t="s">
        <v>384</v>
      </c>
      <c r="D1447">
        <f>MATCH(C1447,'Master Sheet'!$B$2:$B$392,0)</f>
        <v>117</v>
      </c>
    </row>
    <row r="1448" spans="3:4" x14ac:dyDescent="0.3">
      <c r="C1448" s="3" t="s">
        <v>384</v>
      </c>
      <c r="D1448">
        <f>MATCH(C1448,'Master Sheet'!$B$2:$B$392,0)</f>
        <v>117</v>
      </c>
    </row>
    <row r="1449" spans="3:4" x14ac:dyDescent="0.3">
      <c r="C1449" s="3" t="s">
        <v>384</v>
      </c>
      <c r="D1449">
        <f>MATCH(C1449,'Master Sheet'!$B$2:$B$392,0)</f>
        <v>117</v>
      </c>
    </row>
    <row r="1450" spans="3:4" x14ac:dyDescent="0.3">
      <c r="C1450" s="3" t="s">
        <v>384</v>
      </c>
      <c r="D1450">
        <f>MATCH(C1450,'Master Sheet'!$B$2:$B$392,0)</f>
        <v>117</v>
      </c>
    </row>
    <row r="1451" spans="3:4" x14ac:dyDescent="0.3">
      <c r="C1451" s="3" t="s">
        <v>384</v>
      </c>
      <c r="D1451">
        <f>MATCH(C1451,'Master Sheet'!$B$2:$B$392,0)</f>
        <v>117</v>
      </c>
    </row>
    <row r="1452" spans="3:4" x14ac:dyDescent="0.3">
      <c r="C1452" s="3" t="s">
        <v>387</v>
      </c>
      <c r="D1452">
        <f>MATCH(C1452,'Master Sheet'!$B$2:$B$392,0)</f>
        <v>118</v>
      </c>
    </row>
    <row r="1453" spans="3:4" x14ac:dyDescent="0.3">
      <c r="C1453" s="3" t="s">
        <v>387</v>
      </c>
      <c r="D1453">
        <f>MATCH(C1453,'Master Sheet'!$B$2:$B$392,0)</f>
        <v>118</v>
      </c>
    </row>
    <row r="1454" spans="3:4" x14ac:dyDescent="0.3">
      <c r="C1454" s="3" t="s">
        <v>387</v>
      </c>
      <c r="D1454">
        <f>MATCH(C1454,'Master Sheet'!$B$2:$B$392,0)</f>
        <v>118</v>
      </c>
    </row>
    <row r="1455" spans="3:4" x14ac:dyDescent="0.3">
      <c r="C1455" s="3" t="s">
        <v>387</v>
      </c>
      <c r="D1455">
        <f>MATCH(C1455,'Master Sheet'!$B$2:$B$392,0)</f>
        <v>118</v>
      </c>
    </row>
    <row r="1456" spans="3:4" x14ac:dyDescent="0.3">
      <c r="C1456" s="3" t="s">
        <v>387</v>
      </c>
      <c r="D1456">
        <f>MATCH(C1456,'Master Sheet'!$B$2:$B$392,0)</f>
        <v>118</v>
      </c>
    </row>
    <row r="1457" spans="3:4" x14ac:dyDescent="0.3">
      <c r="C1457" s="3" t="s">
        <v>387</v>
      </c>
      <c r="D1457">
        <f>MATCH(C1457,'Master Sheet'!$B$2:$B$392,0)</f>
        <v>118</v>
      </c>
    </row>
    <row r="1458" spans="3:4" x14ac:dyDescent="0.3">
      <c r="C1458" s="3" t="s">
        <v>387</v>
      </c>
      <c r="D1458">
        <f>MATCH(C1458,'Master Sheet'!$B$2:$B$392,0)</f>
        <v>118</v>
      </c>
    </row>
    <row r="1459" spans="3:4" x14ac:dyDescent="0.3">
      <c r="C1459" s="3" t="s">
        <v>387</v>
      </c>
      <c r="D1459">
        <f>MATCH(C1459,'Master Sheet'!$B$2:$B$392,0)</f>
        <v>118</v>
      </c>
    </row>
    <row r="1460" spans="3:4" x14ac:dyDescent="0.3">
      <c r="C1460" s="3" t="s">
        <v>387</v>
      </c>
      <c r="D1460">
        <f>MATCH(C1460,'Master Sheet'!$B$2:$B$392,0)</f>
        <v>118</v>
      </c>
    </row>
    <row r="1461" spans="3:4" x14ac:dyDescent="0.3">
      <c r="C1461" s="3" t="s">
        <v>387</v>
      </c>
      <c r="D1461">
        <f>MATCH(C1461,'Master Sheet'!$B$2:$B$392,0)</f>
        <v>118</v>
      </c>
    </row>
    <row r="1462" spans="3:4" x14ac:dyDescent="0.3">
      <c r="C1462" s="3" t="s">
        <v>387</v>
      </c>
      <c r="D1462">
        <f>MATCH(C1462,'Master Sheet'!$B$2:$B$392,0)</f>
        <v>118</v>
      </c>
    </row>
    <row r="1463" spans="3:4" x14ac:dyDescent="0.3">
      <c r="C1463" s="3" t="s">
        <v>390</v>
      </c>
      <c r="D1463">
        <f>MATCH(C1463,'Master Sheet'!$B$2:$B$392,0)</f>
        <v>119</v>
      </c>
    </row>
    <row r="1464" spans="3:4" x14ac:dyDescent="0.3">
      <c r="C1464" s="3" t="s">
        <v>390</v>
      </c>
      <c r="D1464">
        <f>MATCH(C1464,'Master Sheet'!$B$2:$B$392,0)</f>
        <v>119</v>
      </c>
    </row>
    <row r="1465" spans="3:4" x14ac:dyDescent="0.3">
      <c r="C1465" s="3" t="s">
        <v>390</v>
      </c>
      <c r="D1465">
        <f>MATCH(C1465,'Master Sheet'!$B$2:$B$392,0)</f>
        <v>119</v>
      </c>
    </row>
    <row r="1466" spans="3:4" x14ac:dyDescent="0.3">
      <c r="C1466" s="3" t="s">
        <v>390</v>
      </c>
      <c r="D1466">
        <f>MATCH(C1466,'Master Sheet'!$B$2:$B$392,0)</f>
        <v>119</v>
      </c>
    </row>
    <row r="1467" spans="3:4" x14ac:dyDescent="0.3">
      <c r="C1467" s="3" t="s">
        <v>390</v>
      </c>
      <c r="D1467">
        <f>MATCH(C1467,'Master Sheet'!$B$2:$B$392,0)</f>
        <v>119</v>
      </c>
    </row>
    <row r="1468" spans="3:4" x14ac:dyDescent="0.3">
      <c r="C1468" s="3" t="s">
        <v>390</v>
      </c>
      <c r="D1468">
        <f>MATCH(C1468,'Master Sheet'!$B$2:$B$392,0)</f>
        <v>119</v>
      </c>
    </row>
    <row r="1469" spans="3:4" x14ac:dyDescent="0.3">
      <c r="C1469" s="3" t="s">
        <v>390</v>
      </c>
      <c r="D1469">
        <f>MATCH(C1469,'Master Sheet'!$B$2:$B$392,0)</f>
        <v>119</v>
      </c>
    </row>
    <row r="1470" spans="3:4" x14ac:dyDescent="0.3">
      <c r="C1470" s="3" t="s">
        <v>390</v>
      </c>
      <c r="D1470">
        <f>MATCH(C1470,'Master Sheet'!$B$2:$B$392,0)</f>
        <v>119</v>
      </c>
    </row>
    <row r="1471" spans="3:4" x14ac:dyDescent="0.3">
      <c r="C1471" s="3" t="s">
        <v>390</v>
      </c>
      <c r="D1471">
        <f>MATCH(C1471,'Master Sheet'!$B$2:$B$392,0)</f>
        <v>119</v>
      </c>
    </row>
    <row r="1472" spans="3:4" x14ac:dyDescent="0.3">
      <c r="C1472" s="3" t="s">
        <v>390</v>
      </c>
      <c r="D1472">
        <f>MATCH(C1472,'Master Sheet'!$B$2:$B$392,0)</f>
        <v>119</v>
      </c>
    </row>
    <row r="1473" spans="3:4" x14ac:dyDescent="0.3">
      <c r="C1473" s="3" t="s">
        <v>390</v>
      </c>
      <c r="D1473">
        <f>MATCH(C1473,'Master Sheet'!$B$2:$B$392,0)</f>
        <v>119</v>
      </c>
    </row>
    <row r="1474" spans="3:4" x14ac:dyDescent="0.3">
      <c r="C1474" s="3" t="s">
        <v>390</v>
      </c>
      <c r="D1474">
        <f>MATCH(C1474,'Master Sheet'!$B$2:$B$392,0)</f>
        <v>119</v>
      </c>
    </row>
    <row r="1475" spans="3:4" x14ac:dyDescent="0.3">
      <c r="C1475" s="3" t="s">
        <v>390</v>
      </c>
      <c r="D1475">
        <f>MATCH(C1475,'Master Sheet'!$B$2:$B$392,0)</f>
        <v>119</v>
      </c>
    </row>
    <row r="1476" spans="3:4" x14ac:dyDescent="0.3">
      <c r="C1476" s="3" t="s">
        <v>393</v>
      </c>
      <c r="D1476">
        <f>MATCH(C1476,'Master Sheet'!$B$2:$B$392,0)</f>
        <v>120</v>
      </c>
    </row>
    <row r="1477" spans="3:4" x14ac:dyDescent="0.3">
      <c r="C1477" s="3" t="s">
        <v>393</v>
      </c>
      <c r="D1477">
        <f>MATCH(C1477,'Master Sheet'!$B$2:$B$392,0)</f>
        <v>120</v>
      </c>
    </row>
    <row r="1478" spans="3:4" x14ac:dyDescent="0.3">
      <c r="C1478" s="3" t="s">
        <v>393</v>
      </c>
      <c r="D1478">
        <f>MATCH(C1478,'Master Sheet'!$B$2:$B$392,0)</f>
        <v>120</v>
      </c>
    </row>
    <row r="1479" spans="3:4" x14ac:dyDescent="0.3">
      <c r="C1479" s="3" t="s">
        <v>393</v>
      </c>
      <c r="D1479">
        <f>MATCH(C1479,'Master Sheet'!$B$2:$B$392,0)</f>
        <v>120</v>
      </c>
    </row>
    <row r="1480" spans="3:4" x14ac:dyDescent="0.3">
      <c r="C1480" s="3" t="s">
        <v>393</v>
      </c>
      <c r="D1480">
        <f>MATCH(C1480,'Master Sheet'!$B$2:$B$392,0)</f>
        <v>120</v>
      </c>
    </row>
    <row r="1481" spans="3:4" x14ac:dyDescent="0.3">
      <c r="C1481" s="3" t="s">
        <v>393</v>
      </c>
      <c r="D1481">
        <f>MATCH(C1481,'Master Sheet'!$B$2:$B$392,0)</f>
        <v>120</v>
      </c>
    </row>
    <row r="1482" spans="3:4" x14ac:dyDescent="0.3">
      <c r="C1482" s="3" t="s">
        <v>393</v>
      </c>
      <c r="D1482">
        <f>MATCH(C1482,'Master Sheet'!$B$2:$B$392,0)</f>
        <v>120</v>
      </c>
    </row>
    <row r="1483" spans="3:4" x14ac:dyDescent="0.3">
      <c r="C1483" s="3" t="s">
        <v>393</v>
      </c>
      <c r="D1483">
        <f>MATCH(C1483,'Master Sheet'!$B$2:$B$392,0)</f>
        <v>120</v>
      </c>
    </row>
    <row r="1484" spans="3:4" x14ac:dyDescent="0.3">
      <c r="C1484" s="3" t="s">
        <v>393</v>
      </c>
      <c r="D1484">
        <f>MATCH(C1484,'Master Sheet'!$B$2:$B$392,0)</f>
        <v>120</v>
      </c>
    </row>
    <row r="1485" spans="3:4" x14ac:dyDescent="0.3">
      <c r="C1485" s="3" t="s">
        <v>393</v>
      </c>
      <c r="D1485">
        <f>MATCH(C1485,'Master Sheet'!$B$2:$B$392,0)</f>
        <v>120</v>
      </c>
    </row>
    <row r="1486" spans="3:4" x14ac:dyDescent="0.3">
      <c r="C1486" s="3" t="s">
        <v>393</v>
      </c>
      <c r="D1486">
        <f>MATCH(C1486,'Master Sheet'!$B$2:$B$392,0)</f>
        <v>120</v>
      </c>
    </row>
    <row r="1487" spans="3:4" x14ac:dyDescent="0.3">
      <c r="C1487" s="3" t="s">
        <v>393</v>
      </c>
      <c r="D1487">
        <f>MATCH(C1487,'Master Sheet'!$B$2:$B$392,0)</f>
        <v>120</v>
      </c>
    </row>
    <row r="1488" spans="3:4" x14ac:dyDescent="0.3">
      <c r="C1488" s="3" t="s">
        <v>393</v>
      </c>
      <c r="D1488">
        <f>MATCH(C1488,'Master Sheet'!$B$2:$B$392,0)</f>
        <v>120</v>
      </c>
    </row>
    <row r="1489" spans="3:4" x14ac:dyDescent="0.3">
      <c r="C1489" s="3" t="s">
        <v>396</v>
      </c>
      <c r="D1489">
        <f>MATCH(C1489,'Master Sheet'!$B$2:$B$392,0)</f>
        <v>121</v>
      </c>
    </row>
    <row r="1490" spans="3:4" x14ac:dyDescent="0.3">
      <c r="C1490" s="3" t="s">
        <v>396</v>
      </c>
      <c r="D1490">
        <f>MATCH(C1490,'Master Sheet'!$B$2:$B$392,0)</f>
        <v>121</v>
      </c>
    </row>
    <row r="1491" spans="3:4" x14ac:dyDescent="0.3">
      <c r="C1491" s="3" t="s">
        <v>396</v>
      </c>
      <c r="D1491">
        <f>MATCH(C1491,'Master Sheet'!$B$2:$B$392,0)</f>
        <v>121</v>
      </c>
    </row>
    <row r="1492" spans="3:4" x14ac:dyDescent="0.3">
      <c r="C1492" s="3" t="s">
        <v>396</v>
      </c>
      <c r="D1492">
        <f>MATCH(C1492,'Master Sheet'!$B$2:$B$392,0)</f>
        <v>121</v>
      </c>
    </row>
    <row r="1493" spans="3:4" x14ac:dyDescent="0.3">
      <c r="C1493" s="3" t="s">
        <v>396</v>
      </c>
      <c r="D1493">
        <f>MATCH(C1493,'Master Sheet'!$B$2:$B$392,0)</f>
        <v>121</v>
      </c>
    </row>
    <row r="1494" spans="3:4" x14ac:dyDescent="0.3">
      <c r="C1494" s="3" t="s">
        <v>396</v>
      </c>
      <c r="D1494">
        <f>MATCH(C1494,'Master Sheet'!$B$2:$B$392,0)</f>
        <v>121</v>
      </c>
    </row>
    <row r="1495" spans="3:4" x14ac:dyDescent="0.3">
      <c r="C1495" s="3" t="s">
        <v>396</v>
      </c>
      <c r="D1495">
        <f>MATCH(C1495,'Master Sheet'!$B$2:$B$392,0)</f>
        <v>121</v>
      </c>
    </row>
    <row r="1496" spans="3:4" x14ac:dyDescent="0.3">
      <c r="C1496" s="3" t="s">
        <v>396</v>
      </c>
      <c r="D1496">
        <f>MATCH(C1496,'Master Sheet'!$B$2:$B$392,0)</f>
        <v>121</v>
      </c>
    </row>
    <row r="1497" spans="3:4" x14ac:dyDescent="0.3">
      <c r="C1497" s="3" t="s">
        <v>396</v>
      </c>
      <c r="D1497">
        <f>MATCH(C1497,'Master Sheet'!$B$2:$B$392,0)</f>
        <v>121</v>
      </c>
    </row>
    <row r="1498" spans="3:4" x14ac:dyDescent="0.3">
      <c r="C1498" s="3" t="s">
        <v>399</v>
      </c>
      <c r="D1498">
        <f>MATCH(C1498,'Master Sheet'!$B$2:$B$392,0)</f>
        <v>122</v>
      </c>
    </row>
    <row r="1499" spans="3:4" x14ac:dyDescent="0.3">
      <c r="C1499" s="3" t="s">
        <v>399</v>
      </c>
      <c r="D1499">
        <f>MATCH(C1499,'Master Sheet'!$B$2:$B$392,0)</f>
        <v>122</v>
      </c>
    </row>
    <row r="1500" spans="3:4" x14ac:dyDescent="0.3">
      <c r="C1500" s="3" t="s">
        <v>399</v>
      </c>
      <c r="D1500">
        <f>MATCH(C1500,'Master Sheet'!$B$2:$B$392,0)</f>
        <v>122</v>
      </c>
    </row>
    <row r="1501" spans="3:4" x14ac:dyDescent="0.3">
      <c r="C1501" s="3" t="s">
        <v>399</v>
      </c>
      <c r="D1501">
        <f>MATCH(C1501,'Master Sheet'!$B$2:$B$392,0)</f>
        <v>122</v>
      </c>
    </row>
    <row r="1502" spans="3:4" x14ac:dyDescent="0.3">
      <c r="C1502" s="3" t="s">
        <v>399</v>
      </c>
      <c r="D1502">
        <f>MATCH(C1502,'Master Sheet'!$B$2:$B$392,0)</f>
        <v>122</v>
      </c>
    </row>
    <row r="1503" spans="3:4" x14ac:dyDescent="0.3">
      <c r="C1503" s="3" t="s">
        <v>399</v>
      </c>
      <c r="D1503">
        <f>MATCH(C1503,'Master Sheet'!$B$2:$B$392,0)</f>
        <v>122</v>
      </c>
    </row>
    <row r="1504" spans="3:4" x14ac:dyDescent="0.3">
      <c r="C1504" s="3" t="s">
        <v>399</v>
      </c>
      <c r="D1504">
        <f>MATCH(C1504,'Master Sheet'!$B$2:$B$392,0)</f>
        <v>122</v>
      </c>
    </row>
    <row r="1505" spans="3:4" x14ac:dyDescent="0.3">
      <c r="C1505" s="3" t="s">
        <v>399</v>
      </c>
      <c r="D1505">
        <f>MATCH(C1505,'Master Sheet'!$B$2:$B$392,0)</f>
        <v>122</v>
      </c>
    </row>
    <row r="1506" spans="3:4" x14ac:dyDescent="0.3">
      <c r="C1506" s="3" t="s">
        <v>399</v>
      </c>
      <c r="D1506">
        <f>MATCH(C1506,'Master Sheet'!$B$2:$B$392,0)</f>
        <v>122</v>
      </c>
    </row>
    <row r="1507" spans="3:4" x14ac:dyDescent="0.3">
      <c r="C1507" s="3" t="s">
        <v>399</v>
      </c>
      <c r="D1507">
        <f>MATCH(C1507,'Master Sheet'!$B$2:$B$392,0)</f>
        <v>122</v>
      </c>
    </row>
    <row r="1508" spans="3:4" x14ac:dyDescent="0.3">
      <c r="C1508" s="3" t="s">
        <v>399</v>
      </c>
      <c r="D1508">
        <f>MATCH(C1508,'Master Sheet'!$B$2:$B$392,0)</f>
        <v>122</v>
      </c>
    </row>
    <row r="1509" spans="3:4" x14ac:dyDescent="0.3">
      <c r="C1509" s="3" t="s">
        <v>402</v>
      </c>
      <c r="D1509">
        <f>MATCH(C1509,'Master Sheet'!$B$2:$B$392,0)</f>
        <v>123</v>
      </c>
    </row>
    <row r="1510" spans="3:4" x14ac:dyDescent="0.3">
      <c r="C1510" s="3" t="s">
        <v>402</v>
      </c>
      <c r="D1510">
        <f>MATCH(C1510,'Master Sheet'!$B$2:$B$392,0)</f>
        <v>123</v>
      </c>
    </row>
    <row r="1511" spans="3:4" x14ac:dyDescent="0.3">
      <c r="C1511" s="3" t="s">
        <v>402</v>
      </c>
      <c r="D1511">
        <f>MATCH(C1511,'Master Sheet'!$B$2:$B$392,0)</f>
        <v>123</v>
      </c>
    </row>
    <row r="1512" spans="3:4" x14ac:dyDescent="0.3">
      <c r="C1512" s="3" t="s">
        <v>402</v>
      </c>
      <c r="D1512">
        <f>MATCH(C1512,'Master Sheet'!$B$2:$B$392,0)</f>
        <v>123</v>
      </c>
    </row>
    <row r="1513" spans="3:4" x14ac:dyDescent="0.3">
      <c r="C1513" s="3" t="s">
        <v>402</v>
      </c>
      <c r="D1513">
        <f>MATCH(C1513,'Master Sheet'!$B$2:$B$392,0)</f>
        <v>123</v>
      </c>
    </row>
    <row r="1514" spans="3:4" x14ac:dyDescent="0.3">
      <c r="C1514" s="3" t="s">
        <v>402</v>
      </c>
      <c r="D1514">
        <f>MATCH(C1514,'Master Sheet'!$B$2:$B$392,0)</f>
        <v>123</v>
      </c>
    </row>
    <row r="1515" spans="3:4" x14ac:dyDescent="0.3">
      <c r="C1515" s="3" t="s">
        <v>402</v>
      </c>
      <c r="D1515">
        <f>MATCH(C1515,'Master Sheet'!$B$2:$B$392,0)</f>
        <v>123</v>
      </c>
    </row>
    <row r="1516" spans="3:4" x14ac:dyDescent="0.3">
      <c r="C1516" s="3" t="s">
        <v>402</v>
      </c>
      <c r="D1516">
        <f>MATCH(C1516,'Master Sheet'!$B$2:$B$392,0)</f>
        <v>123</v>
      </c>
    </row>
    <row r="1517" spans="3:4" x14ac:dyDescent="0.3">
      <c r="C1517" s="3" t="s">
        <v>402</v>
      </c>
      <c r="D1517">
        <f>MATCH(C1517,'Master Sheet'!$B$2:$B$392,0)</f>
        <v>123</v>
      </c>
    </row>
    <row r="1518" spans="3:4" x14ac:dyDescent="0.3">
      <c r="C1518" s="3" t="s">
        <v>402</v>
      </c>
      <c r="D1518">
        <f>MATCH(C1518,'Master Sheet'!$B$2:$B$392,0)</f>
        <v>123</v>
      </c>
    </row>
    <row r="1519" spans="3:4" x14ac:dyDescent="0.3">
      <c r="C1519" s="3" t="s">
        <v>402</v>
      </c>
      <c r="D1519">
        <f>MATCH(C1519,'Master Sheet'!$B$2:$B$392,0)</f>
        <v>123</v>
      </c>
    </row>
    <row r="1520" spans="3:4" x14ac:dyDescent="0.3">
      <c r="C1520" s="3" t="s">
        <v>402</v>
      </c>
      <c r="D1520">
        <f>MATCH(C1520,'Master Sheet'!$B$2:$B$392,0)</f>
        <v>123</v>
      </c>
    </row>
    <row r="1521" spans="3:4" x14ac:dyDescent="0.3">
      <c r="C1521" s="3" t="s">
        <v>402</v>
      </c>
      <c r="D1521">
        <f>MATCH(C1521,'Master Sheet'!$B$2:$B$392,0)</f>
        <v>123</v>
      </c>
    </row>
    <row r="1522" spans="3:4" x14ac:dyDescent="0.3">
      <c r="C1522" s="3" t="s">
        <v>405</v>
      </c>
      <c r="D1522">
        <f>MATCH(C1522,'Master Sheet'!$B$2:$B$392,0)</f>
        <v>124</v>
      </c>
    </row>
    <row r="1523" spans="3:4" x14ac:dyDescent="0.3">
      <c r="C1523" s="3" t="s">
        <v>405</v>
      </c>
      <c r="D1523">
        <f>MATCH(C1523,'Master Sheet'!$B$2:$B$392,0)</f>
        <v>124</v>
      </c>
    </row>
    <row r="1524" spans="3:4" x14ac:dyDescent="0.3">
      <c r="C1524" s="3" t="s">
        <v>405</v>
      </c>
      <c r="D1524">
        <f>MATCH(C1524,'Master Sheet'!$B$2:$B$392,0)</f>
        <v>124</v>
      </c>
    </row>
    <row r="1525" spans="3:4" x14ac:dyDescent="0.3">
      <c r="C1525" s="3" t="s">
        <v>405</v>
      </c>
      <c r="D1525">
        <f>MATCH(C1525,'Master Sheet'!$B$2:$B$392,0)</f>
        <v>124</v>
      </c>
    </row>
    <row r="1526" spans="3:4" x14ac:dyDescent="0.3">
      <c r="C1526" s="3" t="s">
        <v>405</v>
      </c>
      <c r="D1526">
        <f>MATCH(C1526,'Master Sheet'!$B$2:$B$392,0)</f>
        <v>124</v>
      </c>
    </row>
    <row r="1527" spans="3:4" x14ac:dyDescent="0.3">
      <c r="C1527" s="3" t="s">
        <v>405</v>
      </c>
      <c r="D1527">
        <f>MATCH(C1527,'Master Sheet'!$B$2:$B$392,0)</f>
        <v>124</v>
      </c>
    </row>
    <row r="1528" spans="3:4" x14ac:dyDescent="0.3">
      <c r="C1528" s="3" t="s">
        <v>405</v>
      </c>
      <c r="D1528">
        <f>MATCH(C1528,'Master Sheet'!$B$2:$B$392,0)</f>
        <v>124</v>
      </c>
    </row>
    <row r="1529" spans="3:4" x14ac:dyDescent="0.3">
      <c r="C1529" s="3" t="s">
        <v>405</v>
      </c>
      <c r="D1529">
        <f>MATCH(C1529,'Master Sheet'!$B$2:$B$392,0)</f>
        <v>124</v>
      </c>
    </row>
    <row r="1530" spans="3:4" x14ac:dyDescent="0.3">
      <c r="C1530" s="3" t="s">
        <v>405</v>
      </c>
      <c r="D1530">
        <f>MATCH(C1530,'Master Sheet'!$B$2:$B$392,0)</f>
        <v>124</v>
      </c>
    </row>
    <row r="1531" spans="3:4" x14ac:dyDescent="0.3">
      <c r="C1531" s="3" t="s">
        <v>405</v>
      </c>
      <c r="D1531">
        <f>MATCH(C1531,'Master Sheet'!$B$2:$B$392,0)</f>
        <v>124</v>
      </c>
    </row>
    <row r="1532" spans="3:4" x14ac:dyDescent="0.3">
      <c r="C1532" s="3" t="s">
        <v>405</v>
      </c>
      <c r="D1532">
        <f>MATCH(C1532,'Master Sheet'!$B$2:$B$392,0)</f>
        <v>124</v>
      </c>
    </row>
    <row r="1533" spans="3:4" x14ac:dyDescent="0.3">
      <c r="C1533" s="3" t="s">
        <v>405</v>
      </c>
      <c r="D1533">
        <f>MATCH(C1533,'Master Sheet'!$B$2:$B$392,0)</f>
        <v>124</v>
      </c>
    </row>
    <row r="1534" spans="3:4" x14ac:dyDescent="0.3">
      <c r="C1534" s="3" t="s">
        <v>408</v>
      </c>
      <c r="D1534">
        <f>MATCH(C1534,'Master Sheet'!$B$2:$B$392,0)</f>
        <v>125</v>
      </c>
    </row>
    <row r="1535" spans="3:4" x14ac:dyDescent="0.3">
      <c r="C1535" s="3" t="s">
        <v>408</v>
      </c>
      <c r="D1535">
        <f>MATCH(C1535,'Master Sheet'!$B$2:$B$392,0)</f>
        <v>125</v>
      </c>
    </row>
    <row r="1536" spans="3:4" x14ac:dyDescent="0.3">
      <c r="C1536" s="3" t="s">
        <v>408</v>
      </c>
      <c r="D1536">
        <f>MATCH(C1536,'Master Sheet'!$B$2:$B$392,0)</f>
        <v>125</v>
      </c>
    </row>
    <row r="1537" spans="3:4" x14ac:dyDescent="0.3">
      <c r="C1537" s="3" t="s">
        <v>408</v>
      </c>
      <c r="D1537">
        <f>MATCH(C1537,'Master Sheet'!$B$2:$B$392,0)</f>
        <v>125</v>
      </c>
    </row>
    <row r="1538" spans="3:4" x14ac:dyDescent="0.3">
      <c r="C1538" s="3" t="s">
        <v>408</v>
      </c>
      <c r="D1538">
        <f>MATCH(C1538,'Master Sheet'!$B$2:$B$392,0)</f>
        <v>125</v>
      </c>
    </row>
    <row r="1539" spans="3:4" x14ac:dyDescent="0.3">
      <c r="C1539" s="3" t="s">
        <v>408</v>
      </c>
      <c r="D1539">
        <f>MATCH(C1539,'Master Sheet'!$B$2:$B$392,0)</f>
        <v>125</v>
      </c>
    </row>
    <row r="1540" spans="3:4" x14ac:dyDescent="0.3">
      <c r="C1540" s="3" t="s">
        <v>408</v>
      </c>
      <c r="D1540">
        <f>MATCH(C1540,'Master Sheet'!$B$2:$B$392,0)</f>
        <v>125</v>
      </c>
    </row>
    <row r="1541" spans="3:4" x14ac:dyDescent="0.3">
      <c r="C1541" s="3" t="s">
        <v>408</v>
      </c>
      <c r="D1541">
        <f>MATCH(C1541,'Master Sheet'!$B$2:$B$392,0)</f>
        <v>125</v>
      </c>
    </row>
    <row r="1542" spans="3:4" x14ac:dyDescent="0.3">
      <c r="C1542" s="3" t="s">
        <v>411</v>
      </c>
      <c r="D1542">
        <f>MATCH(C1542,'Master Sheet'!$B$2:$B$392,0)</f>
        <v>126</v>
      </c>
    </row>
    <row r="1543" spans="3:4" x14ac:dyDescent="0.3">
      <c r="C1543" s="3" t="s">
        <v>411</v>
      </c>
      <c r="D1543">
        <f>MATCH(C1543,'Master Sheet'!$B$2:$B$392,0)</f>
        <v>126</v>
      </c>
    </row>
    <row r="1544" spans="3:4" x14ac:dyDescent="0.3">
      <c r="C1544" s="3" t="s">
        <v>411</v>
      </c>
      <c r="D1544">
        <f>MATCH(C1544,'Master Sheet'!$B$2:$B$392,0)</f>
        <v>126</v>
      </c>
    </row>
    <row r="1545" spans="3:4" x14ac:dyDescent="0.3">
      <c r="C1545" s="3" t="s">
        <v>411</v>
      </c>
      <c r="D1545">
        <f>MATCH(C1545,'Master Sheet'!$B$2:$B$392,0)</f>
        <v>126</v>
      </c>
    </row>
    <row r="1546" spans="3:4" x14ac:dyDescent="0.3">
      <c r="C1546" s="3" t="s">
        <v>411</v>
      </c>
      <c r="D1546">
        <f>MATCH(C1546,'Master Sheet'!$B$2:$B$392,0)</f>
        <v>126</v>
      </c>
    </row>
    <row r="1547" spans="3:4" x14ac:dyDescent="0.3">
      <c r="C1547" s="3" t="s">
        <v>411</v>
      </c>
      <c r="D1547">
        <f>MATCH(C1547,'Master Sheet'!$B$2:$B$392,0)</f>
        <v>126</v>
      </c>
    </row>
    <row r="1548" spans="3:4" x14ac:dyDescent="0.3">
      <c r="C1548" s="3" t="s">
        <v>411</v>
      </c>
      <c r="D1548">
        <f>MATCH(C1548,'Master Sheet'!$B$2:$B$392,0)</f>
        <v>126</v>
      </c>
    </row>
    <row r="1549" spans="3:4" x14ac:dyDescent="0.3">
      <c r="C1549" s="3" t="s">
        <v>411</v>
      </c>
      <c r="D1549">
        <f>MATCH(C1549,'Master Sheet'!$B$2:$B$392,0)</f>
        <v>126</v>
      </c>
    </row>
    <row r="1550" spans="3:4" x14ac:dyDescent="0.3">
      <c r="C1550" s="3" t="s">
        <v>411</v>
      </c>
      <c r="D1550">
        <f>MATCH(C1550,'Master Sheet'!$B$2:$B$392,0)</f>
        <v>126</v>
      </c>
    </row>
    <row r="1551" spans="3:4" x14ac:dyDescent="0.3">
      <c r="C1551" s="3" t="s">
        <v>411</v>
      </c>
      <c r="D1551">
        <f>MATCH(C1551,'Master Sheet'!$B$2:$B$392,0)</f>
        <v>126</v>
      </c>
    </row>
    <row r="1552" spans="3:4" x14ac:dyDescent="0.3">
      <c r="C1552" s="3" t="s">
        <v>411</v>
      </c>
      <c r="D1552">
        <f>MATCH(C1552,'Master Sheet'!$B$2:$B$392,0)</f>
        <v>126</v>
      </c>
    </row>
    <row r="1553" spans="3:4" x14ac:dyDescent="0.3">
      <c r="C1553" s="3" t="s">
        <v>411</v>
      </c>
      <c r="D1553">
        <f>MATCH(C1553,'Master Sheet'!$B$2:$B$392,0)</f>
        <v>126</v>
      </c>
    </row>
    <row r="1554" spans="3:4" x14ac:dyDescent="0.3">
      <c r="C1554" s="3" t="s">
        <v>411</v>
      </c>
      <c r="D1554">
        <f>MATCH(C1554,'Master Sheet'!$B$2:$B$392,0)</f>
        <v>126</v>
      </c>
    </row>
    <row r="1555" spans="3:4" x14ac:dyDescent="0.3">
      <c r="C1555" s="3" t="s">
        <v>414</v>
      </c>
      <c r="D1555">
        <f>MATCH(C1555,'Master Sheet'!$B$2:$B$392,0)</f>
        <v>127</v>
      </c>
    </row>
    <row r="1556" spans="3:4" x14ac:dyDescent="0.3">
      <c r="C1556" s="3" t="s">
        <v>414</v>
      </c>
      <c r="D1556">
        <f>MATCH(C1556,'Master Sheet'!$B$2:$B$392,0)</f>
        <v>127</v>
      </c>
    </row>
    <row r="1557" spans="3:4" x14ac:dyDescent="0.3">
      <c r="C1557" s="3" t="s">
        <v>414</v>
      </c>
      <c r="D1557">
        <f>MATCH(C1557,'Master Sheet'!$B$2:$B$392,0)</f>
        <v>127</v>
      </c>
    </row>
    <row r="1558" spans="3:4" x14ac:dyDescent="0.3">
      <c r="C1558" s="3" t="s">
        <v>414</v>
      </c>
      <c r="D1558">
        <f>MATCH(C1558,'Master Sheet'!$B$2:$B$392,0)</f>
        <v>127</v>
      </c>
    </row>
    <row r="1559" spans="3:4" x14ac:dyDescent="0.3">
      <c r="C1559" s="3" t="s">
        <v>414</v>
      </c>
      <c r="D1559">
        <f>MATCH(C1559,'Master Sheet'!$B$2:$B$392,0)</f>
        <v>127</v>
      </c>
    </row>
    <row r="1560" spans="3:4" x14ac:dyDescent="0.3">
      <c r="C1560" s="3" t="s">
        <v>414</v>
      </c>
      <c r="D1560">
        <f>MATCH(C1560,'Master Sheet'!$B$2:$B$392,0)</f>
        <v>127</v>
      </c>
    </row>
    <row r="1561" spans="3:4" x14ac:dyDescent="0.3">
      <c r="C1561" s="3" t="s">
        <v>414</v>
      </c>
      <c r="D1561">
        <f>MATCH(C1561,'Master Sheet'!$B$2:$B$392,0)</f>
        <v>127</v>
      </c>
    </row>
    <row r="1562" spans="3:4" x14ac:dyDescent="0.3">
      <c r="C1562" s="3" t="s">
        <v>414</v>
      </c>
      <c r="D1562">
        <f>MATCH(C1562,'Master Sheet'!$B$2:$B$392,0)</f>
        <v>127</v>
      </c>
    </row>
    <row r="1563" spans="3:4" x14ac:dyDescent="0.3">
      <c r="C1563" s="3" t="s">
        <v>414</v>
      </c>
      <c r="D1563">
        <f>MATCH(C1563,'Master Sheet'!$B$2:$B$392,0)</f>
        <v>127</v>
      </c>
    </row>
    <row r="1564" spans="3:4" x14ac:dyDescent="0.3">
      <c r="C1564" s="3" t="s">
        <v>414</v>
      </c>
      <c r="D1564">
        <f>MATCH(C1564,'Master Sheet'!$B$2:$B$392,0)</f>
        <v>127</v>
      </c>
    </row>
    <row r="1565" spans="3:4" x14ac:dyDescent="0.3">
      <c r="C1565" s="3" t="s">
        <v>414</v>
      </c>
      <c r="D1565">
        <f>MATCH(C1565,'Master Sheet'!$B$2:$B$392,0)</f>
        <v>127</v>
      </c>
    </row>
    <row r="1566" spans="3:4" x14ac:dyDescent="0.3">
      <c r="C1566" s="3" t="s">
        <v>414</v>
      </c>
      <c r="D1566">
        <f>MATCH(C1566,'Master Sheet'!$B$2:$B$392,0)</f>
        <v>127</v>
      </c>
    </row>
    <row r="1567" spans="3:4" x14ac:dyDescent="0.3">
      <c r="C1567" s="3" t="s">
        <v>414</v>
      </c>
      <c r="D1567">
        <f>MATCH(C1567,'Master Sheet'!$B$2:$B$392,0)</f>
        <v>127</v>
      </c>
    </row>
    <row r="1568" spans="3:4" x14ac:dyDescent="0.3">
      <c r="C1568" s="3" t="s">
        <v>414</v>
      </c>
      <c r="D1568">
        <f>MATCH(C1568,'Master Sheet'!$B$2:$B$392,0)</f>
        <v>127</v>
      </c>
    </row>
    <row r="1569" spans="3:4" x14ac:dyDescent="0.3">
      <c r="C1569" s="3" t="s">
        <v>417</v>
      </c>
      <c r="D1569">
        <f>MATCH(C1569,'Master Sheet'!$B$2:$B$392,0)</f>
        <v>128</v>
      </c>
    </row>
    <row r="1570" spans="3:4" x14ac:dyDescent="0.3">
      <c r="C1570" s="3" t="s">
        <v>417</v>
      </c>
      <c r="D1570">
        <f>MATCH(C1570,'Master Sheet'!$B$2:$B$392,0)</f>
        <v>128</v>
      </c>
    </row>
    <row r="1571" spans="3:4" x14ac:dyDescent="0.3">
      <c r="C1571" s="3" t="s">
        <v>417</v>
      </c>
      <c r="D1571">
        <f>MATCH(C1571,'Master Sheet'!$B$2:$B$392,0)</f>
        <v>128</v>
      </c>
    </row>
    <row r="1572" spans="3:4" x14ac:dyDescent="0.3">
      <c r="C1572" s="3" t="s">
        <v>417</v>
      </c>
      <c r="D1572">
        <f>MATCH(C1572,'Master Sheet'!$B$2:$B$392,0)</f>
        <v>128</v>
      </c>
    </row>
    <row r="1573" spans="3:4" x14ac:dyDescent="0.3">
      <c r="C1573" s="3" t="s">
        <v>417</v>
      </c>
      <c r="D1573">
        <f>MATCH(C1573,'Master Sheet'!$B$2:$B$392,0)</f>
        <v>128</v>
      </c>
    </row>
    <row r="1574" spans="3:4" x14ac:dyDescent="0.3">
      <c r="C1574" s="3" t="s">
        <v>417</v>
      </c>
      <c r="D1574">
        <f>MATCH(C1574,'Master Sheet'!$B$2:$B$392,0)</f>
        <v>128</v>
      </c>
    </row>
    <row r="1575" spans="3:4" x14ac:dyDescent="0.3">
      <c r="C1575" s="3" t="s">
        <v>417</v>
      </c>
      <c r="D1575">
        <f>MATCH(C1575,'Master Sheet'!$B$2:$B$392,0)</f>
        <v>128</v>
      </c>
    </row>
    <row r="1576" spans="3:4" x14ac:dyDescent="0.3">
      <c r="C1576" s="3" t="s">
        <v>417</v>
      </c>
      <c r="D1576">
        <f>MATCH(C1576,'Master Sheet'!$B$2:$B$392,0)</f>
        <v>128</v>
      </c>
    </row>
    <row r="1577" spans="3:4" x14ac:dyDescent="0.3">
      <c r="C1577" s="3" t="s">
        <v>417</v>
      </c>
      <c r="D1577">
        <f>MATCH(C1577,'Master Sheet'!$B$2:$B$392,0)</f>
        <v>128</v>
      </c>
    </row>
    <row r="1578" spans="3:4" x14ac:dyDescent="0.3">
      <c r="C1578" s="3" t="s">
        <v>420</v>
      </c>
      <c r="D1578">
        <f>MATCH(C1578,'Master Sheet'!$B$2:$B$392,0)</f>
        <v>129</v>
      </c>
    </row>
    <row r="1579" spans="3:4" x14ac:dyDescent="0.3">
      <c r="C1579" s="3" t="s">
        <v>420</v>
      </c>
      <c r="D1579">
        <f>MATCH(C1579,'Master Sheet'!$B$2:$B$392,0)</f>
        <v>129</v>
      </c>
    </row>
    <row r="1580" spans="3:4" x14ac:dyDescent="0.3">
      <c r="C1580" s="3" t="s">
        <v>420</v>
      </c>
      <c r="D1580">
        <f>MATCH(C1580,'Master Sheet'!$B$2:$B$392,0)</f>
        <v>129</v>
      </c>
    </row>
    <row r="1581" spans="3:4" x14ac:dyDescent="0.3">
      <c r="C1581" s="3" t="s">
        <v>420</v>
      </c>
      <c r="D1581">
        <f>MATCH(C1581,'Master Sheet'!$B$2:$B$392,0)</f>
        <v>129</v>
      </c>
    </row>
    <row r="1582" spans="3:4" x14ac:dyDescent="0.3">
      <c r="C1582" s="3" t="s">
        <v>420</v>
      </c>
      <c r="D1582">
        <f>MATCH(C1582,'Master Sheet'!$B$2:$B$392,0)</f>
        <v>129</v>
      </c>
    </row>
    <row r="1583" spans="3:4" x14ac:dyDescent="0.3">
      <c r="C1583" s="3" t="s">
        <v>420</v>
      </c>
      <c r="D1583">
        <f>MATCH(C1583,'Master Sheet'!$B$2:$B$392,0)</f>
        <v>129</v>
      </c>
    </row>
    <row r="1584" spans="3:4" x14ac:dyDescent="0.3">
      <c r="C1584" s="3" t="s">
        <v>420</v>
      </c>
      <c r="D1584">
        <f>MATCH(C1584,'Master Sheet'!$B$2:$B$392,0)</f>
        <v>129</v>
      </c>
    </row>
    <row r="1585" spans="3:4" x14ac:dyDescent="0.3">
      <c r="C1585" s="3" t="s">
        <v>420</v>
      </c>
      <c r="D1585">
        <f>MATCH(C1585,'Master Sheet'!$B$2:$B$392,0)</f>
        <v>129</v>
      </c>
    </row>
    <row r="1586" spans="3:4" x14ac:dyDescent="0.3">
      <c r="C1586" s="3" t="s">
        <v>420</v>
      </c>
      <c r="D1586">
        <f>MATCH(C1586,'Master Sheet'!$B$2:$B$392,0)</f>
        <v>129</v>
      </c>
    </row>
    <row r="1587" spans="3:4" x14ac:dyDescent="0.3">
      <c r="C1587" s="3" t="s">
        <v>420</v>
      </c>
      <c r="D1587">
        <f>MATCH(C1587,'Master Sheet'!$B$2:$B$392,0)</f>
        <v>129</v>
      </c>
    </row>
    <row r="1588" spans="3:4" x14ac:dyDescent="0.3">
      <c r="C1588" s="3" t="s">
        <v>423</v>
      </c>
      <c r="D1588">
        <f>MATCH(C1588,'Master Sheet'!$B$2:$B$392,0)</f>
        <v>130</v>
      </c>
    </row>
    <row r="1589" spans="3:4" x14ac:dyDescent="0.3">
      <c r="C1589" s="3" t="s">
        <v>423</v>
      </c>
      <c r="D1589">
        <f>MATCH(C1589,'Master Sheet'!$B$2:$B$392,0)</f>
        <v>130</v>
      </c>
    </row>
    <row r="1590" spans="3:4" x14ac:dyDescent="0.3">
      <c r="C1590" s="3" t="s">
        <v>423</v>
      </c>
      <c r="D1590">
        <f>MATCH(C1590,'Master Sheet'!$B$2:$B$392,0)</f>
        <v>130</v>
      </c>
    </row>
    <row r="1591" spans="3:4" x14ac:dyDescent="0.3">
      <c r="C1591" s="3" t="s">
        <v>423</v>
      </c>
      <c r="D1591">
        <f>MATCH(C1591,'Master Sheet'!$B$2:$B$392,0)</f>
        <v>130</v>
      </c>
    </row>
    <row r="1592" spans="3:4" x14ac:dyDescent="0.3">
      <c r="C1592" s="3" t="s">
        <v>423</v>
      </c>
      <c r="D1592">
        <f>MATCH(C1592,'Master Sheet'!$B$2:$B$392,0)</f>
        <v>130</v>
      </c>
    </row>
    <row r="1593" spans="3:4" x14ac:dyDescent="0.3">
      <c r="C1593" s="3" t="s">
        <v>423</v>
      </c>
      <c r="D1593">
        <f>MATCH(C1593,'Master Sheet'!$B$2:$B$392,0)</f>
        <v>130</v>
      </c>
    </row>
    <row r="1594" spans="3:4" x14ac:dyDescent="0.3">
      <c r="C1594" s="3" t="s">
        <v>423</v>
      </c>
      <c r="D1594">
        <f>MATCH(C1594,'Master Sheet'!$B$2:$B$392,0)</f>
        <v>130</v>
      </c>
    </row>
    <row r="1595" spans="3:4" x14ac:dyDescent="0.3">
      <c r="C1595" s="3" t="s">
        <v>423</v>
      </c>
      <c r="D1595">
        <f>MATCH(C1595,'Master Sheet'!$B$2:$B$392,0)</f>
        <v>130</v>
      </c>
    </row>
    <row r="1596" spans="3:4" x14ac:dyDescent="0.3">
      <c r="C1596" s="3" t="s">
        <v>423</v>
      </c>
      <c r="D1596">
        <f>MATCH(C1596,'Master Sheet'!$B$2:$B$392,0)</f>
        <v>130</v>
      </c>
    </row>
    <row r="1597" spans="3:4" x14ac:dyDescent="0.3">
      <c r="C1597" s="3" t="s">
        <v>423</v>
      </c>
      <c r="D1597">
        <f>MATCH(C1597,'Master Sheet'!$B$2:$B$392,0)</f>
        <v>130</v>
      </c>
    </row>
    <row r="1598" spans="3:4" x14ac:dyDescent="0.3">
      <c r="C1598" s="3" t="s">
        <v>423</v>
      </c>
      <c r="D1598">
        <f>MATCH(C1598,'Master Sheet'!$B$2:$B$392,0)</f>
        <v>130</v>
      </c>
    </row>
    <row r="1599" spans="3:4" x14ac:dyDescent="0.3">
      <c r="C1599" s="3" t="s">
        <v>423</v>
      </c>
      <c r="D1599">
        <f>MATCH(C1599,'Master Sheet'!$B$2:$B$392,0)</f>
        <v>130</v>
      </c>
    </row>
    <row r="1600" spans="3:4" x14ac:dyDescent="0.3">
      <c r="C1600" s="3" t="s">
        <v>423</v>
      </c>
      <c r="D1600">
        <f>MATCH(C1600,'Master Sheet'!$B$2:$B$392,0)</f>
        <v>130</v>
      </c>
    </row>
    <row r="1601" spans="3:4" x14ac:dyDescent="0.3">
      <c r="C1601" s="3" t="s">
        <v>423</v>
      </c>
      <c r="D1601">
        <f>MATCH(C1601,'Master Sheet'!$B$2:$B$392,0)</f>
        <v>130</v>
      </c>
    </row>
    <row r="1602" spans="3:4" x14ac:dyDescent="0.3">
      <c r="C1602" s="3" t="s">
        <v>426</v>
      </c>
      <c r="D1602">
        <f>MATCH(C1602,'Master Sheet'!$B$2:$B$392,0)</f>
        <v>131</v>
      </c>
    </row>
    <row r="1603" spans="3:4" x14ac:dyDescent="0.3">
      <c r="C1603" s="3" t="s">
        <v>426</v>
      </c>
      <c r="D1603">
        <f>MATCH(C1603,'Master Sheet'!$B$2:$B$392,0)</f>
        <v>131</v>
      </c>
    </row>
    <row r="1604" spans="3:4" x14ac:dyDescent="0.3">
      <c r="C1604" s="3" t="s">
        <v>426</v>
      </c>
      <c r="D1604">
        <f>MATCH(C1604,'Master Sheet'!$B$2:$B$392,0)</f>
        <v>131</v>
      </c>
    </row>
    <row r="1605" spans="3:4" x14ac:dyDescent="0.3">
      <c r="C1605" s="3" t="s">
        <v>426</v>
      </c>
      <c r="D1605">
        <f>MATCH(C1605,'Master Sheet'!$B$2:$B$392,0)</f>
        <v>131</v>
      </c>
    </row>
    <row r="1606" spans="3:4" x14ac:dyDescent="0.3">
      <c r="C1606" s="3" t="s">
        <v>426</v>
      </c>
      <c r="D1606">
        <f>MATCH(C1606,'Master Sheet'!$B$2:$B$392,0)</f>
        <v>131</v>
      </c>
    </row>
    <row r="1607" spans="3:4" x14ac:dyDescent="0.3">
      <c r="C1607" s="3" t="s">
        <v>426</v>
      </c>
      <c r="D1607">
        <f>MATCH(C1607,'Master Sheet'!$B$2:$B$392,0)</f>
        <v>131</v>
      </c>
    </row>
    <row r="1608" spans="3:4" x14ac:dyDescent="0.3">
      <c r="C1608" s="3" t="s">
        <v>426</v>
      </c>
      <c r="D1608">
        <f>MATCH(C1608,'Master Sheet'!$B$2:$B$392,0)</f>
        <v>131</v>
      </c>
    </row>
    <row r="1609" spans="3:4" x14ac:dyDescent="0.3">
      <c r="C1609" s="3" t="s">
        <v>426</v>
      </c>
      <c r="D1609">
        <f>MATCH(C1609,'Master Sheet'!$B$2:$B$392,0)</f>
        <v>131</v>
      </c>
    </row>
    <row r="1610" spans="3:4" x14ac:dyDescent="0.3">
      <c r="C1610" s="3" t="s">
        <v>426</v>
      </c>
      <c r="D1610">
        <f>MATCH(C1610,'Master Sheet'!$B$2:$B$392,0)</f>
        <v>131</v>
      </c>
    </row>
    <row r="1611" spans="3:4" x14ac:dyDescent="0.3">
      <c r="C1611" s="3" t="s">
        <v>426</v>
      </c>
      <c r="D1611">
        <f>MATCH(C1611,'Master Sheet'!$B$2:$B$392,0)</f>
        <v>131</v>
      </c>
    </row>
    <row r="1612" spans="3:4" x14ac:dyDescent="0.3">
      <c r="C1612" s="3" t="s">
        <v>426</v>
      </c>
      <c r="D1612">
        <f>MATCH(C1612,'Master Sheet'!$B$2:$B$392,0)</f>
        <v>131</v>
      </c>
    </row>
    <row r="1613" spans="3:4" x14ac:dyDescent="0.3">
      <c r="C1613" s="3" t="s">
        <v>429</v>
      </c>
      <c r="D1613">
        <f>MATCH(C1613,'Master Sheet'!$B$2:$B$392,0)</f>
        <v>132</v>
      </c>
    </row>
    <row r="1614" spans="3:4" x14ac:dyDescent="0.3">
      <c r="C1614" s="3" t="s">
        <v>429</v>
      </c>
      <c r="D1614">
        <f>MATCH(C1614,'Master Sheet'!$B$2:$B$392,0)</f>
        <v>132</v>
      </c>
    </row>
    <row r="1615" spans="3:4" x14ac:dyDescent="0.3">
      <c r="C1615" s="3" t="s">
        <v>429</v>
      </c>
      <c r="D1615">
        <f>MATCH(C1615,'Master Sheet'!$B$2:$B$392,0)</f>
        <v>132</v>
      </c>
    </row>
    <row r="1616" spans="3:4" x14ac:dyDescent="0.3">
      <c r="C1616" s="3" t="s">
        <v>429</v>
      </c>
      <c r="D1616">
        <f>MATCH(C1616,'Master Sheet'!$B$2:$B$392,0)</f>
        <v>132</v>
      </c>
    </row>
    <row r="1617" spans="3:4" x14ac:dyDescent="0.3">
      <c r="C1617" s="3" t="s">
        <v>429</v>
      </c>
      <c r="D1617">
        <f>MATCH(C1617,'Master Sheet'!$B$2:$B$392,0)</f>
        <v>132</v>
      </c>
    </row>
    <row r="1618" spans="3:4" x14ac:dyDescent="0.3">
      <c r="C1618" s="3" t="s">
        <v>429</v>
      </c>
      <c r="D1618">
        <f>MATCH(C1618,'Master Sheet'!$B$2:$B$392,0)</f>
        <v>132</v>
      </c>
    </row>
    <row r="1619" spans="3:4" x14ac:dyDescent="0.3">
      <c r="C1619" s="3" t="s">
        <v>429</v>
      </c>
      <c r="D1619">
        <f>MATCH(C1619,'Master Sheet'!$B$2:$B$392,0)</f>
        <v>132</v>
      </c>
    </row>
    <row r="1620" spans="3:4" x14ac:dyDescent="0.3">
      <c r="C1620" s="3" t="s">
        <v>429</v>
      </c>
      <c r="D1620">
        <f>MATCH(C1620,'Master Sheet'!$B$2:$B$392,0)</f>
        <v>132</v>
      </c>
    </row>
    <row r="1621" spans="3:4" x14ac:dyDescent="0.3">
      <c r="C1621" s="3" t="s">
        <v>429</v>
      </c>
      <c r="D1621">
        <f>MATCH(C1621,'Master Sheet'!$B$2:$B$392,0)</f>
        <v>132</v>
      </c>
    </row>
    <row r="1622" spans="3:4" x14ac:dyDescent="0.3">
      <c r="C1622" s="3" t="s">
        <v>429</v>
      </c>
      <c r="D1622">
        <f>MATCH(C1622,'Master Sheet'!$B$2:$B$392,0)</f>
        <v>132</v>
      </c>
    </row>
    <row r="1623" spans="3:4" x14ac:dyDescent="0.3">
      <c r="C1623" s="3" t="s">
        <v>429</v>
      </c>
      <c r="D1623">
        <f>MATCH(C1623,'Master Sheet'!$B$2:$B$392,0)</f>
        <v>132</v>
      </c>
    </row>
    <row r="1624" spans="3:4" x14ac:dyDescent="0.3">
      <c r="C1624" s="3" t="s">
        <v>429</v>
      </c>
      <c r="D1624">
        <f>MATCH(C1624,'Master Sheet'!$B$2:$B$392,0)</f>
        <v>132</v>
      </c>
    </row>
    <row r="1625" spans="3:4" x14ac:dyDescent="0.3">
      <c r="C1625" s="3" t="s">
        <v>429</v>
      </c>
      <c r="D1625">
        <f>MATCH(C1625,'Master Sheet'!$B$2:$B$392,0)</f>
        <v>132</v>
      </c>
    </row>
    <row r="1626" spans="3:4" x14ac:dyDescent="0.3">
      <c r="C1626" s="3" t="s">
        <v>429</v>
      </c>
      <c r="D1626">
        <f>MATCH(C1626,'Master Sheet'!$B$2:$B$392,0)</f>
        <v>132</v>
      </c>
    </row>
    <row r="1627" spans="3:4" x14ac:dyDescent="0.3">
      <c r="C1627" s="3" t="s">
        <v>429</v>
      </c>
      <c r="D1627">
        <f>MATCH(C1627,'Master Sheet'!$B$2:$B$392,0)</f>
        <v>132</v>
      </c>
    </row>
    <row r="1628" spans="3:4" x14ac:dyDescent="0.3">
      <c r="C1628" s="3" t="s">
        <v>432</v>
      </c>
      <c r="D1628">
        <f>MATCH(C1628,'Master Sheet'!$B$2:$B$392,0)</f>
        <v>133</v>
      </c>
    </row>
    <row r="1629" spans="3:4" x14ac:dyDescent="0.3">
      <c r="C1629" s="3" t="s">
        <v>432</v>
      </c>
      <c r="D1629">
        <f>MATCH(C1629,'Master Sheet'!$B$2:$B$392,0)</f>
        <v>133</v>
      </c>
    </row>
    <row r="1630" spans="3:4" x14ac:dyDescent="0.3">
      <c r="C1630" s="3" t="s">
        <v>432</v>
      </c>
      <c r="D1630">
        <f>MATCH(C1630,'Master Sheet'!$B$2:$B$392,0)</f>
        <v>133</v>
      </c>
    </row>
    <row r="1631" spans="3:4" x14ac:dyDescent="0.3">
      <c r="C1631" s="3" t="s">
        <v>432</v>
      </c>
      <c r="D1631">
        <f>MATCH(C1631,'Master Sheet'!$B$2:$B$392,0)</f>
        <v>133</v>
      </c>
    </row>
    <row r="1632" spans="3:4" x14ac:dyDescent="0.3">
      <c r="C1632" s="3" t="s">
        <v>432</v>
      </c>
      <c r="D1632">
        <f>MATCH(C1632,'Master Sheet'!$B$2:$B$392,0)</f>
        <v>133</v>
      </c>
    </row>
    <row r="1633" spans="3:4" x14ac:dyDescent="0.3">
      <c r="C1633" s="3" t="s">
        <v>432</v>
      </c>
      <c r="D1633">
        <f>MATCH(C1633,'Master Sheet'!$B$2:$B$392,0)</f>
        <v>133</v>
      </c>
    </row>
    <row r="1634" spans="3:4" x14ac:dyDescent="0.3">
      <c r="C1634" s="3" t="s">
        <v>432</v>
      </c>
      <c r="D1634">
        <f>MATCH(C1634,'Master Sheet'!$B$2:$B$392,0)</f>
        <v>133</v>
      </c>
    </row>
    <row r="1635" spans="3:4" x14ac:dyDescent="0.3">
      <c r="C1635" s="3" t="s">
        <v>432</v>
      </c>
      <c r="D1635">
        <f>MATCH(C1635,'Master Sheet'!$B$2:$B$392,0)</f>
        <v>133</v>
      </c>
    </row>
    <row r="1636" spans="3:4" x14ac:dyDescent="0.3">
      <c r="C1636" s="3" t="s">
        <v>432</v>
      </c>
      <c r="D1636">
        <f>MATCH(C1636,'Master Sheet'!$B$2:$B$392,0)</f>
        <v>133</v>
      </c>
    </row>
    <row r="1637" spans="3:4" x14ac:dyDescent="0.3">
      <c r="C1637" s="3" t="s">
        <v>432</v>
      </c>
      <c r="D1637">
        <f>MATCH(C1637,'Master Sheet'!$B$2:$B$392,0)</f>
        <v>133</v>
      </c>
    </row>
    <row r="1638" spans="3:4" x14ac:dyDescent="0.3">
      <c r="C1638" s="3" t="s">
        <v>432</v>
      </c>
      <c r="D1638">
        <f>MATCH(C1638,'Master Sheet'!$B$2:$B$392,0)</f>
        <v>133</v>
      </c>
    </row>
    <row r="1639" spans="3:4" x14ac:dyDescent="0.3">
      <c r="C1639" s="3" t="s">
        <v>432</v>
      </c>
      <c r="D1639">
        <f>MATCH(C1639,'Master Sheet'!$B$2:$B$392,0)</f>
        <v>133</v>
      </c>
    </row>
    <row r="1640" spans="3:4" x14ac:dyDescent="0.3">
      <c r="C1640" s="3" t="s">
        <v>435</v>
      </c>
      <c r="D1640">
        <f>MATCH(C1640,'Master Sheet'!$B$2:$B$392,0)</f>
        <v>134</v>
      </c>
    </row>
    <row r="1641" spans="3:4" x14ac:dyDescent="0.3">
      <c r="C1641" s="3" t="s">
        <v>435</v>
      </c>
      <c r="D1641">
        <f>MATCH(C1641,'Master Sheet'!$B$2:$B$392,0)</f>
        <v>134</v>
      </c>
    </row>
    <row r="1642" spans="3:4" x14ac:dyDescent="0.3">
      <c r="C1642" s="3" t="s">
        <v>435</v>
      </c>
      <c r="D1642">
        <f>MATCH(C1642,'Master Sheet'!$B$2:$B$392,0)</f>
        <v>134</v>
      </c>
    </row>
    <row r="1643" spans="3:4" x14ac:dyDescent="0.3">
      <c r="C1643" s="3" t="s">
        <v>435</v>
      </c>
      <c r="D1643">
        <f>MATCH(C1643,'Master Sheet'!$B$2:$B$392,0)</f>
        <v>134</v>
      </c>
    </row>
    <row r="1644" spans="3:4" x14ac:dyDescent="0.3">
      <c r="C1644" s="3" t="s">
        <v>435</v>
      </c>
      <c r="D1644">
        <f>MATCH(C1644,'Master Sheet'!$B$2:$B$392,0)</f>
        <v>134</v>
      </c>
    </row>
    <row r="1645" spans="3:4" x14ac:dyDescent="0.3">
      <c r="C1645" s="3" t="s">
        <v>435</v>
      </c>
      <c r="D1645">
        <f>MATCH(C1645,'Master Sheet'!$B$2:$B$392,0)</f>
        <v>134</v>
      </c>
    </row>
    <row r="1646" spans="3:4" x14ac:dyDescent="0.3">
      <c r="C1646" s="3" t="s">
        <v>435</v>
      </c>
      <c r="D1646">
        <f>MATCH(C1646,'Master Sheet'!$B$2:$B$392,0)</f>
        <v>134</v>
      </c>
    </row>
    <row r="1647" spans="3:4" x14ac:dyDescent="0.3">
      <c r="C1647" s="3" t="s">
        <v>435</v>
      </c>
      <c r="D1647">
        <f>MATCH(C1647,'Master Sheet'!$B$2:$B$392,0)</f>
        <v>134</v>
      </c>
    </row>
    <row r="1648" spans="3:4" x14ac:dyDescent="0.3">
      <c r="C1648" s="3" t="s">
        <v>435</v>
      </c>
      <c r="D1648">
        <f>MATCH(C1648,'Master Sheet'!$B$2:$B$392,0)</f>
        <v>134</v>
      </c>
    </row>
    <row r="1649" spans="3:4" x14ac:dyDescent="0.3">
      <c r="C1649" s="3" t="s">
        <v>435</v>
      </c>
      <c r="D1649">
        <f>MATCH(C1649,'Master Sheet'!$B$2:$B$392,0)</f>
        <v>134</v>
      </c>
    </row>
    <row r="1650" spans="3:4" x14ac:dyDescent="0.3">
      <c r="C1650" s="3" t="s">
        <v>435</v>
      </c>
      <c r="D1650">
        <f>MATCH(C1650,'Master Sheet'!$B$2:$B$392,0)</f>
        <v>134</v>
      </c>
    </row>
    <row r="1651" spans="3:4" x14ac:dyDescent="0.3">
      <c r="C1651" s="3" t="s">
        <v>435</v>
      </c>
      <c r="D1651">
        <f>MATCH(C1651,'Master Sheet'!$B$2:$B$392,0)</f>
        <v>134</v>
      </c>
    </row>
    <row r="1652" spans="3:4" x14ac:dyDescent="0.3">
      <c r="C1652" s="3" t="s">
        <v>435</v>
      </c>
      <c r="D1652">
        <f>MATCH(C1652,'Master Sheet'!$B$2:$B$392,0)</f>
        <v>134</v>
      </c>
    </row>
    <row r="1653" spans="3:4" x14ac:dyDescent="0.3">
      <c r="C1653" s="3" t="s">
        <v>435</v>
      </c>
      <c r="D1653">
        <f>MATCH(C1653,'Master Sheet'!$B$2:$B$392,0)</f>
        <v>134</v>
      </c>
    </row>
    <row r="1654" spans="3:4" x14ac:dyDescent="0.3">
      <c r="C1654" s="3" t="s">
        <v>438</v>
      </c>
      <c r="D1654">
        <f>MATCH(C1654,'Master Sheet'!$B$2:$B$392,0)</f>
        <v>135</v>
      </c>
    </row>
    <row r="1655" spans="3:4" x14ac:dyDescent="0.3">
      <c r="C1655" s="3" t="s">
        <v>438</v>
      </c>
      <c r="D1655">
        <f>MATCH(C1655,'Master Sheet'!$B$2:$B$392,0)</f>
        <v>135</v>
      </c>
    </row>
    <row r="1656" spans="3:4" x14ac:dyDescent="0.3">
      <c r="C1656" s="3" t="s">
        <v>438</v>
      </c>
      <c r="D1656">
        <f>MATCH(C1656,'Master Sheet'!$B$2:$B$392,0)</f>
        <v>135</v>
      </c>
    </row>
    <row r="1657" spans="3:4" x14ac:dyDescent="0.3">
      <c r="C1657" s="3" t="s">
        <v>438</v>
      </c>
      <c r="D1657">
        <f>MATCH(C1657,'Master Sheet'!$B$2:$B$392,0)</f>
        <v>135</v>
      </c>
    </row>
    <row r="1658" spans="3:4" x14ac:dyDescent="0.3">
      <c r="C1658" s="3" t="s">
        <v>438</v>
      </c>
      <c r="D1658">
        <f>MATCH(C1658,'Master Sheet'!$B$2:$B$392,0)</f>
        <v>135</v>
      </c>
    </row>
    <row r="1659" spans="3:4" x14ac:dyDescent="0.3">
      <c r="C1659" s="3" t="s">
        <v>438</v>
      </c>
      <c r="D1659">
        <f>MATCH(C1659,'Master Sheet'!$B$2:$B$392,0)</f>
        <v>135</v>
      </c>
    </row>
    <row r="1660" spans="3:4" x14ac:dyDescent="0.3">
      <c r="C1660" s="3" t="s">
        <v>438</v>
      </c>
      <c r="D1660">
        <f>MATCH(C1660,'Master Sheet'!$B$2:$B$392,0)</f>
        <v>135</v>
      </c>
    </row>
    <row r="1661" spans="3:4" x14ac:dyDescent="0.3">
      <c r="C1661" s="3" t="s">
        <v>438</v>
      </c>
      <c r="D1661">
        <f>MATCH(C1661,'Master Sheet'!$B$2:$B$392,0)</f>
        <v>135</v>
      </c>
    </row>
    <row r="1662" spans="3:4" x14ac:dyDescent="0.3">
      <c r="C1662" s="3" t="s">
        <v>438</v>
      </c>
      <c r="D1662">
        <f>MATCH(C1662,'Master Sheet'!$B$2:$B$392,0)</f>
        <v>135</v>
      </c>
    </row>
    <row r="1663" spans="3:4" x14ac:dyDescent="0.3">
      <c r="C1663" s="3" t="s">
        <v>438</v>
      </c>
      <c r="D1663">
        <f>MATCH(C1663,'Master Sheet'!$B$2:$B$392,0)</f>
        <v>135</v>
      </c>
    </row>
    <row r="1664" spans="3:4" x14ac:dyDescent="0.3">
      <c r="C1664" s="3" t="s">
        <v>438</v>
      </c>
      <c r="D1664">
        <f>MATCH(C1664,'Master Sheet'!$B$2:$B$392,0)</f>
        <v>135</v>
      </c>
    </row>
    <row r="1665" spans="3:4" x14ac:dyDescent="0.3">
      <c r="C1665" s="3" t="s">
        <v>441</v>
      </c>
      <c r="D1665">
        <f>MATCH(C1665,'Master Sheet'!$B$2:$B$392,0)</f>
        <v>136</v>
      </c>
    </row>
    <row r="1666" spans="3:4" x14ac:dyDescent="0.3">
      <c r="C1666" s="3" t="s">
        <v>441</v>
      </c>
      <c r="D1666">
        <f>MATCH(C1666,'Master Sheet'!$B$2:$B$392,0)</f>
        <v>136</v>
      </c>
    </row>
    <row r="1667" spans="3:4" x14ac:dyDescent="0.3">
      <c r="C1667" s="3" t="s">
        <v>441</v>
      </c>
      <c r="D1667">
        <f>MATCH(C1667,'Master Sheet'!$B$2:$B$392,0)</f>
        <v>136</v>
      </c>
    </row>
    <row r="1668" spans="3:4" x14ac:dyDescent="0.3">
      <c r="C1668" s="3" t="s">
        <v>441</v>
      </c>
      <c r="D1668">
        <f>MATCH(C1668,'Master Sheet'!$B$2:$B$392,0)</f>
        <v>136</v>
      </c>
    </row>
    <row r="1669" spans="3:4" x14ac:dyDescent="0.3">
      <c r="C1669" s="3" t="s">
        <v>441</v>
      </c>
      <c r="D1669">
        <f>MATCH(C1669,'Master Sheet'!$B$2:$B$392,0)</f>
        <v>136</v>
      </c>
    </row>
    <row r="1670" spans="3:4" x14ac:dyDescent="0.3">
      <c r="C1670" s="3" t="s">
        <v>441</v>
      </c>
      <c r="D1670">
        <f>MATCH(C1670,'Master Sheet'!$B$2:$B$392,0)</f>
        <v>136</v>
      </c>
    </row>
    <row r="1671" spans="3:4" x14ac:dyDescent="0.3">
      <c r="C1671" s="3" t="s">
        <v>441</v>
      </c>
      <c r="D1671">
        <f>MATCH(C1671,'Master Sheet'!$B$2:$B$392,0)</f>
        <v>136</v>
      </c>
    </row>
    <row r="1672" spans="3:4" x14ac:dyDescent="0.3">
      <c r="C1672" s="3" t="s">
        <v>441</v>
      </c>
      <c r="D1672">
        <f>MATCH(C1672,'Master Sheet'!$B$2:$B$392,0)</f>
        <v>136</v>
      </c>
    </row>
    <row r="1673" spans="3:4" x14ac:dyDescent="0.3">
      <c r="C1673" s="3" t="s">
        <v>441</v>
      </c>
      <c r="D1673">
        <f>MATCH(C1673,'Master Sheet'!$B$2:$B$392,0)</f>
        <v>136</v>
      </c>
    </row>
    <row r="1674" spans="3:4" x14ac:dyDescent="0.3">
      <c r="C1674" s="3" t="s">
        <v>441</v>
      </c>
      <c r="D1674">
        <f>MATCH(C1674,'Master Sheet'!$B$2:$B$392,0)</f>
        <v>136</v>
      </c>
    </row>
    <row r="1675" spans="3:4" x14ac:dyDescent="0.3">
      <c r="C1675" s="3" t="s">
        <v>441</v>
      </c>
      <c r="D1675">
        <f>MATCH(C1675,'Master Sheet'!$B$2:$B$392,0)</f>
        <v>136</v>
      </c>
    </row>
    <row r="1676" spans="3:4" x14ac:dyDescent="0.3">
      <c r="C1676" s="3" t="s">
        <v>441</v>
      </c>
      <c r="D1676">
        <f>MATCH(C1676,'Master Sheet'!$B$2:$B$392,0)</f>
        <v>136</v>
      </c>
    </row>
    <row r="1677" spans="3:4" x14ac:dyDescent="0.3">
      <c r="C1677" s="3" t="s">
        <v>441</v>
      </c>
      <c r="D1677">
        <f>MATCH(C1677,'Master Sheet'!$B$2:$B$392,0)</f>
        <v>136</v>
      </c>
    </row>
    <row r="1678" spans="3:4" x14ac:dyDescent="0.3">
      <c r="C1678" s="3" t="s">
        <v>441</v>
      </c>
      <c r="D1678">
        <f>MATCH(C1678,'Master Sheet'!$B$2:$B$392,0)</f>
        <v>136</v>
      </c>
    </row>
    <row r="1679" spans="3:4" x14ac:dyDescent="0.3">
      <c r="C1679" s="3" t="s">
        <v>441</v>
      </c>
      <c r="D1679">
        <f>MATCH(C1679,'Master Sheet'!$B$2:$B$392,0)</f>
        <v>136</v>
      </c>
    </row>
    <row r="1680" spans="3:4" x14ac:dyDescent="0.3">
      <c r="C1680" s="3" t="s">
        <v>444</v>
      </c>
      <c r="D1680">
        <f>MATCH(C1680,'Master Sheet'!$B$2:$B$392,0)</f>
        <v>137</v>
      </c>
    </row>
    <row r="1681" spans="3:4" x14ac:dyDescent="0.3">
      <c r="C1681" s="3" t="s">
        <v>444</v>
      </c>
      <c r="D1681">
        <f>MATCH(C1681,'Master Sheet'!$B$2:$B$392,0)</f>
        <v>137</v>
      </c>
    </row>
    <row r="1682" spans="3:4" x14ac:dyDescent="0.3">
      <c r="C1682" s="3" t="s">
        <v>444</v>
      </c>
      <c r="D1682">
        <f>MATCH(C1682,'Master Sheet'!$B$2:$B$392,0)</f>
        <v>137</v>
      </c>
    </row>
    <row r="1683" spans="3:4" x14ac:dyDescent="0.3">
      <c r="C1683" s="3" t="s">
        <v>444</v>
      </c>
      <c r="D1683">
        <f>MATCH(C1683,'Master Sheet'!$B$2:$B$392,0)</f>
        <v>137</v>
      </c>
    </row>
    <row r="1684" spans="3:4" x14ac:dyDescent="0.3">
      <c r="C1684" s="3" t="s">
        <v>444</v>
      </c>
      <c r="D1684">
        <f>MATCH(C1684,'Master Sheet'!$B$2:$B$392,0)</f>
        <v>137</v>
      </c>
    </row>
    <row r="1685" spans="3:4" x14ac:dyDescent="0.3">
      <c r="C1685" s="3" t="s">
        <v>444</v>
      </c>
      <c r="D1685">
        <f>MATCH(C1685,'Master Sheet'!$B$2:$B$392,0)</f>
        <v>137</v>
      </c>
    </row>
    <row r="1686" spans="3:4" x14ac:dyDescent="0.3">
      <c r="C1686" s="3" t="s">
        <v>444</v>
      </c>
      <c r="D1686">
        <f>MATCH(C1686,'Master Sheet'!$B$2:$B$392,0)</f>
        <v>137</v>
      </c>
    </row>
    <row r="1687" spans="3:4" x14ac:dyDescent="0.3">
      <c r="C1687" s="3" t="s">
        <v>444</v>
      </c>
      <c r="D1687">
        <f>MATCH(C1687,'Master Sheet'!$B$2:$B$392,0)</f>
        <v>137</v>
      </c>
    </row>
    <row r="1688" spans="3:4" x14ac:dyDescent="0.3">
      <c r="C1688" s="3" t="s">
        <v>444</v>
      </c>
      <c r="D1688">
        <f>MATCH(C1688,'Master Sheet'!$B$2:$B$392,0)</f>
        <v>137</v>
      </c>
    </row>
    <row r="1689" spans="3:4" x14ac:dyDescent="0.3">
      <c r="C1689" s="3" t="s">
        <v>444</v>
      </c>
      <c r="D1689">
        <f>MATCH(C1689,'Master Sheet'!$B$2:$B$392,0)</f>
        <v>137</v>
      </c>
    </row>
    <row r="1690" spans="3:4" x14ac:dyDescent="0.3">
      <c r="C1690" s="3" t="s">
        <v>444</v>
      </c>
      <c r="D1690">
        <f>MATCH(C1690,'Master Sheet'!$B$2:$B$392,0)</f>
        <v>137</v>
      </c>
    </row>
    <row r="1691" spans="3:4" x14ac:dyDescent="0.3">
      <c r="C1691" s="3" t="s">
        <v>447</v>
      </c>
      <c r="D1691">
        <f>MATCH(C1691,'Master Sheet'!$B$2:$B$392,0)</f>
        <v>138</v>
      </c>
    </row>
    <row r="1692" spans="3:4" x14ac:dyDescent="0.3">
      <c r="C1692" s="3" t="s">
        <v>447</v>
      </c>
      <c r="D1692">
        <f>MATCH(C1692,'Master Sheet'!$B$2:$B$392,0)</f>
        <v>138</v>
      </c>
    </row>
    <row r="1693" spans="3:4" x14ac:dyDescent="0.3">
      <c r="C1693" s="3" t="s">
        <v>447</v>
      </c>
      <c r="D1693">
        <f>MATCH(C1693,'Master Sheet'!$B$2:$B$392,0)</f>
        <v>138</v>
      </c>
    </row>
    <row r="1694" spans="3:4" x14ac:dyDescent="0.3">
      <c r="C1694" s="3" t="s">
        <v>447</v>
      </c>
      <c r="D1694">
        <f>MATCH(C1694,'Master Sheet'!$B$2:$B$392,0)</f>
        <v>138</v>
      </c>
    </row>
    <row r="1695" spans="3:4" x14ac:dyDescent="0.3">
      <c r="C1695" s="3" t="s">
        <v>447</v>
      </c>
      <c r="D1695">
        <f>MATCH(C1695,'Master Sheet'!$B$2:$B$392,0)</f>
        <v>138</v>
      </c>
    </row>
    <row r="1696" spans="3:4" x14ac:dyDescent="0.3">
      <c r="C1696" s="3" t="s">
        <v>447</v>
      </c>
      <c r="D1696">
        <f>MATCH(C1696,'Master Sheet'!$B$2:$B$392,0)</f>
        <v>138</v>
      </c>
    </row>
    <row r="1697" spans="3:4" x14ac:dyDescent="0.3">
      <c r="C1697" s="3" t="s">
        <v>447</v>
      </c>
      <c r="D1697">
        <f>MATCH(C1697,'Master Sheet'!$B$2:$B$392,0)</f>
        <v>138</v>
      </c>
    </row>
    <row r="1698" spans="3:4" x14ac:dyDescent="0.3">
      <c r="C1698" s="3" t="s">
        <v>447</v>
      </c>
      <c r="D1698">
        <f>MATCH(C1698,'Master Sheet'!$B$2:$B$392,0)</f>
        <v>138</v>
      </c>
    </row>
    <row r="1699" spans="3:4" x14ac:dyDescent="0.3">
      <c r="C1699" s="3" t="s">
        <v>447</v>
      </c>
      <c r="D1699">
        <f>MATCH(C1699,'Master Sheet'!$B$2:$B$392,0)</f>
        <v>138</v>
      </c>
    </row>
    <row r="1700" spans="3:4" x14ac:dyDescent="0.3">
      <c r="C1700" s="3" t="s">
        <v>447</v>
      </c>
      <c r="D1700">
        <f>MATCH(C1700,'Master Sheet'!$B$2:$B$392,0)</f>
        <v>138</v>
      </c>
    </row>
    <row r="1701" spans="3:4" x14ac:dyDescent="0.3">
      <c r="C1701" s="3" t="s">
        <v>447</v>
      </c>
      <c r="D1701">
        <f>MATCH(C1701,'Master Sheet'!$B$2:$B$392,0)</f>
        <v>138</v>
      </c>
    </row>
    <row r="1702" spans="3:4" x14ac:dyDescent="0.3">
      <c r="C1702" s="3" t="s">
        <v>447</v>
      </c>
      <c r="D1702">
        <f>MATCH(C1702,'Master Sheet'!$B$2:$B$392,0)</f>
        <v>138</v>
      </c>
    </row>
    <row r="1703" spans="3:4" x14ac:dyDescent="0.3">
      <c r="C1703" s="3" t="s">
        <v>450</v>
      </c>
      <c r="D1703">
        <f>MATCH(C1703,'Master Sheet'!$B$2:$B$392,0)</f>
        <v>139</v>
      </c>
    </row>
    <row r="1704" spans="3:4" x14ac:dyDescent="0.3">
      <c r="C1704" s="3" t="s">
        <v>450</v>
      </c>
      <c r="D1704">
        <f>MATCH(C1704,'Master Sheet'!$B$2:$B$392,0)</f>
        <v>139</v>
      </c>
    </row>
    <row r="1705" spans="3:4" x14ac:dyDescent="0.3">
      <c r="C1705" s="3" t="s">
        <v>450</v>
      </c>
      <c r="D1705">
        <f>MATCH(C1705,'Master Sheet'!$B$2:$B$392,0)</f>
        <v>139</v>
      </c>
    </row>
    <row r="1706" spans="3:4" x14ac:dyDescent="0.3">
      <c r="C1706" s="3" t="s">
        <v>450</v>
      </c>
      <c r="D1706">
        <f>MATCH(C1706,'Master Sheet'!$B$2:$B$392,0)</f>
        <v>139</v>
      </c>
    </row>
    <row r="1707" spans="3:4" x14ac:dyDescent="0.3">
      <c r="C1707" s="3" t="s">
        <v>450</v>
      </c>
      <c r="D1707">
        <f>MATCH(C1707,'Master Sheet'!$B$2:$B$392,0)</f>
        <v>139</v>
      </c>
    </row>
    <row r="1708" spans="3:4" x14ac:dyDescent="0.3">
      <c r="C1708" s="3" t="s">
        <v>450</v>
      </c>
      <c r="D1708">
        <f>MATCH(C1708,'Master Sheet'!$B$2:$B$392,0)</f>
        <v>139</v>
      </c>
    </row>
    <row r="1709" spans="3:4" x14ac:dyDescent="0.3">
      <c r="C1709" s="3" t="s">
        <v>450</v>
      </c>
      <c r="D1709">
        <f>MATCH(C1709,'Master Sheet'!$B$2:$B$392,0)</f>
        <v>139</v>
      </c>
    </row>
    <row r="1710" spans="3:4" x14ac:dyDescent="0.3">
      <c r="C1710" s="3" t="s">
        <v>1209</v>
      </c>
      <c r="D1710" t="e">
        <f>MATCH(C1710,'Master Sheet'!$B$2:$B$392,0)</f>
        <v>#N/A</v>
      </c>
    </row>
    <row r="1711" spans="3:4" x14ac:dyDescent="0.3">
      <c r="C1711" s="3" t="s">
        <v>1209</v>
      </c>
      <c r="D1711" t="e">
        <f>MATCH(C1711,'Master Sheet'!$B$2:$B$392,0)</f>
        <v>#N/A</v>
      </c>
    </row>
    <row r="1712" spans="3:4" x14ac:dyDescent="0.3">
      <c r="C1712" s="3" t="s">
        <v>1209</v>
      </c>
      <c r="D1712" t="e">
        <f>MATCH(C1712,'Master Sheet'!$B$2:$B$392,0)</f>
        <v>#N/A</v>
      </c>
    </row>
    <row r="1713" spans="3:4" x14ac:dyDescent="0.3">
      <c r="C1713" s="3" t="s">
        <v>1209</v>
      </c>
      <c r="D1713" t="e">
        <f>MATCH(C1713,'Master Sheet'!$B$2:$B$392,0)</f>
        <v>#N/A</v>
      </c>
    </row>
    <row r="1714" spans="3:4" x14ac:dyDescent="0.3">
      <c r="C1714" s="3" t="s">
        <v>1209</v>
      </c>
      <c r="D1714" t="e">
        <f>MATCH(C1714,'Master Sheet'!$B$2:$B$392,0)</f>
        <v>#N/A</v>
      </c>
    </row>
    <row r="1715" spans="3:4" x14ac:dyDescent="0.3">
      <c r="C1715" s="3" t="s">
        <v>1209</v>
      </c>
      <c r="D1715" t="e">
        <f>MATCH(C1715,'Master Sheet'!$B$2:$B$392,0)</f>
        <v>#N/A</v>
      </c>
    </row>
    <row r="1716" spans="3:4" x14ac:dyDescent="0.3">
      <c r="C1716" s="3" t="s">
        <v>1209</v>
      </c>
      <c r="D1716" t="e">
        <f>MATCH(C1716,'Master Sheet'!$B$2:$B$392,0)</f>
        <v>#N/A</v>
      </c>
    </row>
    <row r="1717" spans="3:4" x14ac:dyDescent="0.3">
      <c r="C1717" s="3" t="s">
        <v>1209</v>
      </c>
      <c r="D1717" t="e">
        <f>MATCH(C1717,'Master Sheet'!$B$2:$B$392,0)</f>
        <v>#N/A</v>
      </c>
    </row>
    <row r="1718" spans="3:4" x14ac:dyDescent="0.3">
      <c r="C1718" s="3" t="s">
        <v>1209</v>
      </c>
      <c r="D1718" t="e">
        <f>MATCH(C1718,'Master Sheet'!$B$2:$B$392,0)</f>
        <v>#N/A</v>
      </c>
    </row>
    <row r="1719" spans="3:4" x14ac:dyDescent="0.3">
      <c r="C1719" s="3" t="s">
        <v>453</v>
      </c>
      <c r="D1719">
        <f>MATCH(C1719,'Master Sheet'!$B$2:$B$392,0)</f>
        <v>140</v>
      </c>
    </row>
    <row r="1720" spans="3:4" x14ac:dyDescent="0.3">
      <c r="C1720" s="3" t="s">
        <v>453</v>
      </c>
      <c r="D1720">
        <f>MATCH(C1720,'Master Sheet'!$B$2:$B$392,0)</f>
        <v>140</v>
      </c>
    </row>
    <row r="1721" spans="3:4" x14ac:dyDescent="0.3">
      <c r="C1721" s="3" t="s">
        <v>453</v>
      </c>
      <c r="D1721">
        <f>MATCH(C1721,'Master Sheet'!$B$2:$B$392,0)</f>
        <v>140</v>
      </c>
    </row>
    <row r="1722" spans="3:4" x14ac:dyDescent="0.3">
      <c r="C1722" s="3" t="s">
        <v>453</v>
      </c>
      <c r="D1722">
        <f>MATCH(C1722,'Master Sheet'!$B$2:$B$392,0)</f>
        <v>140</v>
      </c>
    </row>
    <row r="1723" spans="3:4" x14ac:dyDescent="0.3">
      <c r="C1723" s="3" t="s">
        <v>453</v>
      </c>
      <c r="D1723">
        <f>MATCH(C1723,'Master Sheet'!$B$2:$B$392,0)</f>
        <v>140</v>
      </c>
    </row>
    <row r="1724" spans="3:4" x14ac:dyDescent="0.3">
      <c r="C1724" s="3" t="s">
        <v>453</v>
      </c>
      <c r="D1724">
        <f>MATCH(C1724,'Master Sheet'!$B$2:$B$392,0)</f>
        <v>140</v>
      </c>
    </row>
    <row r="1725" spans="3:4" x14ac:dyDescent="0.3">
      <c r="C1725" s="3" t="s">
        <v>453</v>
      </c>
      <c r="D1725">
        <f>MATCH(C1725,'Master Sheet'!$B$2:$B$392,0)</f>
        <v>140</v>
      </c>
    </row>
    <row r="1726" spans="3:4" x14ac:dyDescent="0.3">
      <c r="C1726" s="3" t="s">
        <v>453</v>
      </c>
      <c r="D1726">
        <f>MATCH(C1726,'Master Sheet'!$B$2:$B$392,0)</f>
        <v>140</v>
      </c>
    </row>
    <row r="1727" spans="3:4" x14ac:dyDescent="0.3">
      <c r="C1727" s="3" t="s">
        <v>453</v>
      </c>
      <c r="D1727">
        <f>MATCH(C1727,'Master Sheet'!$B$2:$B$392,0)</f>
        <v>140</v>
      </c>
    </row>
    <row r="1728" spans="3:4" x14ac:dyDescent="0.3">
      <c r="C1728" s="3" t="s">
        <v>453</v>
      </c>
      <c r="D1728">
        <f>MATCH(C1728,'Master Sheet'!$B$2:$B$392,0)</f>
        <v>140</v>
      </c>
    </row>
    <row r="1729" spans="3:4" x14ac:dyDescent="0.3">
      <c r="C1729" s="3" t="s">
        <v>455</v>
      </c>
      <c r="D1729">
        <f>MATCH(C1729,'Master Sheet'!$B$2:$B$392,0)</f>
        <v>141</v>
      </c>
    </row>
    <row r="1730" spans="3:4" x14ac:dyDescent="0.3">
      <c r="C1730" s="3" t="s">
        <v>455</v>
      </c>
      <c r="D1730">
        <f>MATCH(C1730,'Master Sheet'!$B$2:$B$392,0)</f>
        <v>141</v>
      </c>
    </row>
    <row r="1731" spans="3:4" x14ac:dyDescent="0.3">
      <c r="C1731" s="3" t="s">
        <v>455</v>
      </c>
      <c r="D1731">
        <f>MATCH(C1731,'Master Sheet'!$B$2:$B$392,0)</f>
        <v>141</v>
      </c>
    </row>
    <row r="1732" spans="3:4" x14ac:dyDescent="0.3">
      <c r="C1732" s="3" t="s">
        <v>455</v>
      </c>
      <c r="D1732">
        <f>MATCH(C1732,'Master Sheet'!$B$2:$B$392,0)</f>
        <v>141</v>
      </c>
    </row>
    <row r="1733" spans="3:4" x14ac:dyDescent="0.3">
      <c r="C1733" s="3" t="s">
        <v>455</v>
      </c>
      <c r="D1733">
        <f>MATCH(C1733,'Master Sheet'!$B$2:$B$392,0)</f>
        <v>141</v>
      </c>
    </row>
    <row r="1734" spans="3:4" x14ac:dyDescent="0.3">
      <c r="C1734" s="3" t="s">
        <v>455</v>
      </c>
      <c r="D1734">
        <f>MATCH(C1734,'Master Sheet'!$B$2:$B$392,0)</f>
        <v>141</v>
      </c>
    </row>
    <row r="1735" spans="3:4" x14ac:dyDescent="0.3">
      <c r="C1735" s="3" t="s">
        <v>455</v>
      </c>
      <c r="D1735">
        <f>MATCH(C1735,'Master Sheet'!$B$2:$B$392,0)</f>
        <v>141</v>
      </c>
    </row>
    <row r="1736" spans="3:4" x14ac:dyDescent="0.3">
      <c r="C1736" s="3" t="s">
        <v>458</v>
      </c>
      <c r="D1736">
        <f>MATCH(C1736,'Master Sheet'!$B$2:$B$392,0)</f>
        <v>142</v>
      </c>
    </row>
    <row r="1737" spans="3:4" x14ac:dyDescent="0.3">
      <c r="C1737" s="3" t="s">
        <v>458</v>
      </c>
      <c r="D1737">
        <f>MATCH(C1737,'Master Sheet'!$B$2:$B$392,0)</f>
        <v>142</v>
      </c>
    </row>
    <row r="1738" spans="3:4" x14ac:dyDescent="0.3">
      <c r="C1738" s="3" t="s">
        <v>458</v>
      </c>
      <c r="D1738">
        <f>MATCH(C1738,'Master Sheet'!$B$2:$B$392,0)</f>
        <v>142</v>
      </c>
    </row>
    <row r="1739" spans="3:4" x14ac:dyDescent="0.3">
      <c r="C1739" s="3" t="s">
        <v>458</v>
      </c>
      <c r="D1739">
        <f>MATCH(C1739,'Master Sheet'!$B$2:$B$392,0)</f>
        <v>142</v>
      </c>
    </row>
    <row r="1740" spans="3:4" x14ac:dyDescent="0.3">
      <c r="C1740" s="3" t="s">
        <v>458</v>
      </c>
      <c r="D1740">
        <f>MATCH(C1740,'Master Sheet'!$B$2:$B$392,0)</f>
        <v>142</v>
      </c>
    </row>
    <row r="1741" spans="3:4" x14ac:dyDescent="0.3">
      <c r="C1741" s="3" t="s">
        <v>458</v>
      </c>
      <c r="D1741">
        <f>MATCH(C1741,'Master Sheet'!$B$2:$B$392,0)</f>
        <v>142</v>
      </c>
    </row>
    <row r="1742" spans="3:4" x14ac:dyDescent="0.3">
      <c r="C1742" s="3" t="s">
        <v>458</v>
      </c>
      <c r="D1742">
        <f>MATCH(C1742,'Master Sheet'!$B$2:$B$392,0)</f>
        <v>142</v>
      </c>
    </row>
    <row r="1743" spans="3:4" x14ac:dyDescent="0.3">
      <c r="C1743" s="3" t="s">
        <v>458</v>
      </c>
      <c r="D1743">
        <f>MATCH(C1743,'Master Sheet'!$B$2:$B$392,0)</f>
        <v>142</v>
      </c>
    </row>
    <row r="1744" spans="3:4" x14ac:dyDescent="0.3">
      <c r="C1744" s="3" t="s">
        <v>458</v>
      </c>
      <c r="D1744">
        <f>MATCH(C1744,'Master Sheet'!$B$2:$B$392,0)</f>
        <v>142</v>
      </c>
    </row>
    <row r="1745" spans="3:4" x14ac:dyDescent="0.3">
      <c r="C1745" s="3" t="s">
        <v>458</v>
      </c>
      <c r="D1745">
        <f>MATCH(C1745,'Master Sheet'!$B$2:$B$392,0)</f>
        <v>142</v>
      </c>
    </row>
    <row r="1746" spans="3:4" x14ac:dyDescent="0.3">
      <c r="C1746" s="3" t="s">
        <v>458</v>
      </c>
      <c r="D1746">
        <f>MATCH(C1746,'Master Sheet'!$B$2:$B$392,0)</f>
        <v>142</v>
      </c>
    </row>
    <row r="1747" spans="3:4" x14ac:dyDescent="0.3">
      <c r="C1747" s="3" t="s">
        <v>458</v>
      </c>
      <c r="D1747">
        <f>MATCH(C1747,'Master Sheet'!$B$2:$B$392,0)</f>
        <v>142</v>
      </c>
    </row>
    <row r="1748" spans="3:4" x14ac:dyDescent="0.3">
      <c r="C1748" s="3" t="s">
        <v>458</v>
      </c>
      <c r="D1748">
        <f>MATCH(C1748,'Master Sheet'!$B$2:$B$392,0)</f>
        <v>142</v>
      </c>
    </row>
    <row r="1749" spans="3:4" x14ac:dyDescent="0.3">
      <c r="C1749" s="3" t="s">
        <v>461</v>
      </c>
      <c r="D1749">
        <f>MATCH(C1749,'Master Sheet'!$B$2:$B$392,0)</f>
        <v>143</v>
      </c>
    </row>
    <row r="1750" spans="3:4" x14ac:dyDescent="0.3">
      <c r="C1750" s="3" t="s">
        <v>461</v>
      </c>
      <c r="D1750">
        <f>MATCH(C1750,'Master Sheet'!$B$2:$B$392,0)</f>
        <v>143</v>
      </c>
    </row>
    <row r="1751" spans="3:4" x14ac:dyDescent="0.3">
      <c r="C1751" s="3" t="s">
        <v>461</v>
      </c>
      <c r="D1751">
        <f>MATCH(C1751,'Master Sheet'!$B$2:$B$392,0)</f>
        <v>143</v>
      </c>
    </row>
    <row r="1752" spans="3:4" x14ac:dyDescent="0.3">
      <c r="C1752" s="3" t="s">
        <v>461</v>
      </c>
      <c r="D1752">
        <f>MATCH(C1752,'Master Sheet'!$B$2:$B$392,0)</f>
        <v>143</v>
      </c>
    </row>
    <row r="1753" spans="3:4" x14ac:dyDescent="0.3">
      <c r="C1753" s="3" t="s">
        <v>461</v>
      </c>
      <c r="D1753">
        <f>MATCH(C1753,'Master Sheet'!$B$2:$B$392,0)</f>
        <v>143</v>
      </c>
    </row>
    <row r="1754" spans="3:4" x14ac:dyDescent="0.3">
      <c r="C1754" s="3" t="s">
        <v>461</v>
      </c>
      <c r="D1754">
        <f>MATCH(C1754,'Master Sheet'!$B$2:$B$392,0)</f>
        <v>143</v>
      </c>
    </row>
    <row r="1755" spans="3:4" x14ac:dyDescent="0.3">
      <c r="C1755" s="3" t="s">
        <v>461</v>
      </c>
      <c r="D1755">
        <f>MATCH(C1755,'Master Sheet'!$B$2:$B$392,0)</f>
        <v>143</v>
      </c>
    </row>
    <row r="1756" spans="3:4" x14ac:dyDescent="0.3">
      <c r="C1756" s="3" t="s">
        <v>461</v>
      </c>
      <c r="D1756">
        <f>MATCH(C1756,'Master Sheet'!$B$2:$B$392,0)</f>
        <v>143</v>
      </c>
    </row>
    <row r="1757" spans="3:4" x14ac:dyDescent="0.3">
      <c r="C1757" s="3" t="s">
        <v>461</v>
      </c>
      <c r="D1757">
        <f>MATCH(C1757,'Master Sheet'!$B$2:$B$392,0)</f>
        <v>143</v>
      </c>
    </row>
    <row r="1758" spans="3:4" x14ac:dyDescent="0.3">
      <c r="C1758" s="3" t="s">
        <v>461</v>
      </c>
      <c r="D1758">
        <f>MATCH(C1758,'Master Sheet'!$B$2:$B$392,0)</f>
        <v>143</v>
      </c>
    </row>
    <row r="1759" spans="3:4" x14ac:dyDescent="0.3">
      <c r="C1759" s="3" t="s">
        <v>461</v>
      </c>
      <c r="D1759">
        <f>MATCH(C1759,'Master Sheet'!$B$2:$B$392,0)</f>
        <v>143</v>
      </c>
    </row>
    <row r="1760" spans="3:4" x14ac:dyDescent="0.3">
      <c r="C1760" s="3" t="s">
        <v>461</v>
      </c>
      <c r="D1760">
        <f>MATCH(C1760,'Master Sheet'!$B$2:$B$392,0)</f>
        <v>143</v>
      </c>
    </row>
    <row r="1761" spans="3:4" x14ac:dyDescent="0.3">
      <c r="C1761" s="3" t="s">
        <v>461</v>
      </c>
      <c r="D1761">
        <f>MATCH(C1761,'Master Sheet'!$B$2:$B$392,0)</f>
        <v>143</v>
      </c>
    </row>
    <row r="1762" spans="3:4" x14ac:dyDescent="0.3">
      <c r="C1762" s="3" t="s">
        <v>461</v>
      </c>
      <c r="D1762">
        <f>MATCH(C1762,'Master Sheet'!$B$2:$B$392,0)</f>
        <v>143</v>
      </c>
    </row>
    <row r="1763" spans="3:4" x14ac:dyDescent="0.3">
      <c r="C1763" s="3" t="s">
        <v>461</v>
      </c>
      <c r="D1763">
        <f>MATCH(C1763,'Master Sheet'!$B$2:$B$392,0)</f>
        <v>143</v>
      </c>
    </row>
    <row r="1764" spans="3:4" x14ac:dyDescent="0.3">
      <c r="C1764" s="3" t="s">
        <v>461</v>
      </c>
      <c r="D1764">
        <f>MATCH(C1764,'Master Sheet'!$B$2:$B$392,0)</f>
        <v>143</v>
      </c>
    </row>
    <row r="1765" spans="3:4" x14ac:dyDescent="0.3">
      <c r="C1765" s="3" t="s">
        <v>464</v>
      </c>
      <c r="D1765">
        <f>MATCH(C1765,'Master Sheet'!$B$2:$B$392,0)</f>
        <v>144</v>
      </c>
    </row>
    <row r="1766" spans="3:4" x14ac:dyDescent="0.3">
      <c r="C1766" s="3" t="s">
        <v>464</v>
      </c>
      <c r="D1766">
        <f>MATCH(C1766,'Master Sheet'!$B$2:$B$392,0)</f>
        <v>144</v>
      </c>
    </row>
    <row r="1767" spans="3:4" x14ac:dyDescent="0.3">
      <c r="C1767" s="3" t="s">
        <v>464</v>
      </c>
      <c r="D1767">
        <f>MATCH(C1767,'Master Sheet'!$B$2:$B$392,0)</f>
        <v>144</v>
      </c>
    </row>
    <row r="1768" spans="3:4" x14ac:dyDescent="0.3">
      <c r="C1768" s="3" t="s">
        <v>464</v>
      </c>
      <c r="D1768">
        <f>MATCH(C1768,'Master Sheet'!$B$2:$B$392,0)</f>
        <v>144</v>
      </c>
    </row>
    <row r="1769" spans="3:4" x14ac:dyDescent="0.3">
      <c r="C1769" s="3" t="s">
        <v>464</v>
      </c>
      <c r="D1769">
        <f>MATCH(C1769,'Master Sheet'!$B$2:$B$392,0)</f>
        <v>144</v>
      </c>
    </row>
    <row r="1770" spans="3:4" x14ac:dyDescent="0.3">
      <c r="C1770" s="3" t="s">
        <v>464</v>
      </c>
      <c r="D1770">
        <f>MATCH(C1770,'Master Sheet'!$B$2:$B$392,0)</f>
        <v>144</v>
      </c>
    </row>
    <row r="1771" spans="3:4" x14ac:dyDescent="0.3">
      <c r="C1771" s="3" t="s">
        <v>464</v>
      </c>
      <c r="D1771">
        <f>MATCH(C1771,'Master Sheet'!$B$2:$B$392,0)</f>
        <v>144</v>
      </c>
    </row>
    <row r="1772" spans="3:4" x14ac:dyDescent="0.3">
      <c r="C1772" s="3" t="s">
        <v>464</v>
      </c>
      <c r="D1772">
        <f>MATCH(C1772,'Master Sheet'!$B$2:$B$392,0)</f>
        <v>144</v>
      </c>
    </row>
    <row r="1773" spans="3:4" x14ac:dyDescent="0.3">
      <c r="C1773" s="3" t="s">
        <v>464</v>
      </c>
      <c r="D1773">
        <f>MATCH(C1773,'Master Sheet'!$B$2:$B$392,0)</f>
        <v>144</v>
      </c>
    </row>
    <row r="1774" spans="3:4" x14ac:dyDescent="0.3">
      <c r="C1774" s="3" t="s">
        <v>464</v>
      </c>
      <c r="D1774">
        <f>MATCH(C1774,'Master Sheet'!$B$2:$B$392,0)</f>
        <v>144</v>
      </c>
    </row>
    <row r="1775" spans="3:4" x14ac:dyDescent="0.3">
      <c r="C1775" s="3" t="s">
        <v>464</v>
      </c>
      <c r="D1775">
        <f>MATCH(C1775,'Master Sheet'!$B$2:$B$392,0)</f>
        <v>144</v>
      </c>
    </row>
    <row r="1776" spans="3:4" x14ac:dyDescent="0.3">
      <c r="C1776" s="3" t="s">
        <v>464</v>
      </c>
      <c r="D1776">
        <f>MATCH(C1776,'Master Sheet'!$B$2:$B$392,0)</f>
        <v>144</v>
      </c>
    </row>
    <row r="1777" spans="3:4" x14ac:dyDescent="0.3">
      <c r="C1777" s="3" t="s">
        <v>464</v>
      </c>
      <c r="D1777">
        <f>MATCH(C1777,'Master Sheet'!$B$2:$B$392,0)</f>
        <v>144</v>
      </c>
    </row>
    <row r="1778" spans="3:4" x14ac:dyDescent="0.3">
      <c r="C1778" s="3" t="s">
        <v>464</v>
      </c>
      <c r="D1778">
        <f>MATCH(C1778,'Master Sheet'!$B$2:$B$392,0)</f>
        <v>144</v>
      </c>
    </row>
    <row r="1779" spans="3:4" x14ac:dyDescent="0.3">
      <c r="C1779" s="3" t="s">
        <v>464</v>
      </c>
      <c r="D1779">
        <f>MATCH(C1779,'Master Sheet'!$B$2:$B$392,0)</f>
        <v>144</v>
      </c>
    </row>
    <row r="1780" spans="3:4" x14ac:dyDescent="0.3">
      <c r="C1780" s="3" t="s">
        <v>464</v>
      </c>
      <c r="D1780">
        <f>MATCH(C1780,'Master Sheet'!$B$2:$B$392,0)</f>
        <v>144</v>
      </c>
    </row>
    <row r="1781" spans="3:4" x14ac:dyDescent="0.3">
      <c r="C1781" s="3" t="s">
        <v>467</v>
      </c>
      <c r="D1781">
        <f>MATCH(C1781,'Master Sheet'!$B$2:$B$392,0)</f>
        <v>145</v>
      </c>
    </row>
    <row r="1782" spans="3:4" x14ac:dyDescent="0.3">
      <c r="C1782" s="3" t="s">
        <v>467</v>
      </c>
      <c r="D1782">
        <f>MATCH(C1782,'Master Sheet'!$B$2:$B$392,0)</f>
        <v>145</v>
      </c>
    </row>
    <row r="1783" spans="3:4" x14ac:dyDescent="0.3">
      <c r="C1783" s="3" t="s">
        <v>467</v>
      </c>
      <c r="D1783">
        <f>MATCH(C1783,'Master Sheet'!$B$2:$B$392,0)</f>
        <v>145</v>
      </c>
    </row>
    <row r="1784" spans="3:4" x14ac:dyDescent="0.3">
      <c r="C1784" s="3" t="s">
        <v>467</v>
      </c>
      <c r="D1784">
        <f>MATCH(C1784,'Master Sheet'!$B$2:$B$392,0)</f>
        <v>145</v>
      </c>
    </row>
    <row r="1785" spans="3:4" x14ac:dyDescent="0.3">
      <c r="C1785" s="3" t="s">
        <v>467</v>
      </c>
      <c r="D1785">
        <f>MATCH(C1785,'Master Sheet'!$B$2:$B$392,0)</f>
        <v>145</v>
      </c>
    </row>
    <row r="1786" spans="3:4" x14ac:dyDescent="0.3">
      <c r="C1786" s="3" t="s">
        <v>467</v>
      </c>
      <c r="D1786">
        <f>MATCH(C1786,'Master Sheet'!$B$2:$B$392,0)</f>
        <v>145</v>
      </c>
    </row>
    <row r="1787" spans="3:4" x14ac:dyDescent="0.3">
      <c r="C1787" s="3" t="s">
        <v>467</v>
      </c>
      <c r="D1787">
        <f>MATCH(C1787,'Master Sheet'!$B$2:$B$392,0)</f>
        <v>145</v>
      </c>
    </row>
    <row r="1788" spans="3:4" x14ac:dyDescent="0.3">
      <c r="C1788" s="3" t="s">
        <v>467</v>
      </c>
      <c r="D1788">
        <f>MATCH(C1788,'Master Sheet'!$B$2:$B$392,0)</f>
        <v>145</v>
      </c>
    </row>
    <row r="1789" spans="3:4" x14ac:dyDescent="0.3">
      <c r="C1789" s="3" t="s">
        <v>467</v>
      </c>
      <c r="D1789">
        <f>MATCH(C1789,'Master Sheet'!$B$2:$B$392,0)</f>
        <v>145</v>
      </c>
    </row>
    <row r="1790" spans="3:4" x14ac:dyDescent="0.3">
      <c r="C1790" s="3" t="s">
        <v>467</v>
      </c>
      <c r="D1790">
        <f>MATCH(C1790,'Master Sheet'!$B$2:$B$392,0)</f>
        <v>145</v>
      </c>
    </row>
    <row r="1791" spans="3:4" x14ac:dyDescent="0.3">
      <c r="C1791" s="3" t="s">
        <v>470</v>
      </c>
      <c r="D1791">
        <f>MATCH(C1791,'Master Sheet'!$B$2:$B$392,0)</f>
        <v>146</v>
      </c>
    </row>
    <row r="1792" spans="3:4" x14ac:dyDescent="0.3">
      <c r="C1792" s="3" t="s">
        <v>470</v>
      </c>
      <c r="D1792">
        <f>MATCH(C1792,'Master Sheet'!$B$2:$B$392,0)</f>
        <v>146</v>
      </c>
    </row>
    <row r="1793" spans="3:4" x14ac:dyDescent="0.3">
      <c r="C1793" s="3" t="s">
        <v>470</v>
      </c>
      <c r="D1793">
        <f>MATCH(C1793,'Master Sheet'!$B$2:$B$392,0)</f>
        <v>146</v>
      </c>
    </row>
    <row r="1794" spans="3:4" x14ac:dyDescent="0.3">
      <c r="C1794" s="3" t="s">
        <v>470</v>
      </c>
      <c r="D1794">
        <f>MATCH(C1794,'Master Sheet'!$B$2:$B$392,0)</f>
        <v>146</v>
      </c>
    </row>
    <row r="1795" spans="3:4" x14ac:dyDescent="0.3">
      <c r="C1795" s="3" t="s">
        <v>470</v>
      </c>
      <c r="D1795">
        <f>MATCH(C1795,'Master Sheet'!$B$2:$B$392,0)</f>
        <v>146</v>
      </c>
    </row>
    <row r="1796" spans="3:4" x14ac:dyDescent="0.3">
      <c r="C1796" s="3" t="s">
        <v>470</v>
      </c>
      <c r="D1796">
        <f>MATCH(C1796,'Master Sheet'!$B$2:$B$392,0)</f>
        <v>146</v>
      </c>
    </row>
    <row r="1797" spans="3:4" x14ac:dyDescent="0.3">
      <c r="C1797" s="3" t="s">
        <v>470</v>
      </c>
      <c r="D1797">
        <f>MATCH(C1797,'Master Sheet'!$B$2:$B$392,0)</f>
        <v>146</v>
      </c>
    </row>
    <row r="1798" spans="3:4" x14ac:dyDescent="0.3">
      <c r="C1798" s="3" t="s">
        <v>470</v>
      </c>
      <c r="D1798">
        <f>MATCH(C1798,'Master Sheet'!$B$2:$B$392,0)</f>
        <v>146</v>
      </c>
    </row>
    <row r="1799" spans="3:4" x14ac:dyDescent="0.3">
      <c r="C1799" s="3" t="s">
        <v>470</v>
      </c>
      <c r="D1799">
        <f>MATCH(C1799,'Master Sheet'!$B$2:$B$392,0)</f>
        <v>146</v>
      </c>
    </row>
    <row r="1800" spans="3:4" x14ac:dyDescent="0.3">
      <c r="C1800" s="3" t="s">
        <v>470</v>
      </c>
      <c r="D1800">
        <f>MATCH(C1800,'Master Sheet'!$B$2:$B$392,0)</f>
        <v>146</v>
      </c>
    </row>
    <row r="1801" spans="3:4" x14ac:dyDescent="0.3">
      <c r="C1801" s="3" t="s">
        <v>470</v>
      </c>
      <c r="D1801">
        <f>MATCH(C1801,'Master Sheet'!$B$2:$B$392,0)</f>
        <v>146</v>
      </c>
    </row>
    <row r="1802" spans="3:4" x14ac:dyDescent="0.3">
      <c r="C1802" s="3" t="s">
        <v>470</v>
      </c>
      <c r="D1802">
        <f>MATCH(C1802,'Master Sheet'!$B$2:$B$392,0)</f>
        <v>146</v>
      </c>
    </row>
    <row r="1803" spans="3:4" x14ac:dyDescent="0.3">
      <c r="C1803" s="3" t="s">
        <v>470</v>
      </c>
      <c r="D1803">
        <f>MATCH(C1803,'Master Sheet'!$B$2:$B$392,0)</f>
        <v>146</v>
      </c>
    </row>
    <row r="1804" spans="3:4" x14ac:dyDescent="0.3">
      <c r="C1804" s="3" t="s">
        <v>470</v>
      </c>
      <c r="D1804">
        <f>MATCH(C1804,'Master Sheet'!$B$2:$B$392,0)</f>
        <v>146</v>
      </c>
    </row>
    <row r="1805" spans="3:4" x14ac:dyDescent="0.3">
      <c r="C1805" s="3" t="s">
        <v>473</v>
      </c>
      <c r="D1805">
        <f>MATCH(C1805,'Master Sheet'!$B$2:$B$392,0)</f>
        <v>147</v>
      </c>
    </row>
    <row r="1806" spans="3:4" x14ac:dyDescent="0.3">
      <c r="C1806" s="3" t="s">
        <v>473</v>
      </c>
      <c r="D1806">
        <f>MATCH(C1806,'Master Sheet'!$B$2:$B$392,0)</f>
        <v>147</v>
      </c>
    </row>
    <row r="1807" spans="3:4" x14ac:dyDescent="0.3">
      <c r="C1807" s="3" t="s">
        <v>473</v>
      </c>
      <c r="D1807">
        <f>MATCH(C1807,'Master Sheet'!$B$2:$B$392,0)</f>
        <v>147</v>
      </c>
    </row>
    <row r="1808" spans="3:4" x14ac:dyDescent="0.3">
      <c r="C1808" s="3" t="s">
        <v>473</v>
      </c>
      <c r="D1808">
        <f>MATCH(C1808,'Master Sheet'!$B$2:$B$392,0)</f>
        <v>147</v>
      </c>
    </row>
    <row r="1809" spans="3:4" x14ac:dyDescent="0.3">
      <c r="C1809" s="3" t="s">
        <v>473</v>
      </c>
      <c r="D1809">
        <f>MATCH(C1809,'Master Sheet'!$B$2:$B$392,0)</f>
        <v>147</v>
      </c>
    </row>
    <row r="1810" spans="3:4" x14ac:dyDescent="0.3">
      <c r="C1810" s="3" t="s">
        <v>473</v>
      </c>
      <c r="D1810">
        <f>MATCH(C1810,'Master Sheet'!$B$2:$B$392,0)</f>
        <v>147</v>
      </c>
    </row>
    <row r="1811" spans="3:4" x14ac:dyDescent="0.3">
      <c r="C1811" s="3" t="s">
        <v>473</v>
      </c>
      <c r="D1811">
        <f>MATCH(C1811,'Master Sheet'!$B$2:$B$392,0)</f>
        <v>147</v>
      </c>
    </row>
    <row r="1812" spans="3:4" x14ac:dyDescent="0.3">
      <c r="C1812" s="3" t="s">
        <v>473</v>
      </c>
      <c r="D1812">
        <f>MATCH(C1812,'Master Sheet'!$B$2:$B$392,0)</f>
        <v>147</v>
      </c>
    </row>
    <row r="1813" spans="3:4" x14ac:dyDescent="0.3">
      <c r="C1813" s="3" t="s">
        <v>473</v>
      </c>
      <c r="D1813">
        <f>MATCH(C1813,'Master Sheet'!$B$2:$B$392,0)</f>
        <v>147</v>
      </c>
    </row>
    <row r="1814" spans="3:4" x14ac:dyDescent="0.3">
      <c r="C1814" s="3" t="s">
        <v>473</v>
      </c>
      <c r="D1814">
        <f>MATCH(C1814,'Master Sheet'!$B$2:$B$392,0)</f>
        <v>147</v>
      </c>
    </row>
    <row r="1815" spans="3:4" x14ac:dyDescent="0.3">
      <c r="C1815" s="3" t="s">
        <v>473</v>
      </c>
      <c r="D1815">
        <f>MATCH(C1815,'Master Sheet'!$B$2:$B$392,0)</f>
        <v>147</v>
      </c>
    </row>
    <row r="1816" spans="3:4" x14ac:dyDescent="0.3">
      <c r="C1816" s="3" t="s">
        <v>476</v>
      </c>
      <c r="D1816">
        <f>MATCH(C1816,'Master Sheet'!$B$2:$B$392,0)</f>
        <v>148</v>
      </c>
    </row>
    <row r="1817" spans="3:4" x14ac:dyDescent="0.3">
      <c r="C1817" s="3" t="s">
        <v>476</v>
      </c>
      <c r="D1817">
        <f>MATCH(C1817,'Master Sheet'!$B$2:$B$392,0)</f>
        <v>148</v>
      </c>
    </row>
    <row r="1818" spans="3:4" x14ac:dyDescent="0.3">
      <c r="C1818" s="3" t="s">
        <v>476</v>
      </c>
      <c r="D1818">
        <f>MATCH(C1818,'Master Sheet'!$B$2:$B$392,0)</f>
        <v>148</v>
      </c>
    </row>
    <row r="1819" spans="3:4" x14ac:dyDescent="0.3">
      <c r="C1819" s="3" t="s">
        <v>476</v>
      </c>
      <c r="D1819">
        <f>MATCH(C1819,'Master Sheet'!$B$2:$B$392,0)</f>
        <v>148</v>
      </c>
    </row>
    <row r="1820" spans="3:4" x14ac:dyDescent="0.3">
      <c r="C1820" s="3" t="s">
        <v>476</v>
      </c>
      <c r="D1820">
        <f>MATCH(C1820,'Master Sheet'!$B$2:$B$392,0)</f>
        <v>148</v>
      </c>
    </row>
    <row r="1821" spans="3:4" x14ac:dyDescent="0.3">
      <c r="C1821" s="3" t="s">
        <v>476</v>
      </c>
      <c r="D1821">
        <f>MATCH(C1821,'Master Sheet'!$B$2:$B$392,0)</f>
        <v>148</v>
      </c>
    </row>
    <row r="1822" spans="3:4" x14ac:dyDescent="0.3">
      <c r="C1822" s="3" t="s">
        <v>476</v>
      </c>
      <c r="D1822">
        <f>MATCH(C1822,'Master Sheet'!$B$2:$B$392,0)</f>
        <v>148</v>
      </c>
    </row>
    <row r="1823" spans="3:4" x14ac:dyDescent="0.3">
      <c r="C1823" s="3" t="s">
        <v>476</v>
      </c>
      <c r="D1823">
        <f>MATCH(C1823,'Master Sheet'!$B$2:$B$392,0)</f>
        <v>148</v>
      </c>
    </row>
    <row r="1824" spans="3:4" x14ac:dyDescent="0.3">
      <c r="C1824" s="3" t="s">
        <v>476</v>
      </c>
      <c r="D1824">
        <f>MATCH(C1824,'Master Sheet'!$B$2:$B$392,0)</f>
        <v>148</v>
      </c>
    </row>
    <row r="1825" spans="3:4" x14ac:dyDescent="0.3">
      <c r="C1825" s="3" t="s">
        <v>476</v>
      </c>
      <c r="D1825">
        <f>MATCH(C1825,'Master Sheet'!$B$2:$B$392,0)</f>
        <v>148</v>
      </c>
    </row>
    <row r="1826" spans="3:4" x14ac:dyDescent="0.3">
      <c r="C1826" s="3" t="s">
        <v>476</v>
      </c>
      <c r="D1826">
        <f>MATCH(C1826,'Master Sheet'!$B$2:$B$392,0)</f>
        <v>148</v>
      </c>
    </row>
    <row r="1827" spans="3:4" x14ac:dyDescent="0.3">
      <c r="C1827" s="3" t="s">
        <v>476</v>
      </c>
      <c r="D1827">
        <f>MATCH(C1827,'Master Sheet'!$B$2:$B$392,0)</f>
        <v>148</v>
      </c>
    </row>
    <row r="1828" spans="3:4" x14ac:dyDescent="0.3">
      <c r="C1828" s="3" t="s">
        <v>479</v>
      </c>
      <c r="D1828">
        <f>MATCH(C1828,'Master Sheet'!$B$2:$B$392,0)</f>
        <v>149</v>
      </c>
    </row>
    <row r="1829" spans="3:4" x14ac:dyDescent="0.3">
      <c r="C1829" s="3" t="s">
        <v>479</v>
      </c>
      <c r="D1829">
        <f>MATCH(C1829,'Master Sheet'!$B$2:$B$392,0)</f>
        <v>149</v>
      </c>
    </row>
    <row r="1830" spans="3:4" x14ac:dyDescent="0.3">
      <c r="C1830" s="3" t="s">
        <v>479</v>
      </c>
      <c r="D1830">
        <f>MATCH(C1830,'Master Sheet'!$B$2:$B$392,0)</f>
        <v>149</v>
      </c>
    </row>
    <row r="1831" spans="3:4" x14ac:dyDescent="0.3">
      <c r="C1831" s="3" t="s">
        <v>479</v>
      </c>
      <c r="D1831">
        <f>MATCH(C1831,'Master Sheet'!$B$2:$B$392,0)</f>
        <v>149</v>
      </c>
    </row>
    <row r="1832" spans="3:4" x14ac:dyDescent="0.3">
      <c r="C1832" s="3" t="s">
        <v>479</v>
      </c>
      <c r="D1832">
        <f>MATCH(C1832,'Master Sheet'!$B$2:$B$392,0)</f>
        <v>149</v>
      </c>
    </row>
    <row r="1833" spans="3:4" x14ac:dyDescent="0.3">
      <c r="C1833" s="3" t="s">
        <v>479</v>
      </c>
      <c r="D1833">
        <f>MATCH(C1833,'Master Sheet'!$B$2:$B$392,0)</f>
        <v>149</v>
      </c>
    </row>
    <row r="1834" spans="3:4" x14ac:dyDescent="0.3">
      <c r="C1834" s="3" t="s">
        <v>479</v>
      </c>
      <c r="D1834">
        <f>MATCH(C1834,'Master Sheet'!$B$2:$B$392,0)</f>
        <v>149</v>
      </c>
    </row>
    <row r="1835" spans="3:4" x14ac:dyDescent="0.3">
      <c r="C1835" s="3" t="s">
        <v>482</v>
      </c>
      <c r="D1835">
        <f>MATCH(C1835,'Master Sheet'!$B$2:$B$392,0)</f>
        <v>150</v>
      </c>
    </row>
    <row r="1836" spans="3:4" x14ac:dyDescent="0.3">
      <c r="C1836" s="3" t="s">
        <v>482</v>
      </c>
      <c r="D1836">
        <f>MATCH(C1836,'Master Sheet'!$B$2:$B$392,0)</f>
        <v>150</v>
      </c>
    </row>
    <row r="1837" spans="3:4" x14ac:dyDescent="0.3">
      <c r="C1837" s="3" t="s">
        <v>482</v>
      </c>
      <c r="D1837">
        <f>MATCH(C1837,'Master Sheet'!$B$2:$B$392,0)</f>
        <v>150</v>
      </c>
    </row>
    <row r="1838" spans="3:4" x14ac:dyDescent="0.3">
      <c r="C1838" s="3" t="s">
        <v>482</v>
      </c>
      <c r="D1838">
        <f>MATCH(C1838,'Master Sheet'!$B$2:$B$392,0)</f>
        <v>150</v>
      </c>
    </row>
    <row r="1839" spans="3:4" x14ac:dyDescent="0.3">
      <c r="C1839" s="3" t="s">
        <v>482</v>
      </c>
      <c r="D1839">
        <f>MATCH(C1839,'Master Sheet'!$B$2:$B$392,0)</f>
        <v>150</v>
      </c>
    </row>
    <row r="1840" spans="3:4" x14ac:dyDescent="0.3">
      <c r="C1840" s="3" t="s">
        <v>482</v>
      </c>
      <c r="D1840">
        <f>MATCH(C1840,'Master Sheet'!$B$2:$B$392,0)</f>
        <v>150</v>
      </c>
    </row>
    <row r="1841" spans="3:4" x14ac:dyDescent="0.3">
      <c r="C1841" s="3" t="s">
        <v>482</v>
      </c>
      <c r="D1841">
        <f>MATCH(C1841,'Master Sheet'!$B$2:$B$392,0)</f>
        <v>150</v>
      </c>
    </row>
    <row r="1842" spans="3:4" x14ac:dyDescent="0.3">
      <c r="C1842" s="3" t="s">
        <v>482</v>
      </c>
      <c r="D1842">
        <f>MATCH(C1842,'Master Sheet'!$B$2:$B$392,0)</f>
        <v>150</v>
      </c>
    </row>
    <row r="1843" spans="3:4" x14ac:dyDescent="0.3">
      <c r="C1843" s="3" t="s">
        <v>482</v>
      </c>
      <c r="D1843">
        <f>MATCH(C1843,'Master Sheet'!$B$2:$B$392,0)</f>
        <v>150</v>
      </c>
    </row>
    <row r="1844" spans="3:4" x14ac:dyDescent="0.3">
      <c r="C1844" s="3" t="s">
        <v>485</v>
      </c>
      <c r="D1844">
        <f>MATCH(C1844,'Master Sheet'!$B$2:$B$392,0)</f>
        <v>151</v>
      </c>
    </row>
    <row r="1845" spans="3:4" x14ac:dyDescent="0.3">
      <c r="C1845" s="3" t="s">
        <v>485</v>
      </c>
      <c r="D1845">
        <f>MATCH(C1845,'Master Sheet'!$B$2:$B$392,0)</f>
        <v>151</v>
      </c>
    </row>
    <row r="1846" spans="3:4" x14ac:dyDescent="0.3">
      <c r="C1846" s="3" t="s">
        <v>485</v>
      </c>
      <c r="D1846">
        <f>MATCH(C1846,'Master Sheet'!$B$2:$B$392,0)</f>
        <v>151</v>
      </c>
    </row>
    <row r="1847" spans="3:4" x14ac:dyDescent="0.3">
      <c r="C1847" s="3" t="s">
        <v>485</v>
      </c>
      <c r="D1847">
        <f>MATCH(C1847,'Master Sheet'!$B$2:$B$392,0)</f>
        <v>151</v>
      </c>
    </row>
    <row r="1848" spans="3:4" x14ac:dyDescent="0.3">
      <c r="C1848" s="3" t="s">
        <v>485</v>
      </c>
      <c r="D1848">
        <f>MATCH(C1848,'Master Sheet'!$B$2:$B$392,0)</f>
        <v>151</v>
      </c>
    </row>
    <row r="1849" spans="3:4" x14ac:dyDescent="0.3">
      <c r="C1849" s="3" t="s">
        <v>485</v>
      </c>
      <c r="D1849">
        <f>MATCH(C1849,'Master Sheet'!$B$2:$B$392,0)</f>
        <v>151</v>
      </c>
    </row>
    <row r="1850" spans="3:4" x14ac:dyDescent="0.3">
      <c r="C1850" s="3" t="s">
        <v>485</v>
      </c>
      <c r="D1850">
        <f>MATCH(C1850,'Master Sheet'!$B$2:$B$392,0)</f>
        <v>151</v>
      </c>
    </row>
    <row r="1851" spans="3:4" x14ac:dyDescent="0.3">
      <c r="C1851" s="3" t="s">
        <v>485</v>
      </c>
      <c r="D1851">
        <f>MATCH(C1851,'Master Sheet'!$B$2:$B$392,0)</f>
        <v>151</v>
      </c>
    </row>
    <row r="1852" spans="3:4" x14ac:dyDescent="0.3">
      <c r="C1852" s="3" t="s">
        <v>485</v>
      </c>
      <c r="D1852">
        <f>MATCH(C1852,'Master Sheet'!$B$2:$B$392,0)</f>
        <v>151</v>
      </c>
    </row>
    <row r="1853" spans="3:4" x14ac:dyDescent="0.3">
      <c r="C1853" s="3" t="s">
        <v>488</v>
      </c>
      <c r="D1853">
        <f>MATCH(C1853,'Master Sheet'!$B$2:$B$392,0)</f>
        <v>152</v>
      </c>
    </row>
    <row r="1854" spans="3:4" x14ac:dyDescent="0.3">
      <c r="C1854" s="3" t="s">
        <v>488</v>
      </c>
      <c r="D1854">
        <f>MATCH(C1854,'Master Sheet'!$B$2:$B$392,0)</f>
        <v>152</v>
      </c>
    </row>
    <row r="1855" spans="3:4" x14ac:dyDescent="0.3">
      <c r="C1855" s="3" t="s">
        <v>488</v>
      </c>
      <c r="D1855">
        <f>MATCH(C1855,'Master Sheet'!$B$2:$B$392,0)</f>
        <v>152</v>
      </c>
    </row>
    <row r="1856" spans="3:4" x14ac:dyDescent="0.3">
      <c r="C1856" s="3" t="s">
        <v>488</v>
      </c>
      <c r="D1856">
        <f>MATCH(C1856,'Master Sheet'!$B$2:$B$392,0)</f>
        <v>152</v>
      </c>
    </row>
    <row r="1857" spans="3:4" x14ac:dyDescent="0.3">
      <c r="C1857" s="3" t="s">
        <v>488</v>
      </c>
      <c r="D1857">
        <f>MATCH(C1857,'Master Sheet'!$B$2:$B$392,0)</f>
        <v>152</v>
      </c>
    </row>
    <row r="1858" spans="3:4" x14ac:dyDescent="0.3">
      <c r="C1858" s="3" t="s">
        <v>488</v>
      </c>
      <c r="D1858">
        <f>MATCH(C1858,'Master Sheet'!$B$2:$B$392,0)</f>
        <v>152</v>
      </c>
    </row>
    <row r="1859" spans="3:4" x14ac:dyDescent="0.3">
      <c r="C1859" s="3" t="s">
        <v>488</v>
      </c>
      <c r="D1859">
        <f>MATCH(C1859,'Master Sheet'!$B$2:$B$392,0)</f>
        <v>152</v>
      </c>
    </row>
    <row r="1860" spans="3:4" x14ac:dyDescent="0.3">
      <c r="C1860" s="3" t="s">
        <v>488</v>
      </c>
      <c r="D1860">
        <f>MATCH(C1860,'Master Sheet'!$B$2:$B$392,0)</f>
        <v>152</v>
      </c>
    </row>
    <row r="1861" spans="3:4" x14ac:dyDescent="0.3">
      <c r="C1861" s="3" t="s">
        <v>488</v>
      </c>
      <c r="D1861">
        <f>MATCH(C1861,'Master Sheet'!$B$2:$B$392,0)</f>
        <v>152</v>
      </c>
    </row>
    <row r="1862" spans="3:4" x14ac:dyDescent="0.3">
      <c r="C1862" s="3" t="s">
        <v>488</v>
      </c>
      <c r="D1862">
        <f>MATCH(C1862,'Master Sheet'!$B$2:$B$392,0)</f>
        <v>152</v>
      </c>
    </row>
    <row r="1863" spans="3:4" x14ac:dyDescent="0.3">
      <c r="C1863" s="3" t="s">
        <v>488</v>
      </c>
      <c r="D1863">
        <f>MATCH(C1863,'Master Sheet'!$B$2:$B$392,0)</f>
        <v>152</v>
      </c>
    </row>
    <row r="1864" spans="3:4" x14ac:dyDescent="0.3">
      <c r="C1864" s="3" t="s">
        <v>488</v>
      </c>
      <c r="D1864">
        <f>MATCH(C1864,'Master Sheet'!$B$2:$B$392,0)</f>
        <v>152</v>
      </c>
    </row>
    <row r="1865" spans="3:4" x14ac:dyDescent="0.3">
      <c r="C1865" s="3" t="s">
        <v>488</v>
      </c>
      <c r="D1865">
        <f>MATCH(C1865,'Master Sheet'!$B$2:$B$392,0)</f>
        <v>152</v>
      </c>
    </row>
    <row r="1866" spans="3:4" x14ac:dyDescent="0.3">
      <c r="C1866" s="3" t="s">
        <v>488</v>
      </c>
      <c r="D1866">
        <f>MATCH(C1866,'Master Sheet'!$B$2:$B$392,0)</f>
        <v>152</v>
      </c>
    </row>
    <row r="1867" spans="3:4" x14ac:dyDescent="0.3">
      <c r="C1867" s="3" t="s">
        <v>488</v>
      </c>
      <c r="D1867">
        <f>MATCH(C1867,'Master Sheet'!$B$2:$B$392,0)</f>
        <v>152</v>
      </c>
    </row>
    <row r="1868" spans="3:4" x14ac:dyDescent="0.3">
      <c r="C1868" s="3" t="s">
        <v>488</v>
      </c>
      <c r="D1868">
        <f>MATCH(C1868,'Master Sheet'!$B$2:$B$392,0)</f>
        <v>152</v>
      </c>
    </row>
    <row r="1869" spans="3:4" x14ac:dyDescent="0.3">
      <c r="C1869" s="3" t="s">
        <v>491</v>
      </c>
      <c r="D1869">
        <f>MATCH(C1869,'Master Sheet'!$B$2:$B$392,0)</f>
        <v>153</v>
      </c>
    </row>
    <row r="1870" spans="3:4" x14ac:dyDescent="0.3">
      <c r="C1870" s="3" t="s">
        <v>491</v>
      </c>
      <c r="D1870">
        <f>MATCH(C1870,'Master Sheet'!$B$2:$B$392,0)</f>
        <v>153</v>
      </c>
    </row>
    <row r="1871" spans="3:4" x14ac:dyDescent="0.3">
      <c r="C1871" s="3" t="s">
        <v>491</v>
      </c>
      <c r="D1871">
        <f>MATCH(C1871,'Master Sheet'!$B$2:$B$392,0)</f>
        <v>153</v>
      </c>
    </row>
    <row r="1872" spans="3:4" x14ac:dyDescent="0.3">
      <c r="C1872" s="3" t="s">
        <v>491</v>
      </c>
      <c r="D1872">
        <f>MATCH(C1872,'Master Sheet'!$B$2:$B$392,0)</f>
        <v>153</v>
      </c>
    </row>
    <row r="1873" spans="3:4" x14ac:dyDescent="0.3">
      <c r="C1873" s="3" t="s">
        <v>491</v>
      </c>
      <c r="D1873">
        <f>MATCH(C1873,'Master Sheet'!$B$2:$B$392,0)</f>
        <v>153</v>
      </c>
    </row>
    <row r="1874" spans="3:4" x14ac:dyDescent="0.3">
      <c r="C1874" s="3" t="s">
        <v>491</v>
      </c>
      <c r="D1874">
        <f>MATCH(C1874,'Master Sheet'!$B$2:$B$392,0)</f>
        <v>153</v>
      </c>
    </row>
    <row r="1875" spans="3:4" x14ac:dyDescent="0.3">
      <c r="C1875" s="3" t="s">
        <v>491</v>
      </c>
      <c r="D1875">
        <f>MATCH(C1875,'Master Sheet'!$B$2:$B$392,0)</f>
        <v>153</v>
      </c>
    </row>
    <row r="1876" spans="3:4" x14ac:dyDescent="0.3">
      <c r="C1876" s="3" t="s">
        <v>491</v>
      </c>
      <c r="D1876">
        <f>MATCH(C1876,'Master Sheet'!$B$2:$B$392,0)</f>
        <v>153</v>
      </c>
    </row>
    <row r="1877" spans="3:4" x14ac:dyDescent="0.3">
      <c r="C1877" s="3" t="s">
        <v>491</v>
      </c>
      <c r="D1877">
        <f>MATCH(C1877,'Master Sheet'!$B$2:$B$392,0)</f>
        <v>153</v>
      </c>
    </row>
    <row r="1878" spans="3:4" x14ac:dyDescent="0.3">
      <c r="C1878" s="3" t="s">
        <v>491</v>
      </c>
      <c r="D1878">
        <f>MATCH(C1878,'Master Sheet'!$B$2:$B$392,0)</f>
        <v>153</v>
      </c>
    </row>
    <row r="1879" spans="3:4" x14ac:dyDescent="0.3">
      <c r="C1879" s="3" t="s">
        <v>491</v>
      </c>
      <c r="D1879">
        <f>MATCH(C1879,'Master Sheet'!$B$2:$B$392,0)</f>
        <v>153</v>
      </c>
    </row>
    <row r="1880" spans="3:4" x14ac:dyDescent="0.3">
      <c r="C1880" s="3" t="s">
        <v>491</v>
      </c>
      <c r="D1880">
        <f>MATCH(C1880,'Master Sheet'!$B$2:$B$392,0)</f>
        <v>153</v>
      </c>
    </row>
    <row r="1881" spans="3:4" x14ac:dyDescent="0.3">
      <c r="C1881" s="3" t="s">
        <v>491</v>
      </c>
      <c r="D1881">
        <f>MATCH(C1881,'Master Sheet'!$B$2:$B$392,0)</f>
        <v>153</v>
      </c>
    </row>
    <row r="1882" spans="3:4" x14ac:dyDescent="0.3">
      <c r="C1882" s="3" t="s">
        <v>491</v>
      </c>
      <c r="D1882">
        <f>MATCH(C1882,'Master Sheet'!$B$2:$B$392,0)</f>
        <v>153</v>
      </c>
    </row>
    <row r="1883" spans="3:4" x14ac:dyDescent="0.3">
      <c r="C1883" s="3" t="s">
        <v>491</v>
      </c>
      <c r="D1883">
        <f>MATCH(C1883,'Master Sheet'!$B$2:$B$392,0)</f>
        <v>153</v>
      </c>
    </row>
    <row r="1884" spans="3:4" x14ac:dyDescent="0.3">
      <c r="C1884" s="3" t="s">
        <v>494</v>
      </c>
      <c r="D1884">
        <f>MATCH(C1884,'Master Sheet'!$B$2:$B$392,0)</f>
        <v>154</v>
      </c>
    </row>
    <row r="1885" spans="3:4" x14ac:dyDescent="0.3">
      <c r="C1885" s="3" t="s">
        <v>494</v>
      </c>
      <c r="D1885">
        <f>MATCH(C1885,'Master Sheet'!$B$2:$B$392,0)</f>
        <v>154</v>
      </c>
    </row>
    <row r="1886" spans="3:4" x14ac:dyDescent="0.3">
      <c r="C1886" s="3" t="s">
        <v>494</v>
      </c>
      <c r="D1886">
        <f>MATCH(C1886,'Master Sheet'!$B$2:$B$392,0)</f>
        <v>154</v>
      </c>
    </row>
    <row r="1887" spans="3:4" x14ac:dyDescent="0.3">
      <c r="C1887" s="3" t="s">
        <v>494</v>
      </c>
      <c r="D1887">
        <f>MATCH(C1887,'Master Sheet'!$B$2:$B$392,0)</f>
        <v>154</v>
      </c>
    </row>
    <row r="1888" spans="3:4" x14ac:dyDescent="0.3">
      <c r="C1888" s="3" t="s">
        <v>494</v>
      </c>
      <c r="D1888">
        <f>MATCH(C1888,'Master Sheet'!$B$2:$B$392,0)</f>
        <v>154</v>
      </c>
    </row>
    <row r="1889" spans="3:4" x14ac:dyDescent="0.3">
      <c r="C1889" s="3" t="s">
        <v>494</v>
      </c>
      <c r="D1889">
        <f>MATCH(C1889,'Master Sheet'!$B$2:$B$392,0)</f>
        <v>154</v>
      </c>
    </row>
    <row r="1890" spans="3:4" x14ac:dyDescent="0.3">
      <c r="C1890" s="3" t="s">
        <v>494</v>
      </c>
      <c r="D1890">
        <f>MATCH(C1890,'Master Sheet'!$B$2:$B$392,0)</f>
        <v>154</v>
      </c>
    </row>
    <row r="1891" spans="3:4" x14ac:dyDescent="0.3">
      <c r="C1891" s="3" t="s">
        <v>494</v>
      </c>
      <c r="D1891">
        <f>MATCH(C1891,'Master Sheet'!$B$2:$B$392,0)</f>
        <v>154</v>
      </c>
    </row>
    <row r="1892" spans="3:4" x14ac:dyDescent="0.3">
      <c r="C1892" s="3" t="s">
        <v>494</v>
      </c>
      <c r="D1892">
        <f>MATCH(C1892,'Master Sheet'!$B$2:$B$392,0)</f>
        <v>154</v>
      </c>
    </row>
    <row r="1893" spans="3:4" x14ac:dyDescent="0.3">
      <c r="C1893" s="3" t="s">
        <v>494</v>
      </c>
      <c r="D1893">
        <f>MATCH(C1893,'Master Sheet'!$B$2:$B$392,0)</f>
        <v>154</v>
      </c>
    </row>
    <row r="1894" spans="3:4" x14ac:dyDescent="0.3">
      <c r="C1894" s="3" t="s">
        <v>494</v>
      </c>
      <c r="D1894">
        <f>MATCH(C1894,'Master Sheet'!$B$2:$B$392,0)</f>
        <v>154</v>
      </c>
    </row>
    <row r="1895" spans="3:4" x14ac:dyDescent="0.3">
      <c r="C1895" s="3" t="s">
        <v>494</v>
      </c>
      <c r="D1895">
        <f>MATCH(C1895,'Master Sheet'!$B$2:$B$392,0)</f>
        <v>154</v>
      </c>
    </row>
    <row r="1896" spans="3:4" x14ac:dyDescent="0.3">
      <c r="C1896" s="3" t="s">
        <v>494</v>
      </c>
      <c r="D1896">
        <f>MATCH(C1896,'Master Sheet'!$B$2:$B$392,0)</f>
        <v>154</v>
      </c>
    </row>
    <row r="1897" spans="3:4" x14ac:dyDescent="0.3">
      <c r="C1897" s="3" t="s">
        <v>494</v>
      </c>
      <c r="D1897">
        <f>MATCH(C1897,'Master Sheet'!$B$2:$B$392,0)</f>
        <v>154</v>
      </c>
    </row>
    <row r="1898" spans="3:4" x14ac:dyDescent="0.3">
      <c r="C1898" s="3" t="s">
        <v>497</v>
      </c>
      <c r="D1898">
        <f>MATCH(C1898,'Master Sheet'!$B$2:$B$392,0)</f>
        <v>155</v>
      </c>
    </row>
    <row r="1899" spans="3:4" x14ac:dyDescent="0.3">
      <c r="C1899" s="3" t="s">
        <v>497</v>
      </c>
      <c r="D1899">
        <f>MATCH(C1899,'Master Sheet'!$B$2:$B$392,0)</f>
        <v>155</v>
      </c>
    </row>
    <row r="1900" spans="3:4" x14ac:dyDescent="0.3">
      <c r="C1900" s="3" t="s">
        <v>497</v>
      </c>
      <c r="D1900">
        <f>MATCH(C1900,'Master Sheet'!$B$2:$B$392,0)</f>
        <v>155</v>
      </c>
    </row>
    <row r="1901" spans="3:4" x14ac:dyDescent="0.3">
      <c r="C1901" s="3" t="s">
        <v>497</v>
      </c>
      <c r="D1901">
        <f>MATCH(C1901,'Master Sheet'!$B$2:$B$392,0)</f>
        <v>155</v>
      </c>
    </row>
    <row r="1902" spans="3:4" x14ac:dyDescent="0.3">
      <c r="C1902" s="3" t="s">
        <v>497</v>
      </c>
      <c r="D1902">
        <f>MATCH(C1902,'Master Sheet'!$B$2:$B$392,0)</f>
        <v>155</v>
      </c>
    </row>
    <row r="1903" spans="3:4" x14ac:dyDescent="0.3">
      <c r="C1903" s="3" t="s">
        <v>497</v>
      </c>
      <c r="D1903">
        <f>MATCH(C1903,'Master Sheet'!$B$2:$B$392,0)</f>
        <v>155</v>
      </c>
    </row>
    <row r="1904" spans="3:4" x14ac:dyDescent="0.3">
      <c r="C1904" s="3" t="s">
        <v>497</v>
      </c>
      <c r="D1904">
        <f>MATCH(C1904,'Master Sheet'!$B$2:$B$392,0)</f>
        <v>155</v>
      </c>
    </row>
    <row r="1905" spans="3:4" x14ac:dyDescent="0.3">
      <c r="C1905" s="3" t="s">
        <v>497</v>
      </c>
      <c r="D1905">
        <f>MATCH(C1905,'Master Sheet'!$B$2:$B$392,0)</f>
        <v>155</v>
      </c>
    </row>
    <row r="1906" spans="3:4" x14ac:dyDescent="0.3">
      <c r="C1906" s="3" t="s">
        <v>497</v>
      </c>
      <c r="D1906">
        <f>MATCH(C1906,'Master Sheet'!$B$2:$B$392,0)</f>
        <v>155</v>
      </c>
    </row>
    <row r="1907" spans="3:4" x14ac:dyDescent="0.3">
      <c r="C1907" s="3" t="s">
        <v>497</v>
      </c>
      <c r="D1907">
        <f>MATCH(C1907,'Master Sheet'!$B$2:$B$392,0)</f>
        <v>155</v>
      </c>
    </row>
    <row r="1908" spans="3:4" x14ac:dyDescent="0.3">
      <c r="C1908" s="3" t="s">
        <v>497</v>
      </c>
      <c r="D1908">
        <f>MATCH(C1908,'Master Sheet'!$B$2:$B$392,0)</f>
        <v>155</v>
      </c>
    </row>
    <row r="1909" spans="3:4" x14ac:dyDescent="0.3">
      <c r="C1909" s="3" t="s">
        <v>500</v>
      </c>
      <c r="D1909">
        <f>MATCH(C1909,'Master Sheet'!$B$2:$B$392,0)</f>
        <v>156</v>
      </c>
    </row>
    <row r="1910" spans="3:4" x14ac:dyDescent="0.3">
      <c r="C1910" s="3" t="s">
        <v>500</v>
      </c>
      <c r="D1910">
        <f>MATCH(C1910,'Master Sheet'!$B$2:$B$392,0)</f>
        <v>156</v>
      </c>
    </row>
    <row r="1911" spans="3:4" x14ac:dyDescent="0.3">
      <c r="C1911" s="3" t="s">
        <v>500</v>
      </c>
      <c r="D1911">
        <f>MATCH(C1911,'Master Sheet'!$B$2:$B$392,0)</f>
        <v>156</v>
      </c>
    </row>
    <row r="1912" spans="3:4" x14ac:dyDescent="0.3">
      <c r="C1912" s="3" t="s">
        <v>500</v>
      </c>
      <c r="D1912">
        <f>MATCH(C1912,'Master Sheet'!$B$2:$B$392,0)</f>
        <v>156</v>
      </c>
    </row>
    <row r="1913" spans="3:4" x14ac:dyDescent="0.3">
      <c r="C1913" s="3" t="s">
        <v>500</v>
      </c>
      <c r="D1913">
        <f>MATCH(C1913,'Master Sheet'!$B$2:$B$392,0)</f>
        <v>156</v>
      </c>
    </row>
    <row r="1914" spans="3:4" x14ac:dyDescent="0.3">
      <c r="C1914" s="3" t="s">
        <v>500</v>
      </c>
      <c r="D1914">
        <f>MATCH(C1914,'Master Sheet'!$B$2:$B$392,0)</f>
        <v>156</v>
      </c>
    </row>
    <row r="1915" spans="3:4" x14ac:dyDescent="0.3">
      <c r="C1915" s="3" t="s">
        <v>500</v>
      </c>
      <c r="D1915">
        <f>MATCH(C1915,'Master Sheet'!$B$2:$B$392,0)</f>
        <v>156</v>
      </c>
    </row>
    <row r="1916" spans="3:4" x14ac:dyDescent="0.3">
      <c r="C1916" s="3" t="s">
        <v>500</v>
      </c>
      <c r="D1916">
        <f>MATCH(C1916,'Master Sheet'!$B$2:$B$392,0)</f>
        <v>156</v>
      </c>
    </row>
    <row r="1917" spans="3:4" x14ac:dyDescent="0.3">
      <c r="C1917" s="3" t="s">
        <v>500</v>
      </c>
      <c r="D1917">
        <f>MATCH(C1917,'Master Sheet'!$B$2:$B$392,0)</f>
        <v>156</v>
      </c>
    </row>
    <row r="1918" spans="3:4" x14ac:dyDescent="0.3">
      <c r="C1918" s="3" t="s">
        <v>500</v>
      </c>
      <c r="D1918">
        <f>MATCH(C1918,'Master Sheet'!$B$2:$B$392,0)</f>
        <v>156</v>
      </c>
    </row>
    <row r="1919" spans="3:4" x14ac:dyDescent="0.3">
      <c r="C1919" s="3" t="s">
        <v>500</v>
      </c>
      <c r="D1919">
        <f>MATCH(C1919,'Master Sheet'!$B$2:$B$392,0)</f>
        <v>156</v>
      </c>
    </row>
    <row r="1920" spans="3:4" x14ac:dyDescent="0.3">
      <c r="C1920" s="3" t="s">
        <v>500</v>
      </c>
      <c r="D1920">
        <f>MATCH(C1920,'Master Sheet'!$B$2:$B$392,0)</f>
        <v>156</v>
      </c>
    </row>
    <row r="1921" spans="3:4" x14ac:dyDescent="0.3">
      <c r="C1921" s="3" t="s">
        <v>500</v>
      </c>
      <c r="D1921">
        <f>MATCH(C1921,'Master Sheet'!$B$2:$B$392,0)</f>
        <v>156</v>
      </c>
    </row>
    <row r="1922" spans="3:4" x14ac:dyDescent="0.3">
      <c r="C1922" s="3" t="s">
        <v>500</v>
      </c>
      <c r="D1922">
        <f>MATCH(C1922,'Master Sheet'!$B$2:$B$392,0)</f>
        <v>156</v>
      </c>
    </row>
    <row r="1923" spans="3:4" x14ac:dyDescent="0.3">
      <c r="C1923" s="3" t="s">
        <v>500</v>
      </c>
      <c r="D1923">
        <f>MATCH(C1923,'Master Sheet'!$B$2:$B$392,0)</f>
        <v>156</v>
      </c>
    </row>
    <row r="1924" spans="3:4" x14ac:dyDescent="0.3">
      <c r="C1924" s="3" t="s">
        <v>503</v>
      </c>
      <c r="D1924">
        <f>MATCH(C1924,'Master Sheet'!$B$2:$B$392,0)</f>
        <v>157</v>
      </c>
    </row>
    <row r="1925" spans="3:4" x14ac:dyDescent="0.3">
      <c r="C1925" s="3" t="s">
        <v>503</v>
      </c>
      <c r="D1925">
        <f>MATCH(C1925,'Master Sheet'!$B$2:$B$392,0)</f>
        <v>157</v>
      </c>
    </row>
    <row r="1926" spans="3:4" x14ac:dyDescent="0.3">
      <c r="C1926" s="3" t="s">
        <v>503</v>
      </c>
      <c r="D1926">
        <f>MATCH(C1926,'Master Sheet'!$B$2:$B$392,0)</f>
        <v>157</v>
      </c>
    </row>
    <row r="1927" spans="3:4" x14ac:dyDescent="0.3">
      <c r="C1927" s="3" t="s">
        <v>503</v>
      </c>
      <c r="D1927">
        <f>MATCH(C1927,'Master Sheet'!$B$2:$B$392,0)</f>
        <v>157</v>
      </c>
    </row>
    <row r="1928" spans="3:4" x14ac:dyDescent="0.3">
      <c r="C1928" s="3" t="s">
        <v>503</v>
      </c>
      <c r="D1928">
        <f>MATCH(C1928,'Master Sheet'!$B$2:$B$392,0)</f>
        <v>157</v>
      </c>
    </row>
    <row r="1929" spans="3:4" x14ac:dyDescent="0.3">
      <c r="C1929" s="3" t="s">
        <v>503</v>
      </c>
      <c r="D1929">
        <f>MATCH(C1929,'Master Sheet'!$B$2:$B$392,0)</f>
        <v>157</v>
      </c>
    </row>
    <row r="1930" spans="3:4" x14ac:dyDescent="0.3">
      <c r="C1930" s="3" t="s">
        <v>503</v>
      </c>
      <c r="D1930">
        <f>MATCH(C1930,'Master Sheet'!$B$2:$B$392,0)</f>
        <v>157</v>
      </c>
    </row>
    <row r="1931" spans="3:4" x14ac:dyDescent="0.3">
      <c r="C1931" s="3" t="s">
        <v>503</v>
      </c>
      <c r="D1931">
        <f>MATCH(C1931,'Master Sheet'!$B$2:$B$392,0)</f>
        <v>157</v>
      </c>
    </row>
    <row r="1932" spans="3:4" x14ac:dyDescent="0.3">
      <c r="C1932" s="3" t="s">
        <v>503</v>
      </c>
      <c r="D1932">
        <f>MATCH(C1932,'Master Sheet'!$B$2:$B$392,0)</f>
        <v>157</v>
      </c>
    </row>
    <row r="1933" spans="3:4" x14ac:dyDescent="0.3">
      <c r="C1933" s="3" t="s">
        <v>503</v>
      </c>
      <c r="D1933">
        <f>MATCH(C1933,'Master Sheet'!$B$2:$B$392,0)</f>
        <v>157</v>
      </c>
    </row>
    <row r="1934" spans="3:4" x14ac:dyDescent="0.3">
      <c r="C1934" s="3" t="s">
        <v>503</v>
      </c>
      <c r="D1934">
        <f>MATCH(C1934,'Master Sheet'!$B$2:$B$392,0)</f>
        <v>157</v>
      </c>
    </row>
    <row r="1935" spans="3:4" x14ac:dyDescent="0.3">
      <c r="C1935" s="3" t="s">
        <v>503</v>
      </c>
      <c r="D1935">
        <f>MATCH(C1935,'Master Sheet'!$B$2:$B$392,0)</f>
        <v>157</v>
      </c>
    </row>
    <row r="1936" spans="3:4" x14ac:dyDescent="0.3">
      <c r="C1936" s="3" t="s">
        <v>503</v>
      </c>
      <c r="D1936">
        <f>MATCH(C1936,'Master Sheet'!$B$2:$B$392,0)</f>
        <v>157</v>
      </c>
    </row>
    <row r="1937" spans="3:4" x14ac:dyDescent="0.3">
      <c r="C1937" s="3" t="s">
        <v>503</v>
      </c>
      <c r="D1937">
        <f>MATCH(C1937,'Master Sheet'!$B$2:$B$392,0)</f>
        <v>157</v>
      </c>
    </row>
    <row r="1938" spans="3:4" x14ac:dyDescent="0.3">
      <c r="C1938" s="3" t="s">
        <v>503</v>
      </c>
      <c r="D1938">
        <f>MATCH(C1938,'Master Sheet'!$B$2:$B$392,0)</f>
        <v>157</v>
      </c>
    </row>
    <row r="1939" spans="3:4" x14ac:dyDescent="0.3">
      <c r="C1939" s="3" t="s">
        <v>503</v>
      </c>
      <c r="D1939">
        <f>MATCH(C1939,'Master Sheet'!$B$2:$B$392,0)</f>
        <v>157</v>
      </c>
    </row>
    <row r="1940" spans="3:4" x14ac:dyDescent="0.3">
      <c r="C1940" s="3" t="s">
        <v>506</v>
      </c>
      <c r="D1940">
        <f>MATCH(C1940,'Master Sheet'!$B$2:$B$392,0)</f>
        <v>158</v>
      </c>
    </row>
    <row r="1941" spans="3:4" x14ac:dyDescent="0.3">
      <c r="C1941" s="3" t="s">
        <v>506</v>
      </c>
      <c r="D1941">
        <f>MATCH(C1941,'Master Sheet'!$B$2:$B$392,0)</f>
        <v>158</v>
      </c>
    </row>
    <row r="1942" spans="3:4" x14ac:dyDescent="0.3">
      <c r="C1942" s="3" t="s">
        <v>506</v>
      </c>
      <c r="D1942">
        <f>MATCH(C1942,'Master Sheet'!$B$2:$B$392,0)</f>
        <v>158</v>
      </c>
    </row>
    <row r="1943" spans="3:4" x14ac:dyDescent="0.3">
      <c r="C1943" s="3" t="s">
        <v>506</v>
      </c>
      <c r="D1943">
        <f>MATCH(C1943,'Master Sheet'!$B$2:$B$392,0)</f>
        <v>158</v>
      </c>
    </row>
    <row r="1944" spans="3:4" x14ac:dyDescent="0.3">
      <c r="C1944" s="3" t="s">
        <v>506</v>
      </c>
      <c r="D1944">
        <f>MATCH(C1944,'Master Sheet'!$B$2:$B$392,0)</f>
        <v>158</v>
      </c>
    </row>
    <row r="1945" spans="3:4" x14ac:dyDescent="0.3">
      <c r="C1945" s="3" t="s">
        <v>506</v>
      </c>
      <c r="D1945">
        <f>MATCH(C1945,'Master Sheet'!$B$2:$B$392,0)</f>
        <v>158</v>
      </c>
    </row>
    <row r="1946" spans="3:4" x14ac:dyDescent="0.3">
      <c r="C1946" s="3" t="s">
        <v>506</v>
      </c>
      <c r="D1946">
        <f>MATCH(C1946,'Master Sheet'!$B$2:$B$392,0)</f>
        <v>158</v>
      </c>
    </row>
    <row r="1947" spans="3:4" x14ac:dyDescent="0.3">
      <c r="C1947" s="3" t="s">
        <v>506</v>
      </c>
      <c r="D1947">
        <f>MATCH(C1947,'Master Sheet'!$B$2:$B$392,0)</f>
        <v>158</v>
      </c>
    </row>
    <row r="1948" spans="3:4" x14ac:dyDescent="0.3">
      <c r="C1948" s="3" t="s">
        <v>506</v>
      </c>
      <c r="D1948">
        <f>MATCH(C1948,'Master Sheet'!$B$2:$B$392,0)</f>
        <v>158</v>
      </c>
    </row>
    <row r="1949" spans="3:4" x14ac:dyDescent="0.3">
      <c r="C1949" s="3" t="s">
        <v>506</v>
      </c>
      <c r="D1949">
        <f>MATCH(C1949,'Master Sheet'!$B$2:$B$392,0)</f>
        <v>158</v>
      </c>
    </row>
    <row r="1950" spans="3:4" x14ac:dyDescent="0.3">
      <c r="C1950" s="3" t="s">
        <v>506</v>
      </c>
      <c r="D1950">
        <f>MATCH(C1950,'Master Sheet'!$B$2:$B$392,0)</f>
        <v>158</v>
      </c>
    </row>
    <row r="1951" spans="3:4" x14ac:dyDescent="0.3">
      <c r="C1951" s="3" t="s">
        <v>506</v>
      </c>
      <c r="D1951">
        <f>MATCH(C1951,'Master Sheet'!$B$2:$B$392,0)</f>
        <v>158</v>
      </c>
    </row>
    <row r="1952" spans="3:4" x14ac:dyDescent="0.3">
      <c r="C1952" s="3" t="s">
        <v>506</v>
      </c>
      <c r="D1952">
        <f>MATCH(C1952,'Master Sheet'!$B$2:$B$392,0)</f>
        <v>158</v>
      </c>
    </row>
    <row r="1953" spans="3:4" x14ac:dyDescent="0.3">
      <c r="C1953" s="3" t="s">
        <v>506</v>
      </c>
      <c r="D1953">
        <f>MATCH(C1953,'Master Sheet'!$B$2:$B$392,0)</f>
        <v>158</v>
      </c>
    </row>
    <row r="1954" spans="3:4" x14ac:dyDescent="0.3">
      <c r="C1954" s="3" t="s">
        <v>506</v>
      </c>
      <c r="D1954">
        <f>MATCH(C1954,'Master Sheet'!$B$2:$B$392,0)</f>
        <v>158</v>
      </c>
    </row>
    <row r="1955" spans="3:4" x14ac:dyDescent="0.3">
      <c r="C1955" s="3" t="s">
        <v>509</v>
      </c>
      <c r="D1955">
        <f>MATCH(C1955,'Master Sheet'!$B$2:$B$392,0)</f>
        <v>159</v>
      </c>
    </row>
    <row r="1956" spans="3:4" x14ac:dyDescent="0.3">
      <c r="C1956" s="3" t="s">
        <v>509</v>
      </c>
      <c r="D1956">
        <f>MATCH(C1956,'Master Sheet'!$B$2:$B$392,0)</f>
        <v>159</v>
      </c>
    </row>
    <row r="1957" spans="3:4" x14ac:dyDescent="0.3">
      <c r="C1957" s="3" t="s">
        <v>509</v>
      </c>
      <c r="D1957">
        <f>MATCH(C1957,'Master Sheet'!$B$2:$B$392,0)</f>
        <v>159</v>
      </c>
    </row>
    <row r="1958" spans="3:4" x14ac:dyDescent="0.3">
      <c r="C1958" s="3" t="s">
        <v>509</v>
      </c>
      <c r="D1958">
        <f>MATCH(C1958,'Master Sheet'!$B$2:$B$392,0)</f>
        <v>159</v>
      </c>
    </row>
    <row r="1959" spans="3:4" x14ac:dyDescent="0.3">
      <c r="C1959" s="3" t="s">
        <v>509</v>
      </c>
      <c r="D1959">
        <f>MATCH(C1959,'Master Sheet'!$B$2:$B$392,0)</f>
        <v>159</v>
      </c>
    </row>
    <row r="1960" spans="3:4" x14ac:dyDescent="0.3">
      <c r="C1960" s="3" t="s">
        <v>509</v>
      </c>
      <c r="D1960">
        <f>MATCH(C1960,'Master Sheet'!$B$2:$B$392,0)</f>
        <v>159</v>
      </c>
    </row>
    <row r="1961" spans="3:4" x14ac:dyDescent="0.3">
      <c r="C1961" s="3" t="s">
        <v>509</v>
      </c>
      <c r="D1961">
        <f>MATCH(C1961,'Master Sheet'!$B$2:$B$392,0)</f>
        <v>159</v>
      </c>
    </row>
    <row r="1962" spans="3:4" x14ac:dyDescent="0.3">
      <c r="C1962" s="3" t="s">
        <v>509</v>
      </c>
      <c r="D1962">
        <f>MATCH(C1962,'Master Sheet'!$B$2:$B$392,0)</f>
        <v>159</v>
      </c>
    </row>
    <row r="1963" spans="3:4" x14ac:dyDescent="0.3">
      <c r="C1963" s="3" t="s">
        <v>509</v>
      </c>
      <c r="D1963">
        <f>MATCH(C1963,'Master Sheet'!$B$2:$B$392,0)</f>
        <v>159</v>
      </c>
    </row>
    <row r="1964" spans="3:4" x14ac:dyDescent="0.3">
      <c r="C1964" s="3" t="s">
        <v>509</v>
      </c>
      <c r="D1964">
        <f>MATCH(C1964,'Master Sheet'!$B$2:$B$392,0)</f>
        <v>159</v>
      </c>
    </row>
    <row r="1965" spans="3:4" x14ac:dyDescent="0.3">
      <c r="C1965" s="3" t="s">
        <v>509</v>
      </c>
      <c r="D1965">
        <f>MATCH(C1965,'Master Sheet'!$B$2:$B$392,0)</f>
        <v>159</v>
      </c>
    </row>
    <row r="1966" spans="3:4" x14ac:dyDescent="0.3">
      <c r="C1966" s="3" t="s">
        <v>509</v>
      </c>
      <c r="D1966">
        <f>MATCH(C1966,'Master Sheet'!$B$2:$B$392,0)</f>
        <v>159</v>
      </c>
    </row>
    <row r="1967" spans="3:4" x14ac:dyDescent="0.3">
      <c r="C1967" s="3" t="s">
        <v>509</v>
      </c>
      <c r="D1967">
        <f>MATCH(C1967,'Master Sheet'!$B$2:$B$392,0)</f>
        <v>159</v>
      </c>
    </row>
    <row r="1968" spans="3:4" x14ac:dyDescent="0.3">
      <c r="C1968" s="3" t="s">
        <v>509</v>
      </c>
      <c r="D1968">
        <f>MATCH(C1968,'Master Sheet'!$B$2:$B$392,0)</f>
        <v>159</v>
      </c>
    </row>
    <row r="1969" spans="3:4" x14ac:dyDescent="0.3">
      <c r="C1969" s="3" t="s">
        <v>509</v>
      </c>
      <c r="D1969">
        <f>MATCH(C1969,'Master Sheet'!$B$2:$B$392,0)</f>
        <v>159</v>
      </c>
    </row>
    <row r="1970" spans="3:4" x14ac:dyDescent="0.3">
      <c r="C1970" s="3" t="s">
        <v>512</v>
      </c>
      <c r="D1970">
        <f>MATCH(C1970,'Master Sheet'!$B$2:$B$392,0)</f>
        <v>160</v>
      </c>
    </row>
    <row r="1971" spans="3:4" x14ac:dyDescent="0.3">
      <c r="C1971" s="3" t="s">
        <v>512</v>
      </c>
      <c r="D1971">
        <f>MATCH(C1971,'Master Sheet'!$B$2:$B$392,0)</f>
        <v>160</v>
      </c>
    </row>
    <row r="1972" spans="3:4" x14ac:dyDescent="0.3">
      <c r="C1972" s="3" t="s">
        <v>512</v>
      </c>
      <c r="D1972">
        <f>MATCH(C1972,'Master Sheet'!$B$2:$B$392,0)</f>
        <v>160</v>
      </c>
    </row>
    <row r="1973" spans="3:4" x14ac:dyDescent="0.3">
      <c r="C1973" s="3" t="s">
        <v>512</v>
      </c>
      <c r="D1973">
        <f>MATCH(C1973,'Master Sheet'!$B$2:$B$392,0)</f>
        <v>160</v>
      </c>
    </row>
    <row r="1974" spans="3:4" x14ac:dyDescent="0.3">
      <c r="C1974" s="3" t="s">
        <v>512</v>
      </c>
      <c r="D1974">
        <f>MATCH(C1974,'Master Sheet'!$B$2:$B$392,0)</f>
        <v>160</v>
      </c>
    </row>
    <row r="1975" spans="3:4" x14ac:dyDescent="0.3">
      <c r="C1975" s="3" t="s">
        <v>512</v>
      </c>
      <c r="D1975">
        <f>MATCH(C1975,'Master Sheet'!$B$2:$B$392,0)</f>
        <v>160</v>
      </c>
    </row>
    <row r="1976" spans="3:4" x14ac:dyDescent="0.3">
      <c r="C1976" s="3" t="s">
        <v>512</v>
      </c>
      <c r="D1976">
        <f>MATCH(C1976,'Master Sheet'!$B$2:$B$392,0)</f>
        <v>160</v>
      </c>
    </row>
    <row r="1977" spans="3:4" x14ac:dyDescent="0.3">
      <c r="C1977" s="3" t="s">
        <v>512</v>
      </c>
      <c r="D1977">
        <f>MATCH(C1977,'Master Sheet'!$B$2:$B$392,0)</f>
        <v>160</v>
      </c>
    </row>
    <row r="1978" spans="3:4" x14ac:dyDescent="0.3">
      <c r="C1978" s="3" t="s">
        <v>512</v>
      </c>
      <c r="D1978">
        <f>MATCH(C1978,'Master Sheet'!$B$2:$B$392,0)</f>
        <v>160</v>
      </c>
    </row>
    <row r="1979" spans="3:4" x14ac:dyDescent="0.3">
      <c r="C1979" s="3" t="s">
        <v>512</v>
      </c>
      <c r="D1979">
        <f>MATCH(C1979,'Master Sheet'!$B$2:$B$392,0)</f>
        <v>160</v>
      </c>
    </row>
    <row r="1980" spans="3:4" x14ac:dyDescent="0.3">
      <c r="C1980" s="3" t="s">
        <v>512</v>
      </c>
      <c r="D1980">
        <f>MATCH(C1980,'Master Sheet'!$B$2:$B$392,0)</f>
        <v>160</v>
      </c>
    </row>
    <row r="1981" spans="3:4" x14ac:dyDescent="0.3">
      <c r="C1981" s="3" t="s">
        <v>512</v>
      </c>
      <c r="D1981">
        <f>MATCH(C1981,'Master Sheet'!$B$2:$B$392,0)</f>
        <v>160</v>
      </c>
    </row>
    <row r="1982" spans="3:4" x14ac:dyDescent="0.3">
      <c r="C1982" s="3" t="s">
        <v>512</v>
      </c>
      <c r="D1982">
        <f>MATCH(C1982,'Master Sheet'!$B$2:$B$392,0)</f>
        <v>160</v>
      </c>
    </row>
    <row r="1983" spans="3:4" x14ac:dyDescent="0.3">
      <c r="C1983" s="3" t="s">
        <v>512</v>
      </c>
      <c r="D1983">
        <f>MATCH(C1983,'Master Sheet'!$B$2:$B$392,0)</f>
        <v>160</v>
      </c>
    </row>
    <row r="1984" spans="3:4" x14ac:dyDescent="0.3">
      <c r="C1984" s="3" t="s">
        <v>512</v>
      </c>
      <c r="D1984">
        <f>MATCH(C1984,'Master Sheet'!$B$2:$B$392,0)</f>
        <v>160</v>
      </c>
    </row>
    <row r="1985" spans="3:4" x14ac:dyDescent="0.3">
      <c r="C1985" s="3" t="s">
        <v>512</v>
      </c>
      <c r="D1985">
        <f>MATCH(C1985,'Master Sheet'!$B$2:$B$392,0)</f>
        <v>160</v>
      </c>
    </row>
    <row r="1986" spans="3:4" x14ac:dyDescent="0.3">
      <c r="C1986" s="3" t="s">
        <v>515</v>
      </c>
      <c r="D1986">
        <f>MATCH(C1986,'Master Sheet'!$B$2:$B$392,0)</f>
        <v>161</v>
      </c>
    </row>
    <row r="1987" spans="3:4" x14ac:dyDescent="0.3">
      <c r="C1987" s="3" t="s">
        <v>515</v>
      </c>
      <c r="D1987">
        <f>MATCH(C1987,'Master Sheet'!$B$2:$B$392,0)</f>
        <v>161</v>
      </c>
    </row>
    <row r="1988" spans="3:4" x14ac:dyDescent="0.3">
      <c r="C1988" s="3" t="s">
        <v>515</v>
      </c>
      <c r="D1988">
        <f>MATCH(C1988,'Master Sheet'!$B$2:$B$392,0)</f>
        <v>161</v>
      </c>
    </row>
    <row r="1989" spans="3:4" x14ac:dyDescent="0.3">
      <c r="C1989" s="3" t="s">
        <v>515</v>
      </c>
      <c r="D1989">
        <f>MATCH(C1989,'Master Sheet'!$B$2:$B$392,0)</f>
        <v>161</v>
      </c>
    </row>
    <row r="1990" spans="3:4" x14ac:dyDescent="0.3">
      <c r="C1990" s="3" t="s">
        <v>515</v>
      </c>
      <c r="D1990">
        <f>MATCH(C1990,'Master Sheet'!$B$2:$B$392,0)</f>
        <v>161</v>
      </c>
    </row>
    <row r="1991" spans="3:4" x14ac:dyDescent="0.3">
      <c r="C1991" s="3" t="s">
        <v>515</v>
      </c>
      <c r="D1991">
        <f>MATCH(C1991,'Master Sheet'!$B$2:$B$392,0)</f>
        <v>161</v>
      </c>
    </row>
    <row r="1992" spans="3:4" x14ac:dyDescent="0.3">
      <c r="C1992" s="3" t="s">
        <v>515</v>
      </c>
      <c r="D1992">
        <f>MATCH(C1992,'Master Sheet'!$B$2:$B$392,0)</f>
        <v>161</v>
      </c>
    </row>
    <row r="1993" spans="3:4" x14ac:dyDescent="0.3">
      <c r="C1993" s="3" t="s">
        <v>515</v>
      </c>
      <c r="D1993">
        <f>MATCH(C1993,'Master Sheet'!$B$2:$B$392,0)</f>
        <v>161</v>
      </c>
    </row>
    <row r="1994" spans="3:4" x14ac:dyDescent="0.3">
      <c r="C1994" s="3" t="s">
        <v>515</v>
      </c>
      <c r="D1994">
        <f>MATCH(C1994,'Master Sheet'!$B$2:$B$392,0)</f>
        <v>161</v>
      </c>
    </row>
    <row r="1995" spans="3:4" x14ac:dyDescent="0.3">
      <c r="C1995" s="3" t="s">
        <v>518</v>
      </c>
      <c r="D1995">
        <f>MATCH(C1995,'Master Sheet'!$B$2:$B$392,0)</f>
        <v>162</v>
      </c>
    </row>
    <row r="1996" spans="3:4" x14ac:dyDescent="0.3">
      <c r="C1996" s="3" t="s">
        <v>518</v>
      </c>
      <c r="D1996">
        <f>MATCH(C1996,'Master Sheet'!$B$2:$B$392,0)</f>
        <v>162</v>
      </c>
    </row>
    <row r="1997" spans="3:4" x14ac:dyDescent="0.3">
      <c r="C1997" s="3" t="s">
        <v>518</v>
      </c>
      <c r="D1997">
        <f>MATCH(C1997,'Master Sheet'!$B$2:$B$392,0)</f>
        <v>162</v>
      </c>
    </row>
    <row r="1998" spans="3:4" x14ac:dyDescent="0.3">
      <c r="C1998" s="3" t="s">
        <v>518</v>
      </c>
      <c r="D1998">
        <f>MATCH(C1998,'Master Sheet'!$B$2:$B$392,0)</f>
        <v>162</v>
      </c>
    </row>
    <row r="1999" spans="3:4" x14ac:dyDescent="0.3">
      <c r="C1999" s="3" t="s">
        <v>518</v>
      </c>
      <c r="D1999">
        <f>MATCH(C1999,'Master Sheet'!$B$2:$B$392,0)</f>
        <v>162</v>
      </c>
    </row>
    <row r="2000" spans="3:4" x14ac:dyDescent="0.3">
      <c r="C2000" s="3" t="s">
        <v>518</v>
      </c>
      <c r="D2000">
        <f>MATCH(C2000,'Master Sheet'!$B$2:$B$392,0)</f>
        <v>162</v>
      </c>
    </row>
    <row r="2001" spans="3:4" x14ac:dyDescent="0.3">
      <c r="C2001" s="3" t="s">
        <v>518</v>
      </c>
      <c r="D2001">
        <f>MATCH(C2001,'Master Sheet'!$B$2:$B$392,0)</f>
        <v>162</v>
      </c>
    </row>
    <row r="2002" spans="3:4" x14ac:dyDescent="0.3">
      <c r="C2002" s="3" t="s">
        <v>518</v>
      </c>
      <c r="D2002">
        <f>MATCH(C2002,'Master Sheet'!$B$2:$B$392,0)</f>
        <v>162</v>
      </c>
    </row>
    <row r="2003" spans="3:4" x14ac:dyDescent="0.3">
      <c r="C2003" s="3" t="s">
        <v>518</v>
      </c>
      <c r="D2003">
        <f>MATCH(C2003,'Master Sheet'!$B$2:$B$392,0)</f>
        <v>162</v>
      </c>
    </row>
    <row r="2004" spans="3:4" x14ac:dyDescent="0.3">
      <c r="C2004" s="3" t="s">
        <v>521</v>
      </c>
      <c r="D2004">
        <f>MATCH(C2004,'Master Sheet'!$B$2:$B$392,0)</f>
        <v>163</v>
      </c>
    </row>
    <row r="2005" spans="3:4" x14ac:dyDescent="0.3">
      <c r="C2005" s="3" t="s">
        <v>521</v>
      </c>
      <c r="D2005">
        <f>MATCH(C2005,'Master Sheet'!$B$2:$B$392,0)</f>
        <v>163</v>
      </c>
    </row>
    <row r="2006" spans="3:4" x14ac:dyDescent="0.3">
      <c r="C2006" s="3" t="s">
        <v>521</v>
      </c>
      <c r="D2006">
        <f>MATCH(C2006,'Master Sheet'!$B$2:$B$392,0)</f>
        <v>163</v>
      </c>
    </row>
    <row r="2007" spans="3:4" x14ac:dyDescent="0.3">
      <c r="C2007" s="3" t="s">
        <v>521</v>
      </c>
      <c r="D2007">
        <f>MATCH(C2007,'Master Sheet'!$B$2:$B$392,0)</f>
        <v>163</v>
      </c>
    </row>
    <row r="2008" spans="3:4" x14ac:dyDescent="0.3">
      <c r="C2008" s="3" t="s">
        <v>521</v>
      </c>
      <c r="D2008">
        <f>MATCH(C2008,'Master Sheet'!$B$2:$B$392,0)</f>
        <v>163</v>
      </c>
    </row>
    <row r="2009" spans="3:4" x14ac:dyDescent="0.3">
      <c r="C2009" s="3" t="s">
        <v>521</v>
      </c>
      <c r="D2009">
        <f>MATCH(C2009,'Master Sheet'!$B$2:$B$392,0)</f>
        <v>163</v>
      </c>
    </row>
    <row r="2010" spans="3:4" x14ac:dyDescent="0.3">
      <c r="C2010" s="3" t="s">
        <v>521</v>
      </c>
      <c r="D2010">
        <f>MATCH(C2010,'Master Sheet'!$B$2:$B$392,0)</f>
        <v>163</v>
      </c>
    </row>
    <row r="2011" spans="3:4" x14ac:dyDescent="0.3">
      <c r="C2011" s="3" t="s">
        <v>521</v>
      </c>
      <c r="D2011">
        <f>MATCH(C2011,'Master Sheet'!$B$2:$B$392,0)</f>
        <v>163</v>
      </c>
    </row>
    <row r="2012" spans="3:4" x14ac:dyDescent="0.3">
      <c r="C2012" s="3" t="s">
        <v>521</v>
      </c>
      <c r="D2012">
        <f>MATCH(C2012,'Master Sheet'!$B$2:$B$392,0)</f>
        <v>163</v>
      </c>
    </row>
    <row r="2013" spans="3:4" x14ac:dyDescent="0.3">
      <c r="C2013" s="3" t="s">
        <v>521</v>
      </c>
      <c r="D2013">
        <f>MATCH(C2013,'Master Sheet'!$B$2:$B$392,0)</f>
        <v>163</v>
      </c>
    </row>
    <row r="2014" spans="3:4" x14ac:dyDescent="0.3">
      <c r="C2014" s="3" t="s">
        <v>521</v>
      </c>
      <c r="D2014">
        <f>MATCH(C2014,'Master Sheet'!$B$2:$B$392,0)</f>
        <v>163</v>
      </c>
    </row>
    <row r="2015" spans="3:4" x14ac:dyDescent="0.3">
      <c r="C2015" s="3" t="s">
        <v>521</v>
      </c>
      <c r="D2015">
        <f>MATCH(C2015,'Master Sheet'!$B$2:$B$392,0)</f>
        <v>163</v>
      </c>
    </row>
    <row r="2016" spans="3:4" x14ac:dyDescent="0.3">
      <c r="C2016" s="3" t="s">
        <v>521</v>
      </c>
      <c r="D2016">
        <f>MATCH(C2016,'Master Sheet'!$B$2:$B$392,0)</f>
        <v>163</v>
      </c>
    </row>
    <row r="2017" spans="3:4" x14ac:dyDescent="0.3">
      <c r="C2017" s="3" t="s">
        <v>521</v>
      </c>
      <c r="D2017">
        <f>MATCH(C2017,'Master Sheet'!$B$2:$B$392,0)</f>
        <v>163</v>
      </c>
    </row>
    <row r="2018" spans="3:4" x14ac:dyDescent="0.3">
      <c r="C2018" s="3" t="s">
        <v>524</v>
      </c>
      <c r="D2018">
        <f>MATCH(C2018,'Master Sheet'!$B$2:$B$392,0)</f>
        <v>164</v>
      </c>
    </row>
    <row r="2019" spans="3:4" x14ac:dyDescent="0.3">
      <c r="C2019" s="3" t="s">
        <v>524</v>
      </c>
      <c r="D2019">
        <f>MATCH(C2019,'Master Sheet'!$B$2:$B$392,0)</f>
        <v>164</v>
      </c>
    </row>
    <row r="2020" spans="3:4" x14ac:dyDescent="0.3">
      <c r="C2020" s="3" t="s">
        <v>524</v>
      </c>
      <c r="D2020">
        <f>MATCH(C2020,'Master Sheet'!$B$2:$B$392,0)</f>
        <v>164</v>
      </c>
    </row>
    <row r="2021" spans="3:4" x14ac:dyDescent="0.3">
      <c r="C2021" s="3" t="s">
        <v>524</v>
      </c>
      <c r="D2021">
        <f>MATCH(C2021,'Master Sheet'!$B$2:$B$392,0)</f>
        <v>164</v>
      </c>
    </row>
    <row r="2022" spans="3:4" x14ac:dyDescent="0.3">
      <c r="C2022" s="3" t="s">
        <v>524</v>
      </c>
      <c r="D2022">
        <f>MATCH(C2022,'Master Sheet'!$B$2:$B$392,0)</f>
        <v>164</v>
      </c>
    </row>
    <row r="2023" spans="3:4" x14ac:dyDescent="0.3">
      <c r="C2023" s="3" t="s">
        <v>524</v>
      </c>
      <c r="D2023">
        <f>MATCH(C2023,'Master Sheet'!$B$2:$B$392,0)</f>
        <v>164</v>
      </c>
    </row>
    <row r="2024" spans="3:4" x14ac:dyDescent="0.3">
      <c r="C2024" s="3" t="s">
        <v>524</v>
      </c>
      <c r="D2024">
        <f>MATCH(C2024,'Master Sheet'!$B$2:$B$392,0)</f>
        <v>164</v>
      </c>
    </row>
    <row r="2025" spans="3:4" x14ac:dyDescent="0.3">
      <c r="C2025" s="3" t="s">
        <v>524</v>
      </c>
      <c r="D2025">
        <f>MATCH(C2025,'Master Sheet'!$B$2:$B$392,0)</f>
        <v>164</v>
      </c>
    </row>
    <row r="2026" spans="3:4" x14ac:dyDescent="0.3">
      <c r="C2026" s="3" t="s">
        <v>524</v>
      </c>
      <c r="D2026">
        <f>MATCH(C2026,'Master Sheet'!$B$2:$B$392,0)</f>
        <v>164</v>
      </c>
    </row>
    <row r="2027" spans="3:4" x14ac:dyDescent="0.3">
      <c r="C2027" s="3" t="s">
        <v>524</v>
      </c>
      <c r="D2027">
        <f>MATCH(C2027,'Master Sheet'!$B$2:$B$392,0)</f>
        <v>164</v>
      </c>
    </row>
    <row r="2028" spans="3:4" x14ac:dyDescent="0.3">
      <c r="C2028" s="3" t="s">
        <v>524</v>
      </c>
      <c r="D2028">
        <f>MATCH(C2028,'Master Sheet'!$B$2:$B$392,0)</f>
        <v>164</v>
      </c>
    </row>
    <row r="2029" spans="3:4" x14ac:dyDescent="0.3">
      <c r="C2029" s="3" t="s">
        <v>524</v>
      </c>
      <c r="D2029">
        <f>MATCH(C2029,'Master Sheet'!$B$2:$B$392,0)</f>
        <v>164</v>
      </c>
    </row>
    <row r="2030" spans="3:4" x14ac:dyDescent="0.3">
      <c r="C2030" s="3" t="s">
        <v>524</v>
      </c>
      <c r="D2030">
        <f>MATCH(C2030,'Master Sheet'!$B$2:$B$392,0)</f>
        <v>164</v>
      </c>
    </row>
    <row r="2031" spans="3:4" x14ac:dyDescent="0.3">
      <c r="C2031" s="3" t="s">
        <v>527</v>
      </c>
      <c r="D2031">
        <f>MATCH(C2031,'Master Sheet'!$B$2:$B$392,0)</f>
        <v>165</v>
      </c>
    </row>
    <row r="2032" spans="3:4" x14ac:dyDescent="0.3">
      <c r="C2032" s="3" t="s">
        <v>527</v>
      </c>
      <c r="D2032">
        <f>MATCH(C2032,'Master Sheet'!$B$2:$B$392,0)</f>
        <v>165</v>
      </c>
    </row>
    <row r="2033" spans="3:4" x14ac:dyDescent="0.3">
      <c r="C2033" s="3" t="s">
        <v>527</v>
      </c>
      <c r="D2033">
        <f>MATCH(C2033,'Master Sheet'!$B$2:$B$392,0)</f>
        <v>165</v>
      </c>
    </row>
    <row r="2034" spans="3:4" x14ac:dyDescent="0.3">
      <c r="C2034" s="3" t="s">
        <v>527</v>
      </c>
      <c r="D2034">
        <f>MATCH(C2034,'Master Sheet'!$B$2:$B$392,0)</f>
        <v>165</v>
      </c>
    </row>
    <row r="2035" spans="3:4" x14ac:dyDescent="0.3">
      <c r="C2035" s="3" t="s">
        <v>527</v>
      </c>
      <c r="D2035">
        <f>MATCH(C2035,'Master Sheet'!$B$2:$B$392,0)</f>
        <v>165</v>
      </c>
    </row>
    <row r="2036" spans="3:4" x14ac:dyDescent="0.3">
      <c r="C2036" s="3" t="s">
        <v>527</v>
      </c>
      <c r="D2036">
        <f>MATCH(C2036,'Master Sheet'!$B$2:$B$392,0)</f>
        <v>165</v>
      </c>
    </row>
    <row r="2037" spans="3:4" x14ac:dyDescent="0.3">
      <c r="C2037" s="3" t="s">
        <v>527</v>
      </c>
      <c r="D2037">
        <f>MATCH(C2037,'Master Sheet'!$B$2:$B$392,0)</f>
        <v>165</v>
      </c>
    </row>
    <row r="2038" spans="3:4" x14ac:dyDescent="0.3">
      <c r="C2038" s="3" t="s">
        <v>527</v>
      </c>
      <c r="D2038">
        <f>MATCH(C2038,'Master Sheet'!$B$2:$B$392,0)</f>
        <v>165</v>
      </c>
    </row>
    <row r="2039" spans="3:4" x14ac:dyDescent="0.3">
      <c r="C2039" s="3" t="s">
        <v>527</v>
      </c>
      <c r="D2039">
        <f>MATCH(C2039,'Master Sheet'!$B$2:$B$392,0)</f>
        <v>165</v>
      </c>
    </row>
    <row r="2040" spans="3:4" x14ac:dyDescent="0.3">
      <c r="C2040" s="3" t="s">
        <v>527</v>
      </c>
      <c r="D2040">
        <f>MATCH(C2040,'Master Sheet'!$B$2:$B$392,0)</f>
        <v>165</v>
      </c>
    </row>
    <row r="2041" spans="3:4" x14ac:dyDescent="0.3">
      <c r="C2041" s="3" t="s">
        <v>530</v>
      </c>
      <c r="D2041">
        <f>MATCH(C2041,'Master Sheet'!$B$2:$B$392,0)</f>
        <v>166</v>
      </c>
    </row>
    <row r="2042" spans="3:4" x14ac:dyDescent="0.3">
      <c r="C2042" s="3" t="s">
        <v>530</v>
      </c>
      <c r="D2042">
        <f>MATCH(C2042,'Master Sheet'!$B$2:$B$392,0)</f>
        <v>166</v>
      </c>
    </row>
    <row r="2043" spans="3:4" x14ac:dyDescent="0.3">
      <c r="C2043" s="3" t="s">
        <v>530</v>
      </c>
      <c r="D2043">
        <f>MATCH(C2043,'Master Sheet'!$B$2:$B$392,0)</f>
        <v>166</v>
      </c>
    </row>
    <row r="2044" spans="3:4" x14ac:dyDescent="0.3">
      <c r="C2044" s="3" t="s">
        <v>530</v>
      </c>
      <c r="D2044">
        <f>MATCH(C2044,'Master Sheet'!$B$2:$B$392,0)</f>
        <v>166</v>
      </c>
    </row>
    <row r="2045" spans="3:4" x14ac:dyDescent="0.3">
      <c r="C2045" s="3" t="s">
        <v>530</v>
      </c>
      <c r="D2045">
        <f>MATCH(C2045,'Master Sheet'!$B$2:$B$392,0)</f>
        <v>166</v>
      </c>
    </row>
    <row r="2046" spans="3:4" x14ac:dyDescent="0.3">
      <c r="C2046" s="3" t="s">
        <v>530</v>
      </c>
      <c r="D2046">
        <f>MATCH(C2046,'Master Sheet'!$B$2:$B$392,0)</f>
        <v>166</v>
      </c>
    </row>
    <row r="2047" spans="3:4" x14ac:dyDescent="0.3">
      <c r="C2047" s="3" t="s">
        <v>530</v>
      </c>
      <c r="D2047">
        <f>MATCH(C2047,'Master Sheet'!$B$2:$B$392,0)</f>
        <v>166</v>
      </c>
    </row>
    <row r="2048" spans="3:4" x14ac:dyDescent="0.3">
      <c r="C2048" s="3" t="s">
        <v>530</v>
      </c>
      <c r="D2048">
        <f>MATCH(C2048,'Master Sheet'!$B$2:$B$392,0)</f>
        <v>166</v>
      </c>
    </row>
    <row r="2049" spans="3:4" x14ac:dyDescent="0.3">
      <c r="C2049" s="3" t="s">
        <v>530</v>
      </c>
      <c r="D2049">
        <f>MATCH(C2049,'Master Sheet'!$B$2:$B$392,0)</f>
        <v>166</v>
      </c>
    </row>
    <row r="2050" spans="3:4" x14ac:dyDescent="0.3">
      <c r="C2050" s="3" t="s">
        <v>532</v>
      </c>
      <c r="D2050">
        <f>MATCH(C2050,'Master Sheet'!$B$2:$B$392,0)</f>
        <v>167</v>
      </c>
    </row>
    <row r="2051" spans="3:4" x14ac:dyDescent="0.3">
      <c r="C2051" s="3" t="s">
        <v>532</v>
      </c>
      <c r="D2051">
        <f>MATCH(C2051,'Master Sheet'!$B$2:$B$392,0)</f>
        <v>167</v>
      </c>
    </row>
    <row r="2052" spans="3:4" x14ac:dyDescent="0.3">
      <c r="C2052" s="3" t="s">
        <v>532</v>
      </c>
      <c r="D2052">
        <f>MATCH(C2052,'Master Sheet'!$B$2:$B$392,0)</f>
        <v>167</v>
      </c>
    </row>
    <row r="2053" spans="3:4" x14ac:dyDescent="0.3">
      <c r="C2053" s="3" t="s">
        <v>532</v>
      </c>
      <c r="D2053">
        <f>MATCH(C2053,'Master Sheet'!$B$2:$B$392,0)</f>
        <v>167</v>
      </c>
    </row>
    <row r="2054" spans="3:4" x14ac:dyDescent="0.3">
      <c r="C2054" s="3" t="s">
        <v>532</v>
      </c>
      <c r="D2054">
        <f>MATCH(C2054,'Master Sheet'!$B$2:$B$392,0)</f>
        <v>167</v>
      </c>
    </row>
    <row r="2055" spans="3:4" x14ac:dyDescent="0.3">
      <c r="C2055" s="3" t="s">
        <v>532</v>
      </c>
      <c r="D2055">
        <f>MATCH(C2055,'Master Sheet'!$B$2:$B$392,0)</f>
        <v>167</v>
      </c>
    </row>
    <row r="2056" spans="3:4" x14ac:dyDescent="0.3">
      <c r="C2056" s="3" t="s">
        <v>532</v>
      </c>
      <c r="D2056">
        <f>MATCH(C2056,'Master Sheet'!$B$2:$B$392,0)</f>
        <v>167</v>
      </c>
    </row>
    <row r="2057" spans="3:4" x14ac:dyDescent="0.3">
      <c r="C2057" s="3" t="s">
        <v>532</v>
      </c>
      <c r="D2057">
        <f>MATCH(C2057,'Master Sheet'!$B$2:$B$392,0)</f>
        <v>167</v>
      </c>
    </row>
    <row r="2058" spans="3:4" x14ac:dyDescent="0.3">
      <c r="C2058" s="3" t="s">
        <v>532</v>
      </c>
      <c r="D2058">
        <f>MATCH(C2058,'Master Sheet'!$B$2:$B$392,0)</f>
        <v>167</v>
      </c>
    </row>
    <row r="2059" spans="3:4" x14ac:dyDescent="0.3">
      <c r="C2059" s="3" t="s">
        <v>532</v>
      </c>
      <c r="D2059">
        <f>MATCH(C2059,'Master Sheet'!$B$2:$B$392,0)</f>
        <v>167</v>
      </c>
    </row>
    <row r="2060" spans="3:4" x14ac:dyDescent="0.3">
      <c r="C2060" s="3" t="s">
        <v>532</v>
      </c>
      <c r="D2060">
        <f>MATCH(C2060,'Master Sheet'!$B$2:$B$392,0)</f>
        <v>167</v>
      </c>
    </row>
    <row r="2061" spans="3:4" x14ac:dyDescent="0.3">
      <c r="C2061" s="3" t="s">
        <v>532</v>
      </c>
      <c r="D2061">
        <f>MATCH(C2061,'Master Sheet'!$B$2:$B$392,0)</f>
        <v>167</v>
      </c>
    </row>
    <row r="2062" spans="3:4" x14ac:dyDescent="0.3">
      <c r="C2062" s="3" t="s">
        <v>532</v>
      </c>
      <c r="D2062">
        <f>MATCH(C2062,'Master Sheet'!$B$2:$B$392,0)</f>
        <v>167</v>
      </c>
    </row>
    <row r="2063" spans="3:4" x14ac:dyDescent="0.3">
      <c r="C2063" s="3" t="s">
        <v>535</v>
      </c>
      <c r="D2063">
        <f>MATCH(C2063,'Master Sheet'!$B$2:$B$392,0)</f>
        <v>168</v>
      </c>
    </row>
    <row r="2064" spans="3:4" x14ac:dyDescent="0.3">
      <c r="C2064" s="3" t="s">
        <v>535</v>
      </c>
      <c r="D2064">
        <f>MATCH(C2064,'Master Sheet'!$B$2:$B$392,0)</f>
        <v>168</v>
      </c>
    </row>
    <row r="2065" spans="3:4" x14ac:dyDescent="0.3">
      <c r="C2065" s="3" t="s">
        <v>535</v>
      </c>
      <c r="D2065">
        <f>MATCH(C2065,'Master Sheet'!$B$2:$B$392,0)</f>
        <v>168</v>
      </c>
    </row>
    <row r="2066" spans="3:4" x14ac:dyDescent="0.3">
      <c r="C2066" s="3" t="s">
        <v>535</v>
      </c>
      <c r="D2066">
        <f>MATCH(C2066,'Master Sheet'!$B$2:$B$392,0)</f>
        <v>168</v>
      </c>
    </row>
    <row r="2067" spans="3:4" x14ac:dyDescent="0.3">
      <c r="C2067" s="3" t="s">
        <v>535</v>
      </c>
      <c r="D2067">
        <f>MATCH(C2067,'Master Sheet'!$B$2:$B$392,0)</f>
        <v>168</v>
      </c>
    </row>
    <row r="2068" spans="3:4" x14ac:dyDescent="0.3">
      <c r="C2068" s="3" t="s">
        <v>535</v>
      </c>
      <c r="D2068">
        <f>MATCH(C2068,'Master Sheet'!$B$2:$B$392,0)</f>
        <v>168</v>
      </c>
    </row>
    <row r="2069" spans="3:4" x14ac:dyDescent="0.3">
      <c r="C2069" s="3" t="s">
        <v>535</v>
      </c>
      <c r="D2069">
        <f>MATCH(C2069,'Master Sheet'!$B$2:$B$392,0)</f>
        <v>168</v>
      </c>
    </row>
    <row r="2070" spans="3:4" x14ac:dyDescent="0.3">
      <c r="C2070" s="3" t="s">
        <v>535</v>
      </c>
      <c r="D2070">
        <f>MATCH(C2070,'Master Sheet'!$B$2:$B$392,0)</f>
        <v>168</v>
      </c>
    </row>
    <row r="2071" spans="3:4" x14ac:dyDescent="0.3">
      <c r="C2071" s="3" t="s">
        <v>535</v>
      </c>
      <c r="D2071">
        <f>MATCH(C2071,'Master Sheet'!$B$2:$B$392,0)</f>
        <v>168</v>
      </c>
    </row>
    <row r="2072" spans="3:4" x14ac:dyDescent="0.3">
      <c r="C2072" s="3" t="s">
        <v>535</v>
      </c>
      <c r="D2072">
        <f>MATCH(C2072,'Master Sheet'!$B$2:$B$392,0)</f>
        <v>168</v>
      </c>
    </row>
    <row r="2073" spans="3:4" x14ac:dyDescent="0.3">
      <c r="C2073" s="3" t="s">
        <v>535</v>
      </c>
      <c r="D2073">
        <f>MATCH(C2073,'Master Sheet'!$B$2:$B$392,0)</f>
        <v>168</v>
      </c>
    </row>
    <row r="2074" spans="3:4" x14ac:dyDescent="0.3">
      <c r="C2074" s="3" t="s">
        <v>535</v>
      </c>
      <c r="D2074">
        <f>MATCH(C2074,'Master Sheet'!$B$2:$B$392,0)</f>
        <v>168</v>
      </c>
    </row>
    <row r="2075" spans="3:4" x14ac:dyDescent="0.3">
      <c r="C2075" s="3" t="s">
        <v>535</v>
      </c>
      <c r="D2075">
        <f>MATCH(C2075,'Master Sheet'!$B$2:$B$392,0)</f>
        <v>168</v>
      </c>
    </row>
    <row r="2076" spans="3:4" x14ac:dyDescent="0.3">
      <c r="C2076" s="3" t="s">
        <v>535</v>
      </c>
      <c r="D2076">
        <f>MATCH(C2076,'Master Sheet'!$B$2:$B$392,0)</f>
        <v>168</v>
      </c>
    </row>
    <row r="2077" spans="3:4" x14ac:dyDescent="0.3">
      <c r="C2077" s="3" t="s">
        <v>535</v>
      </c>
      <c r="D2077">
        <f>MATCH(C2077,'Master Sheet'!$B$2:$B$392,0)</f>
        <v>168</v>
      </c>
    </row>
    <row r="2078" spans="3:4" x14ac:dyDescent="0.3">
      <c r="C2078" s="3" t="s">
        <v>535</v>
      </c>
      <c r="D2078">
        <f>MATCH(C2078,'Master Sheet'!$B$2:$B$392,0)</f>
        <v>168</v>
      </c>
    </row>
    <row r="2079" spans="3:4" x14ac:dyDescent="0.3">
      <c r="C2079" s="3" t="s">
        <v>538</v>
      </c>
      <c r="D2079">
        <f>MATCH(C2079,'Master Sheet'!$B$2:$B$392,0)</f>
        <v>169</v>
      </c>
    </row>
    <row r="2080" spans="3:4" x14ac:dyDescent="0.3">
      <c r="C2080" s="3" t="s">
        <v>538</v>
      </c>
      <c r="D2080">
        <f>MATCH(C2080,'Master Sheet'!$B$2:$B$392,0)</f>
        <v>169</v>
      </c>
    </row>
    <row r="2081" spans="3:4" x14ac:dyDescent="0.3">
      <c r="C2081" s="3" t="s">
        <v>538</v>
      </c>
      <c r="D2081">
        <f>MATCH(C2081,'Master Sheet'!$B$2:$B$392,0)</f>
        <v>169</v>
      </c>
    </row>
    <row r="2082" spans="3:4" x14ac:dyDescent="0.3">
      <c r="C2082" s="3" t="s">
        <v>538</v>
      </c>
      <c r="D2082">
        <f>MATCH(C2082,'Master Sheet'!$B$2:$B$392,0)</f>
        <v>169</v>
      </c>
    </row>
    <row r="2083" spans="3:4" x14ac:dyDescent="0.3">
      <c r="C2083" s="3" t="s">
        <v>538</v>
      </c>
      <c r="D2083">
        <f>MATCH(C2083,'Master Sheet'!$B$2:$B$392,0)</f>
        <v>169</v>
      </c>
    </row>
    <row r="2084" spans="3:4" x14ac:dyDescent="0.3">
      <c r="C2084" s="3" t="s">
        <v>538</v>
      </c>
      <c r="D2084">
        <f>MATCH(C2084,'Master Sheet'!$B$2:$B$392,0)</f>
        <v>169</v>
      </c>
    </row>
    <row r="2085" spans="3:4" x14ac:dyDescent="0.3">
      <c r="C2085" s="3" t="s">
        <v>538</v>
      </c>
      <c r="D2085">
        <f>MATCH(C2085,'Master Sheet'!$B$2:$B$392,0)</f>
        <v>169</v>
      </c>
    </row>
    <row r="2086" spans="3:4" x14ac:dyDescent="0.3">
      <c r="C2086" s="3" t="s">
        <v>538</v>
      </c>
      <c r="D2086">
        <f>MATCH(C2086,'Master Sheet'!$B$2:$B$392,0)</f>
        <v>169</v>
      </c>
    </row>
    <row r="2087" spans="3:4" x14ac:dyDescent="0.3">
      <c r="C2087" s="3" t="s">
        <v>538</v>
      </c>
      <c r="D2087">
        <f>MATCH(C2087,'Master Sheet'!$B$2:$B$392,0)</f>
        <v>169</v>
      </c>
    </row>
    <row r="2088" spans="3:4" x14ac:dyDescent="0.3">
      <c r="C2088" s="3" t="s">
        <v>538</v>
      </c>
      <c r="D2088">
        <f>MATCH(C2088,'Master Sheet'!$B$2:$B$392,0)</f>
        <v>169</v>
      </c>
    </row>
    <row r="2089" spans="3:4" x14ac:dyDescent="0.3">
      <c r="C2089" s="3" t="s">
        <v>538</v>
      </c>
      <c r="D2089">
        <f>MATCH(C2089,'Master Sheet'!$B$2:$B$392,0)</f>
        <v>169</v>
      </c>
    </row>
    <row r="2090" spans="3:4" x14ac:dyDescent="0.3">
      <c r="C2090" s="3" t="s">
        <v>538</v>
      </c>
      <c r="D2090">
        <f>MATCH(C2090,'Master Sheet'!$B$2:$B$392,0)</f>
        <v>169</v>
      </c>
    </row>
    <row r="2091" spans="3:4" x14ac:dyDescent="0.3">
      <c r="C2091" s="3" t="s">
        <v>538</v>
      </c>
      <c r="D2091">
        <f>MATCH(C2091,'Master Sheet'!$B$2:$B$392,0)</f>
        <v>169</v>
      </c>
    </row>
    <row r="2092" spans="3:4" x14ac:dyDescent="0.3">
      <c r="C2092" s="3" t="s">
        <v>538</v>
      </c>
      <c r="D2092">
        <f>MATCH(C2092,'Master Sheet'!$B$2:$B$392,0)</f>
        <v>169</v>
      </c>
    </row>
    <row r="2093" spans="3:4" x14ac:dyDescent="0.3">
      <c r="C2093" s="3" t="s">
        <v>538</v>
      </c>
      <c r="D2093">
        <f>MATCH(C2093,'Master Sheet'!$B$2:$B$392,0)</f>
        <v>169</v>
      </c>
    </row>
    <row r="2094" spans="3:4" x14ac:dyDescent="0.3">
      <c r="C2094" s="3" t="s">
        <v>538</v>
      </c>
      <c r="D2094">
        <f>MATCH(C2094,'Master Sheet'!$B$2:$B$392,0)</f>
        <v>169</v>
      </c>
    </row>
    <row r="2095" spans="3:4" x14ac:dyDescent="0.3">
      <c r="C2095" s="3" t="s">
        <v>538</v>
      </c>
      <c r="D2095">
        <f>MATCH(C2095,'Master Sheet'!$B$2:$B$392,0)</f>
        <v>169</v>
      </c>
    </row>
    <row r="2096" spans="3:4" x14ac:dyDescent="0.3">
      <c r="C2096" s="3" t="s">
        <v>538</v>
      </c>
      <c r="D2096">
        <f>MATCH(C2096,'Master Sheet'!$B$2:$B$392,0)</f>
        <v>169</v>
      </c>
    </row>
    <row r="2097" spans="3:4" x14ac:dyDescent="0.3">
      <c r="C2097" s="3" t="s">
        <v>541</v>
      </c>
      <c r="D2097">
        <f>MATCH(C2097,'Master Sheet'!$B$2:$B$392,0)</f>
        <v>170</v>
      </c>
    </row>
    <row r="2098" spans="3:4" x14ac:dyDescent="0.3">
      <c r="C2098" s="3" t="s">
        <v>541</v>
      </c>
      <c r="D2098">
        <f>MATCH(C2098,'Master Sheet'!$B$2:$B$392,0)</f>
        <v>170</v>
      </c>
    </row>
    <row r="2099" spans="3:4" x14ac:dyDescent="0.3">
      <c r="C2099" s="3" t="s">
        <v>541</v>
      </c>
      <c r="D2099">
        <f>MATCH(C2099,'Master Sheet'!$B$2:$B$392,0)</f>
        <v>170</v>
      </c>
    </row>
    <row r="2100" spans="3:4" x14ac:dyDescent="0.3">
      <c r="C2100" s="3" t="s">
        <v>541</v>
      </c>
      <c r="D2100">
        <f>MATCH(C2100,'Master Sheet'!$B$2:$B$392,0)</f>
        <v>170</v>
      </c>
    </row>
    <row r="2101" spans="3:4" x14ac:dyDescent="0.3">
      <c r="C2101" s="3" t="s">
        <v>541</v>
      </c>
      <c r="D2101">
        <f>MATCH(C2101,'Master Sheet'!$B$2:$B$392,0)</f>
        <v>170</v>
      </c>
    </row>
    <row r="2102" spans="3:4" x14ac:dyDescent="0.3">
      <c r="C2102" s="3" t="s">
        <v>541</v>
      </c>
      <c r="D2102">
        <f>MATCH(C2102,'Master Sheet'!$B$2:$B$392,0)</f>
        <v>170</v>
      </c>
    </row>
    <row r="2103" spans="3:4" x14ac:dyDescent="0.3">
      <c r="C2103" s="3" t="s">
        <v>541</v>
      </c>
      <c r="D2103">
        <f>MATCH(C2103,'Master Sheet'!$B$2:$B$392,0)</f>
        <v>170</v>
      </c>
    </row>
    <row r="2104" spans="3:4" x14ac:dyDescent="0.3">
      <c r="C2104" s="3" t="s">
        <v>541</v>
      </c>
      <c r="D2104">
        <f>MATCH(C2104,'Master Sheet'!$B$2:$B$392,0)</f>
        <v>170</v>
      </c>
    </row>
    <row r="2105" spans="3:4" x14ac:dyDescent="0.3">
      <c r="C2105" s="3" t="s">
        <v>541</v>
      </c>
      <c r="D2105">
        <f>MATCH(C2105,'Master Sheet'!$B$2:$B$392,0)</f>
        <v>170</v>
      </c>
    </row>
    <row r="2106" spans="3:4" x14ac:dyDescent="0.3">
      <c r="C2106" s="3" t="s">
        <v>541</v>
      </c>
      <c r="D2106">
        <f>MATCH(C2106,'Master Sheet'!$B$2:$B$392,0)</f>
        <v>170</v>
      </c>
    </row>
    <row r="2107" spans="3:4" x14ac:dyDescent="0.3">
      <c r="C2107" s="3" t="s">
        <v>541</v>
      </c>
      <c r="D2107">
        <f>MATCH(C2107,'Master Sheet'!$B$2:$B$392,0)</f>
        <v>170</v>
      </c>
    </row>
    <row r="2108" spans="3:4" x14ac:dyDescent="0.3">
      <c r="C2108" s="3" t="s">
        <v>541</v>
      </c>
      <c r="D2108">
        <f>MATCH(C2108,'Master Sheet'!$B$2:$B$392,0)</f>
        <v>170</v>
      </c>
    </row>
    <row r="2109" spans="3:4" x14ac:dyDescent="0.3">
      <c r="C2109" s="3" t="s">
        <v>541</v>
      </c>
      <c r="D2109">
        <f>MATCH(C2109,'Master Sheet'!$B$2:$B$392,0)</f>
        <v>170</v>
      </c>
    </row>
    <row r="2110" spans="3:4" x14ac:dyDescent="0.3">
      <c r="C2110" s="3" t="s">
        <v>541</v>
      </c>
      <c r="D2110">
        <f>MATCH(C2110,'Master Sheet'!$B$2:$B$392,0)</f>
        <v>170</v>
      </c>
    </row>
    <row r="2111" spans="3:4" x14ac:dyDescent="0.3">
      <c r="C2111" s="3" t="s">
        <v>541</v>
      </c>
      <c r="D2111">
        <f>MATCH(C2111,'Master Sheet'!$B$2:$B$392,0)</f>
        <v>170</v>
      </c>
    </row>
    <row r="2112" spans="3:4" x14ac:dyDescent="0.3">
      <c r="C2112" s="3" t="s">
        <v>1210</v>
      </c>
      <c r="D2112" t="e">
        <f>MATCH(C2112,'Master Sheet'!$B$2:$B$392,0)</f>
        <v>#N/A</v>
      </c>
    </row>
    <row r="2113" spans="3:4" x14ac:dyDescent="0.3">
      <c r="C2113" s="3" t="s">
        <v>1210</v>
      </c>
      <c r="D2113" t="e">
        <f>MATCH(C2113,'Master Sheet'!$B$2:$B$392,0)</f>
        <v>#N/A</v>
      </c>
    </row>
    <row r="2114" spans="3:4" x14ac:dyDescent="0.3">
      <c r="C2114" s="3" t="s">
        <v>1210</v>
      </c>
      <c r="D2114" t="e">
        <f>MATCH(C2114,'Master Sheet'!$B$2:$B$392,0)</f>
        <v>#N/A</v>
      </c>
    </row>
    <row r="2115" spans="3:4" x14ac:dyDescent="0.3">
      <c r="C2115" s="3" t="s">
        <v>1210</v>
      </c>
      <c r="D2115" t="e">
        <f>MATCH(C2115,'Master Sheet'!$B$2:$B$392,0)</f>
        <v>#N/A</v>
      </c>
    </row>
    <row r="2116" spans="3:4" x14ac:dyDescent="0.3">
      <c r="C2116" s="3" t="s">
        <v>1210</v>
      </c>
      <c r="D2116" t="e">
        <f>MATCH(C2116,'Master Sheet'!$B$2:$B$392,0)</f>
        <v>#N/A</v>
      </c>
    </row>
    <row r="2117" spans="3:4" x14ac:dyDescent="0.3">
      <c r="C2117" s="3" t="s">
        <v>1210</v>
      </c>
      <c r="D2117" t="e">
        <f>MATCH(C2117,'Master Sheet'!$B$2:$B$392,0)</f>
        <v>#N/A</v>
      </c>
    </row>
    <row r="2118" spans="3:4" x14ac:dyDescent="0.3">
      <c r="C2118" s="3" t="s">
        <v>1210</v>
      </c>
      <c r="D2118" t="e">
        <f>MATCH(C2118,'Master Sheet'!$B$2:$B$392,0)</f>
        <v>#N/A</v>
      </c>
    </row>
    <row r="2119" spans="3:4" x14ac:dyDescent="0.3">
      <c r="C2119" s="3" t="s">
        <v>1210</v>
      </c>
      <c r="D2119" t="e">
        <f>MATCH(C2119,'Master Sheet'!$B$2:$B$392,0)</f>
        <v>#N/A</v>
      </c>
    </row>
    <row r="2120" spans="3:4" x14ac:dyDescent="0.3">
      <c r="C2120" s="3" t="s">
        <v>1210</v>
      </c>
      <c r="D2120" t="e">
        <f>MATCH(C2120,'Master Sheet'!$B$2:$B$392,0)</f>
        <v>#N/A</v>
      </c>
    </row>
    <row r="2121" spans="3:4" x14ac:dyDescent="0.3">
      <c r="C2121" s="3" t="s">
        <v>1210</v>
      </c>
      <c r="D2121" t="e">
        <f>MATCH(C2121,'Master Sheet'!$B$2:$B$392,0)</f>
        <v>#N/A</v>
      </c>
    </row>
    <row r="2122" spans="3:4" x14ac:dyDescent="0.3">
      <c r="C2122" s="3" t="s">
        <v>1210</v>
      </c>
      <c r="D2122" t="e">
        <f>MATCH(C2122,'Master Sheet'!$B$2:$B$392,0)</f>
        <v>#N/A</v>
      </c>
    </row>
    <row r="2123" spans="3:4" x14ac:dyDescent="0.3">
      <c r="C2123" s="3" t="s">
        <v>1210</v>
      </c>
      <c r="D2123" t="e">
        <f>MATCH(C2123,'Master Sheet'!$B$2:$B$392,0)</f>
        <v>#N/A</v>
      </c>
    </row>
    <row r="2124" spans="3:4" x14ac:dyDescent="0.3">
      <c r="C2124" s="3" t="s">
        <v>1210</v>
      </c>
      <c r="D2124" t="e">
        <f>MATCH(C2124,'Master Sheet'!$B$2:$B$392,0)</f>
        <v>#N/A</v>
      </c>
    </row>
    <row r="2125" spans="3:4" x14ac:dyDescent="0.3">
      <c r="C2125" s="3" t="s">
        <v>1210</v>
      </c>
      <c r="D2125" t="e">
        <f>MATCH(C2125,'Master Sheet'!$B$2:$B$392,0)</f>
        <v>#N/A</v>
      </c>
    </row>
    <row r="2126" spans="3:4" x14ac:dyDescent="0.3">
      <c r="C2126" s="3" t="s">
        <v>1210</v>
      </c>
      <c r="D2126" t="e">
        <f>MATCH(C2126,'Master Sheet'!$B$2:$B$392,0)</f>
        <v>#N/A</v>
      </c>
    </row>
    <row r="2127" spans="3:4" x14ac:dyDescent="0.3">
      <c r="C2127" s="3" t="s">
        <v>1210</v>
      </c>
      <c r="D2127" t="e">
        <f>MATCH(C2127,'Master Sheet'!$B$2:$B$392,0)</f>
        <v>#N/A</v>
      </c>
    </row>
    <row r="2128" spans="3:4" x14ac:dyDescent="0.3">
      <c r="C2128" s="3" t="s">
        <v>544</v>
      </c>
      <c r="D2128">
        <f>MATCH(C2128,'Master Sheet'!$B$2:$B$392,0)</f>
        <v>171</v>
      </c>
    </row>
    <row r="2129" spans="3:4" x14ac:dyDescent="0.3">
      <c r="C2129" s="3" t="s">
        <v>544</v>
      </c>
      <c r="D2129">
        <f>MATCH(C2129,'Master Sheet'!$B$2:$B$392,0)</f>
        <v>171</v>
      </c>
    </row>
    <row r="2130" spans="3:4" x14ac:dyDescent="0.3">
      <c r="C2130" s="3" t="s">
        <v>544</v>
      </c>
      <c r="D2130">
        <f>MATCH(C2130,'Master Sheet'!$B$2:$B$392,0)</f>
        <v>171</v>
      </c>
    </row>
    <row r="2131" spans="3:4" x14ac:dyDescent="0.3">
      <c r="C2131" s="3" t="s">
        <v>544</v>
      </c>
      <c r="D2131">
        <f>MATCH(C2131,'Master Sheet'!$B$2:$B$392,0)</f>
        <v>171</v>
      </c>
    </row>
    <row r="2132" spans="3:4" x14ac:dyDescent="0.3">
      <c r="C2132" s="3" t="s">
        <v>544</v>
      </c>
      <c r="D2132">
        <f>MATCH(C2132,'Master Sheet'!$B$2:$B$392,0)</f>
        <v>171</v>
      </c>
    </row>
    <row r="2133" spans="3:4" x14ac:dyDescent="0.3">
      <c r="C2133" s="3" t="s">
        <v>544</v>
      </c>
      <c r="D2133">
        <f>MATCH(C2133,'Master Sheet'!$B$2:$B$392,0)</f>
        <v>171</v>
      </c>
    </row>
    <row r="2134" spans="3:4" x14ac:dyDescent="0.3">
      <c r="C2134" s="3" t="s">
        <v>544</v>
      </c>
      <c r="D2134">
        <f>MATCH(C2134,'Master Sheet'!$B$2:$B$392,0)</f>
        <v>171</v>
      </c>
    </row>
    <row r="2135" spans="3:4" x14ac:dyDescent="0.3">
      <c r="C2135" s="3" t="s">
        <v>544</v>
      </c>
      <c r="D2135">
        <f>MATCH(C2135,'Master Sheet'!$B$2:$B$392,0)</f>
        <v>171</v>
      </c>
    </row>
    <row r="2136" spans="3:4" x14ac:dyDescent="0.3">
      <c r="C2136" s="3" t="s">
        <v>544</v>
      </c>
      <c r="D2136">
        <f>MATCH(C2136,'Master Sheet'!$B$2:$B$392,0)</f>
        <v>171</v>
      </c>
    </row>
    <row r="2137" spans="3:4" x14ac:dyDescent="0.3">
      <c r="C2137" s="3" t="s">
        <v>544</v>
      </c>
      <c r="D2137">
        <f>MATCH(C2137,'Master Sheet'!$B$2:$B$392,0)</f>
        <v>171</v>
      </c>
    </row>
    <row r="2138" spans="3:4" x14ac:dyDescent="0.3">
      <c r="C2138" s="3" t="s">
        <v>544</v>
      </c>
      <c r="D2138">
        <f>MATCH(C2138,'Master Sheet'!$B$2:$B$392,0)</f>
        <v>171</v>
      </c>
    </row>
    <row r="2139" spans="3:4" x14ac:dyDescent="0.3">
      <c r="C2139" s="3" t="s">
        <v>544</v>
      </c>
      <c r="D2139">
        <f>MATCH(C2139,'Master Sheet'!$B$2:$B$392,0)</f>
        <v>171</v>
      </c>
    </row>
    <row r="2140" spans="3:4" x14ac:dyDescent="0.3">
      <c r="C2140" s="3" t="s">
        <v>544</v>
      </c>
      <c r="D2140">
        <f>MATCH(C2140,'Master Sheet'!$B$2:$B$392,0)</f>
        <v>171</v>
      </c>
    </row>
    <row r="2141" spans="3:4" x14ac:dyDescent="0.3">
      <c r="C2141" s="3" t="s">
        <v>544</v>
      </c>
      <c r="D2141">
        <f>MATCH(C2141,'Master Sheet'!$B$2:$B$392,0)</f>
        <v>171</v>
      </c>
    </row>
    <row r="2142" spans="3:4" x14ac:dyDescent="0.3">
      <c r="C2142" s="3" t="s">
        <v>544</v>
      </c>
      <c r="D2142">
        <f>MATCH(C2142,'Master Sheet'!$B$2:$B$392,0)</f>
        <v>171</v>
      </c>
    </row>
    <row r="2143" spans="3:4" x14ac:dyDescent="0.3">
      <c r="C2143" s="3" t="s">
        <v>544</v>
      </c>
      <c r="D2143">
        <f>MATCH(C2143,'Master Sheet'!$B$2:$B$392,0)</f>
        <v>171</v>
      </c>
    </row>
    <row r="2144" spans="3:4" x14ac:dyDescent="0.3">
      <c r="C2144" s="3" t="s">
        <v>544</v>
      </c>
      <c r="D2144">
        <f>MATCH(C2144,'Master Sheet'!$B$2:$B$392,0)</f>
        <v>171</v>
      </c>
    </row>
    <row r="2145" spans="3:4" x14ac:dyDescent="0.3">
      <c r="C2145" s="3" t="s">
        <v>544</v>
      </c>
      <c r="D2145">
        <f>MATCH(C2145,'Master Sheet'!$B$2:$B$392,0)</f>
        <v>171</v>
      </c>
    </row>
    <row r="2146" spans="3:4" x14ac:dyDescent="0.3">
      <c r="C2146" s="3" t="s">
        <v>547</v>
      </c>
      <c r="D2146">
        <f>MATCH(C2146,'Master Sheet'!$B$2:$B$392,0)</f>
        <v>172</v>
      </c>
    </row>
    <row r="2147" spans="3:4" x14ac:dyDescent="0.3">
      <c r="C2147" s="3" t="s">
        <v>547</v>
      </c>
      <c r="D2147">
        <f>MATCH(C2147,'Master Sheet'!$B$2:$B$392,0)</f>
        <v>172</v>
      </c>
    </row>
    <row r="2148" spans="3:4" x14ac:dyDescent="0.3">
      <c r="C2148" s="3" t="s">
        <v>547</v>
      </c>
      <c r="D2148">
        <f>MATCH(C2148,'Master Sheet'!$B$2:$B$392,0)</f>
        <v>172</v>
      </c>
    </row>
    <row r="2149" spans="3:4" x14ac:dyDescent="0.3">
      <c r="C2149" s="3" t="s">
        <v>547</v>
      </c>
      <c r="D2149">
        <f>MATCH(C2149,'Master Sheet'!$B$2:$B$392,0)</f>
        <v>172</v>
      </c>
    </row>
    <row r="2150" spans="3:4" x14ac:dyDescent="0.3">
      <c r="C2150" s="3" t="s">
        <v>547</v>
      </c>
      <c r="D2150">
        <f>MATCH(C2150,'Master Sheet'!$B$2:$B$392,0)</f>
        <v>172</v>
      </c>
    </row>
    <row r="2151" spans="3:4" x14ac:dyDescent="0.3">
      <c r="C2151" s="3" t="s">
        <v>547</v>
      </c>
      <c r="D2151">
        <f>MATCH(C2151,'Master Sheet'!$B$2:$B$392,0)</f>
        <v>172</v>
      </c>
    </row>
    <row r="2152" spans="3:4" x14ac:dyDescent="0.3">
      <c r="C2152" s="3" t="s">
        <v>547</v>
      </c>
      <c r="D2152">
        <f>MATCH(C2152,'Master Sheet'!$B$2:$B$392,0)</f>
        <v>172</v>
      </c>
    </row>
    <row r="2153" spans="3:4" x14ac:dyDescent="0.3">
      <c r="C2153" s="3" t="s">
        <v>547</v>
      </c>
      <c r="D2153">
        <f>MATCH(C2153,'Master Sheet'!$B$2:$B$392,0)</f>
        <v>172</v>
      </c>
    </row>
    <row r="2154" spans="3:4" x14ac:dyDescent="0.3">
      <c r="C2154" s="3" t="s">
        <v>547</v>
      </c>
      <c r="D2154">
        <f>MATCH(C2154,'Master Sheet'!$B$2:$B$392,0)</f>
        <v>172</v>
      </c>
    </row>
    <row r="2155" spans="3:4" x14ac:dyDescent="0.3">
      <c r="C2155" s="3" t="s">
        <v>547</v>
      </c>
      <c r="D2155">
        <f>MATCH(C2155,'Master Sheet'!$B$2:$B$392,0)</f>
        <v>172</v>
      </c>
    </row>
    <row r="2156" spans="3:4" x14ac:dyDescent="0.3">
      <c r="C2156" s="3" t="s">
        <v>547</v>
      </c>
      <c r="D2156">
        <f>MATCH(C2156,'Master Sheet'!$B$2:$B$392,0)</f>
        <v>172</v>
      </c>
    </row>
    <row r="2157" spans="3:4" x14ac:dyDescent="0.3">
      <c r="C2157" s="3" t="s">
        <v>547</v>
      </c>
      <c r="D2157">
        <f>MATCH(C2157,'Master Sheet'!$B$2:$B$392,0)</f>
        <v>172</v>
      </c>
    </row>
    <row r="2158" spans="3:4" x14ac:dyDescent="0.3">
      <c r="C2158" s="3" t="s">
        <v>547</v>
      </c>
      <c r="D2158">
        <f>MATCH(C2158,'Master Sheet'!$B$2:$B$392,0)</f>
        <v>172</v>
      </c>
    </row>
    <row r="2159" spans="3:4" x14ac:dyDescent="0.3">
      <c r="C2159" s="3" t="s">
        <v>547</v>
      </c>
      <c r="D2159">
        <f>MATCH(C2159,'Master Sheet'!$B$2:$B$392,0)</f>
        <v>172</v>
      </c>
    </row>
    <row r="2160" spans="3:4" x14ac:dyDescent="0.3">
      <c r="C2160" s="3" t="s">
        <v>547</v>
      </c>
      <c r="D2160">
        <f>MATCH(C2160,'Master Sheet'!$B$2:$B$392,0)</f>
        <v>172</v>
      </c>
    </row>
    <row r="2161" spans="3:4" x14ac:dyDescent="0.3">
      <c r="C2161" s="3" t="s">
        <v>547</v>
      </c>
      <c r="D2161">
        <f>MATCH(C2161,'Master Sheet'!$B$2:$B$392,0)</f>
        <v>172</v>
      </c>
    </row>
    <row r="2162" spans="3:4" x14ac:dyDescent="0.3">
      <c r="C2162" s="3" t="s">
        <v>550</v>
      </c>
      <c r="D2162">
        <f>MATCH(C2162,'Master Sheet'!$B$2:$B$392,0)</f>
        <v>173</v>
      </c>
    </row>
    <row r="2163" spans="3:4" x14ac:dyDescent="0.3">
      <c r="C2163" s="3" t="s">
        <v>550</v>
      </c>
      <c r="D2163">
        <f>MATCH(C2163,'Master Sheet'!$B$2:$B$392,0)</f>
        <v>173</v>
      </c>
    </row>
    <row r="2164" spans="3:4" x14ac:dyDescent="0.3">
      <c r="C2164" s="3" t="s">
        <v>550</v>
      </c>
      <c r="D2164">
        <f>MATCH(C2164,'Master Sheet'!$B$2:$B$392,0)</f>
        <v>173</v>
      </c>
    </row>
    <row r="2165" spans="3:4" x14ac:dyDescent="0.3">
      <c r="C2165" s="3" t="s">
        <v>550</v>
      </c>
      <c r="D2165">
        <f>MATCH(C2165,'Master Sheet'!$B$2:$B$392,0)</f>
        <v>173</v>
      </c>
    </row>
    <row r="2166" spans="3:4" x14ac:dyDescent="0.3">
      <c r="C2166" s="3" t="s">
        <v>550</v>
      </c>
      <c r="D2166">
        <f>MATCH(C2166,'Master Sheet'!$B$2:$B$392,0)</f>
        <v>173</v>
      </c>
    </row>
    <row r="2167" spans="3:4" x14ac:dyDescent="0.3">
      <c r="C2167" s="3" t="s">
        <v>550</v>
      </c>
      <c r="D2167">
        <f>MATCH(C2167,'Master Sheet'!$B$2:$B$392,0)</f>
        <v>173</v>
      </c>
    </row>
    <row r="2168" spans="3:4" x14ac:dyDescent="0.3">
      <c r="C2168" s="3" t="s">
        <v>550</v>
      </c>
      <c r="D2168">
        <f>MATCH(C2168,'Master Sheet'!$B$2:$B$392,0)</f>
        <v>173</v>
      </c>
    </row>
    <row r="2169" spans="3:4" x14ac:dyDescent="0.3">
      <c r="C2169" s="3" t="s">
        <v>550</v>
      </c>
      <c r="D2169">
        <f>MATCH(C2169,'Master Sheet'!$B$2:$B$392,0)</f>
        <v>173</v>
      </c>
    </row>
    <row r="2170" spans="3:4" x14ac:dyDescent="0.3">
      <c r="C2170" s="3" t="s">
        <v>550</v>
      </c>
      <c r="D2170">
        <f>MATCH(C2170,'Master Sheet'!$B$2:$B$392,0)</f>
        <v>173</v>
      </c>
    </row>
    <row r="2171" spans="3:4" x14ac:dyDescent="0.3">
      <c r="C2171" s="3" t="s">
        <v>550</v>
      </c>
      <c r="D2171">
        <f>MATCH(C2171,'Master Sheet'!$B$2:$B$392,0)</f>
        <v>173</v>
      </c>
    </row>
    <row r="2172" spans="3:4" x14ac:dyDescent="0.3">
      <c r="C2172" s="3" t="s">
        <v>550</v>
      </c>
      <c r="D2172">
        <f>MATCH(C2172,'Master Sheet'!$B$2:$B$392,0)</f>
        <v>173</v>
      </c>
    </row>
    <row r="2173" spans="3:4" x14ac:dyDescent="0.3">
      <c r="C2173" s="3" t="s">
        <v>550</v>
      </c>
      <c r="D2173">
        <f>MATCH(C2173,'Master Sheet'!$B$2:$B$392,0)</f>
        <v>173</v>
      </c>
    </row>
    <row r="2174" spans="3:4" x14ac:dyDescent="0.3">
      <c r="C2174" s="3" t="s">
        <v>550</v>
      </c>
      <c r="D2174">
        <f>MATCH(C2174,'Master Sheet'!$B$2:$B$392,0)</f>
        <v>173</v>
      </c>
    </row>
    <row r="2175" spans="3:4" x14ac:dyDescent="0.3">
      <c r="C2175" s="3" t="s">
        <v>550</v>
      </c>
      <c r="D2175">
        <f>MATCH(C2175,'Master Sheet'!$B$2:$B$392,0)</f>
        <v>173</v>
      </c>
    </row>
    <row r="2176" spans="3:4" x14ac:dyDescent="0.3">
      <c r="C2176" s="3" t="s">
        <v>553</v>
      </c>
      <c r="D2176">
        <f>MATCH(C2176,'Master Sheet'!$B$2:$B$392,0)</f>
        <v>174</v>
      </c>
    </row>
    <row r="2177" spans="3:4" x14ac:dyDescent="0.3">
      <c r="C2177" s="3" t="s">
        <v>553</v>
      </c>
      <c r="D2177">
        <f>MATCH(C2177,'Master Sheet'!$B$2:$B$392,0)</f>
        <v>174</v>
      </c>
    </row>
    <row r="2178" spans="3:4" x14ac:dyDescent="0.3">
      <c r="C2178" s="3" t="s">
        <v>553</v>
      </c>
      <c r="D2178">
        <f>MATCH(C2178,'Master Sheet'!$B$2:$B$392,0)</f>
        <v>174</v>
      </c>
    </row>
    <row r="2179" spans="3:4" x14ac:dyDescent="0.3">
      <c r="C2179" s="3" t="s">
        <v>553</v>
      </c>
      <c r="D2179">
        <f>MATCH(C2179,'Master Sheet'!$B$2:$B$392,0)</f>
        <v>174</v>
      </c>
    </row>
    <row r="2180" spans="3:4" x14ac:dyDescent="0.3">
      <c r="C2180" s="3" t="s">
        <v>553</v>
      </c>
      <c r="D2180">
        <f>MATCH(C2180,'Master Sheet'!$B$2:$B$392,0)</f>
        <v>174</v>
      </c>
    </row>
    <row r="2181" spans="3:4" x14ac:dyDescent="0.3">
      <c r="C2181" s="3" t="s">
        <v>553</v>
      </c>
      <c r="D2181">
        <f>MATCH(C2181,'Master Sheet'!$B$2:$B$392,0)</f>
        <v>174</v>
      </c>
    </row>
    <row r="2182" spans="3:4" x14ac:dyDescent="0.3">
      <c r="C2182" s="3" t="s">
        <v>553</v>
      </c>
      <c r="D2182">
        <f>MATCH(C2182,'Master Sheet'!$B$2:$B$392,0)</f>
        <v>174</v>
      </c>
    </row>
    <row r="2183" spans="3:4" x14ac:dyDescent="0.3">
      <c r="C2183" s="3" t="s">
        <v>553</v>
      </c>
      <c r="D2183">
        <f>MATCH(C2183,'Master Sheet'!$B$2:$B$392,0)</f>
        <v>174</v>
      </c>
    </row>
    <row r="2184" spans="3:4" x14ac:dyDescent="0.3">
      <c r="C2184" s="3" t="s">
        <v>553</v>
      </c>
      <c r="D2184">
        <f>MATCH(C2184,'Master Sheet'!$B$2:$B$392,0)</f>
        <v>174</v>
      </c>
    </row>
    <row r="2185" spans="3:4" x14ac:dyDescent="0.3">
      <c r="C2185" s="3" t="s">
        <v>553</v>
      </c>
      <c r="D2185">
        <f>MATCH(C2185,'Master Sheet'!$B$2:$B$392,0)</f>
        <v>174</v>
      </c>
    </row>
    <row r="2186" spans="3:4" x14ac:dyDescent="0.3">
      <c r="C2186" s="3" t="s">
        <v>553</v>
      </c>
      <c r="D2186">
        <f>MATCH(C2186,'Master Sheet'!$B$2:$B$392,0)</f>
        <v>174</v>
      </c>
    </row>
    <row r="2187" spans="3:4" x14ac:dyDescent="0.3">
      <c r="C2187" s="3" t="s">
        <v>553</v>
      </c>
      <c r="D2187">
        <f>MATCH(C2187,'Master Sheet'!$B$2:$B$392,0)</f>
        <v>174</v>
      </c>
    </row>
    <row r="2188" spans="3:4" x14ac:dyDescent="0.3">
      <c r="C2188" s="3" t="s">
        <v>553</v>
      </c>
      <c r="D2188">
        <f>MATCH(C2188,'Master Sheet'!$B$2:$B$392,0)</f>
        <v>174</v>
      </c>
    </row>
    <row r="2189" spans="3:4" x14ac:dyDescent="0.3">
      <c r="C2189" s="3" t="s">
        <v>553</v>
      </c>
      <c r="D2189">
        <f>MATCH(C2189,'Master Sheet'!$B$2:$B$392,0)</f>
        <v>174</v>
      </c>
    </row>
    <row r="2190" spans="3:4" x14ac:dyDescent="0.3">
      <c r="C2190" s="3" t="s">
        <v>553</v>
      </c>
      <c r="D2190">
        <f>MATCH(C2190,'Master Sheet'!$B$2:$B$392,0)</f>
        <v>174</v>
      </c>
    </row>
    <row r="2191" spans="3:4" x14ac:dyDescent="0.3">
      <c r="C2191" s="3" t="s">
        <v>556</v>
      </c>
      <c r="D2191">
        <f>MATCH(C2191,'Master Sheet'!$B$2:$B$392,0)</f>
        <v>175</v>
      </c>
    </row>
    <row r="2192" spans="3:4" x14ac:dyDescent="0.3">
      <c r="C2192" s="3" t="s">
        <v>556</v>
      </c>
      <c r="D2192">
        <f>MATCH(C2192,'Master Sheet'!$B$2:$B$392,0)</f>
        <v>175</v>
      </c>
    </row>
    <row r="2193" spans="3:4" x14ac:dyDescent="0.3">
      <c r="C2193" s="3" t="s">
        <v>556</v>
      </c>
      <c r="D2193">
        <f>MATCH(C2193,'Master Sheet'!$B$2:$B$392,0)</f>
        <v>175</v>
      </c>
    </row>
    <row r="2194" spans="3:4" x14ac:dyDescent="0.3">
      <c r="C2194" s="3" t="s">
        <v>556</v>
      </c>
      <c r="D2194">
        <f>MATCH(C2194,'Master Sheet'!$B$2:$B$392,0)</f>
        <v>175</v>
      </c>
    </row>
    <row r="2195" spans="3:4" x14ac:dyDescent="0.3">
      <c r="C2195" s="3" t="s">
        <v>556</v>
      </c>
      <c r="D2195">
        <f>MATCH(C2195,'Master Sheet'!$B$2:$B$392,0)</f>
        <v>175</v>
      </c>
    </row>
    <row r="2196" spans="3:4" x14ac:dyDescent="0.3">
      <c r="C2196" s="3" t="s">
        <v>556</v>
      </c>
      <c r="D2196">
        <f>MATCH(C2196,'Master Sheet'!$B$2:$B$392,0)</f>
        <v>175</v>
      </c>
    </row>
    <row r="2197" spans="3:4" x14ac:dyDescent="0.3">
      <c r="C2197" s="3" t="s">
        <v>556</v>
      </c>
      <c r="D2197">
        <f>MATCH(C2197,'Master Sheet'!$B$2:$B$392,0)</f>
        <v>175</v>
      </c>
    </row>
    <row r="2198" spans="3:4" x14ac:dyDescent="0.3">
      <c r="C2198" s="3" t="s">
        <v>556</v>
      </c>
      <c r="D2198">
        <f>MATCH(C2198,'Master Sheet'!$B$2:$B$392,0)</f>
        <v>175</v>
      </c>
    </row>
    <row r="2199" spans="3:4" x14ac:dyDescent="0.3">
      <c r="C2199" s="3" t="s">
        <v>556</v>
      </c>
      <c r="D2199">
        <f>MATCH(C2199,'Master Sheet'!$B$2:$B$392,0)</f>
        <v>175</v>
      </c>
    </row>
    <row r="2200" spans="3:4" x14ac:dyDescent="0.3">
      <c r="C2200" s="3" t="s">
        <v>556</v>
      </c>
      <c r="D2200">
        <f>MATCH(C2200,'Master Sheet'!$B$2:$B$392,0)</f>
        <v>175</v>
      </c>
    </row>
    <row r="2201" spans="3:4" x14ac:dyDescent="0.3">
      <c r="C2201" s="3" t="s">
        <v>556</v>
      </c>
      <c r="D2201">
        <f>MATCH(C2201,'Master Sheet'!$B$2:$B$392,0)</f>
        <v>175</v>
      </c>
    </row>
    <row r="2202" spans="3:4" x14ac:dyDescent="0.3">
      <c r="C2202" s="3" t="s">
        <v>556</v>
      </c>
      <c r="D2202">
        <f>MATCH(C2202,'Master Sheet'!$B$2:$B$392,0)</f>
        <v>175</v>
      </c>
    </row>
    <row r="2203" spans="3:4" x14ac:dyDescent="0.3">
      <c r="C2203" s="3" t="s">
        <v>556</v>
      </c>
      <c r="D2203">
        <f>MATCH(C2203,'Master Sheet'!$B$2:$B$392,0)</f>
        <v>175</v>
      </c>
    </row>
    <row r="2204" spans="3:4" x14ac:dyDescent="0.3">
      <c r="C2204" s="3" t="s">
        <v>559</v>
      </c>
      <c r="D2204">
        <f>MATCH(C2204,'Master Sheet'!$B$2:$B$392,0)</f>
        <v>176</v>
      </c>
    </row>
    <row r="2205" spans="3:4" x14ac:dyDescent="0.3">
      <c r="C2205" s="3" t="s">
        <v>559</v>
      </c>
      <c r="D2205">
        <f>MATCH(C2205,'Master Sheet'!$B$2:$B$392,0)</f>
        <v>176</v>
      </c>
    </row>
    <row r="2206" spans="3:4" x14ac:dyDescent="0.3">
      <c r="C2206" s="3" t="s">
        <v>559</v>
      </c>
      <c r="D2206">
        <f>MATCH(C2206,'Master Sheet'!$B$2:$B$392,0)</f>
        <v>176</v>
      </c>
    </row>
    <row r="2207" spans="3:4" x14ac:dyDescent="0.3">
      <c r="C2207" s="3" t="s">
        <v>559</v>
      </c>
      <c r="D2207">
        <f>MATCH(C2207,'Master Sheet'!$B$2:$B$392,0)</f>
        <v>176</v>
      </c>
    </row>
    <row r="2208" spans="3:4" x14ac:dyDescent="0.3">
      <c r="C2208" s="3" t="s">
        <v>559</v>
      </c>
      <c r="D2208">
        <f>MATCH(C2208,'Master Sheet'!$B$2:$B$392,0)</f>
        <v>176</v>
      </c>
    </row>
    <row r="2209" spans="3:4" x14ac:dyDescent="0.3">
      <c r="C2209" s="3" t="s">
        <v>559</v>
      </c>
      <c r="D2209">
        <f>MATCH(C2209,'Master Sheet'!$B$2:$B$392,0)</f>
        <v>176</v>
      </c>
    </row>
    <row r="2210" spans="3:4" x14ac:dyDescent="0.3">
      <c r="C2210" s="3" t="s">
        <v>559</v>
      </c>
      <c r="D2210">
        <f>MATCH(C2210,'Master Sheet'!$B$2:$B$392,0)</f>
        <v>176</v>
      </c>
    </row>
    <row r="2211" spans="3:4" x14ac:dyDescent="0.3">
      <c r="C2211" s="3" t="s">
        <v>559</v>
      </c>
      <c r="D2211">
        <f>MATCH(C2211,'Master Sheet'!$B$2:$B$392,0)</f>
        <v>176</v>
      </c>
    </row>
    <row r="2212" spans="3:4" x14ac:dyDescent="0.3">
      <c r="C2212" s="3" t="s">
        <v>559</v>
      </c>
      <c r="D2212">
        <f>MATCH(C2212,'Master Sheet'!$B$2:$B$392,0)</f>
        <v>176</v>
      </c>
    </row>
    <row r="2213" spans="3:4" x14ac:dyDescent="0.3">
      <c r="C2213" s="3" t="s">
        <v>559</v>
      </c>
      <c r="D2213">
        <f>MATCH(C2213,'Master Sheet'!$B$2:$B$392,0)</f>
        <v>176</v>
      </c>
    </row>
    <row r="2214" spans="3:4" x14ac:dyDescent="0.3">
      <c r="C2214" s="3" t="s">
        <v>559</v>
      </c>
      <c r="D2214">
        <f>MATCH(C2214,'Master Sheet'!$B$2:$B$392,0)</f>
        <v>176</v>
      </c>
    </row>
    <row r="2215" spans="3:4" x14ac:dyDescent="0.3">
      <c r="C2215" s="3" t="s">
        <v>559</v>
      </c>
      <c r="D2215">
        <f>MATCH(C2215,'Master Sheet'!$B$2:$B$392,0)</f>
        <v>176</v>
      </c>
    </row>
    <row r="2216" spans="3:4" x14ac:dyDescent="0.3">
      <c r="C2216" s="3" t="s">
        <v>559</v>
      </c>
      <c r="D2216">
        <f>MATCH(C2216,'Master Sheet'!$B$2:$B$392,0)</f>
        <v>176</v>
      </c>
    </row>
    <row r="2217" spans="3:4" x14ac:dyDescent="0.3">
      <c r="C2217" s="3" t="s">
        <v>559</v>
      </c>
      <c r="D2217">
        <f>MATCH(C2217,'Master Sheet'!$B$2:$B$392,0)</f>
        <v>176</v>
      </c>
    </row>
    <row r="2218" spans="3:4" x14ac:dyDescent="0.3">
      <c r="C2218" s="3" t="s">
        <v>559</v>
      </c>
      <c r="D2218">
        <f>MATCH(C2218,'Master Sheet'!$B$2:$B$392,0)</f>
        <v>176</v>
      </c>
    </row>
    <row r="2219" spans="3:4" x14ac:dyDescent="0.3">
      <c r="C2219" s="3" t="s">
        <v>562</v>
      </c>
      <c r="D2219">
        <f>MATCH(C2219,'Master Sheet'!$B$2:$B$392,0)</f>
        <v>177</v>
      </c>
    </row>
    <row r="2220" spans="3:4" x14ac:dyDescent="0.3">
      <c r="C2220" s="3" t="s">
        <v>562</v>
      </c>
      <c r="D2220">
        <f>MATCH(C2220,'Master Sheet'!$B$2:$B$392,0)</f>
        <v>177</v>
      </c>
    </row>
    <row r="2221" spans="3:4" x14ac:dyDescent="0.3">
      <c r="C2221" s="3" t="s">
        <v>562</v>
      </c>
      <c r="D2221">
        <f>MATCH(C2221,'Master Sheet'!$B$2:$B$392,0)</f>
        <v>177</v>
      </c>
    </row>
    <row r="2222" spans="3:4" x14ac:dyDescent="0.3">
      <c r="C2222" s="3" t="s">
        <v>562</v>
      </c>
      <c r="D2222">
        <f>MATCH(C2222,'Master Sheet'!$B$2:$B$392,0)</f>
        <v>177</v>
      </c>
    </row>
    <row r="2223" spans="3:4" x14ac:dyDescent="0.3">
      <c r="C2223" s="3" t="s">
        <v>562</v>
      </c>
      <c r="D2223">
        <f>MATCH(C2223,'Master Sheet'!$B$2:$B$392,0)</f>
        <v>177</v>
      </c>
    </row>
    <row r="2224" spans="3:4" x14ac:dyDescent="0.3">
      <c r="C2224" s="3" t="s">
        <v>562</v>
      </c>
      <c r="D2224">
        <f>MATCH(C2224,'Master Sheet'!$B$2:$B$392,0)</f>
        <v>177</v>
      </c>
    </row>
    <row r="2225" spans="3:4" x14ac:dyDescent="0.3">
      <c r="C2225" s="3" t="s">
        <v>562</v>
      </c>
      <c r="D2225">
        <f>MATCH(C2225,'Master Sheet'!$B$2:$B$392,0)</f>
        <v>177</v>
      </c>
    </row>
    <row r="2226" spans="3:4" x14ac:dyDescent="0.3">
      <c r="C2226" s="3" t="s">
        <v>562</v>
      </c>
      <c r="D2226">
        <f>MATCH(C2226,'Master Sheet'!$B$2:$B$392,0)</f>
        <v>177</v>
      </c>
    </row>
    <row r="2227" spans="3:4" x14ac:dyDescent="0.3">
      <c r="C2227" s="3" t="s">
        <v>562</v>
      </c>
      <c r="D2227">
        <f>MATCH(C2227,'Master Sheet'!$B$2:$B$392,0)</f>
        <v>177</v>
      </c>
    </row>
    <row r="2228" spans="3:4" x14ac:dyDescent="0.3">
      <c r="C2228" s="3" t="s">
        <v>562</v>
      </c>
      <c r="D2228">
        <f>MATCH(C2228,'Master Sheet'!$B$2:$B$392,0)</f>
        <v>177</v>
      </c>
    </row>
    <row r="2229" spans="3:4" x14ac:dyDescent="0.3">
      <c r="C2229" s="3" t="s">
        <v>562</v>
      </c>
      <c r="D2229">
        <f>MATCH(C2229,'Master Sheet'!$B$2:$B$392,0)</f>
        <v>177</v>
      </c>
    </row>
    <row r="2230" spans="3:4" x14ac:dyDescent="0.3">
      <c r="C2230" s="3" t="s">
        <v>562</v>
      </c>
      <c r="D2230">
        <f>MATCH(C2230,'Master Sheet'!$B$2:$B$392,0)</f>
        <v>177</v>
      </c>
    </row>
    <row r="2231" spans="3:4" x14ac:dyDescent="0.3">
      <c r="C2231" s="3" t="s">
        <v>562</v>
      </c>
      <c r="D2231">
        <f>MATCH(C2231,'Master Sheet'!$B$2:$B$392,0)</f>
        <v>177</v>
      </c>
    </row>
    <row r="2232" spans="3:4" x14ac:dyDescent="0.3">
      <c r="C2232" s="3" t="s">
        <v>562</v>
      </c>
      <c r="D2232">
        <f>MATCH(C2232,'Master Sheet'!$B$2:$B$392,0)</f>
        <v>177</v>
      </c>
    </row>
    <row r="2233" spans="3:4" x14ac:dyDescent="0.3">
      <c r="C2233" s="3" t="s">
        <v>565</v>
      </c>
      <c r="D2233">
        <f>MATCH(C2233,'Master Sheet'!$B$2:$B$392,0)</f>
        <v>178</v>
      </c>
    </row>
    <row r="2234" spans="3:4" x14ac:dyDescent="0.3">
      <c r="C2234" s="3" t="s">
        <v>565</v>
      </c>
      <c r="D2234">
        <f>MATCH(C2234,'Master Sheet'!$B$2:$B$392,0)</f>
        <v>178</v>
      </c>
    </row>
    <row r="2235" spans="3:4" x14ac:dyDescent="0.3">
      <c r="C2235" s="3" t="s">
        <v>565</v>
      </c>
      <c r="D2235">
        <f>MATCH(C2235,'Master Sheet'!$B$2:$B$392,0)</f>
        <v>178</v>
      </c>
    </row>
    <row r="2236" spans="3:4" x14ac:dyDescent="0.3">
      <c r="C2236" s="3" t="s">
        <v>565</v>
      </c>
      <c r="D2236">
        <f>MATCH(C2236,'Master Sheet'!$B$2:$B$392,0)</f>
        <v>178</v>
      </c>
    </row>
    <row r="2237" spans="3:4" x14ac:dyDescent="0.3">
      <c r="C2237" s="3" t="s">
        <v>565</v>
      </c>
      <c r="D2237">
        <f>MATCH(C2237,'Master Sheet'!$B$2:$B$392,0)</f>
        <v>178</v>
      </c>
    </row>
    <row r="2238" spans="3:4" x14ac:dyDescent="0.3">
      <c r="C2238" s="3" t="s">
        <v>565</v>
      </c>
      <c r="D2238">
        <f>MATCH(C2238,'Master Sheet'!$B$2:$B$392,0)</f>
        <v>178</v>
      </c>
    </row>
    <row r="2239" spans="3:4" x14ac:dyDescent="0.3">
      <c r="C2239" s="3" t="s">
        <v>565</v>
      </c>
      <c r="D2239">
        <f>MATCH(C2239,'Master Sheet'!$B$2:$B$392,0)</f>
        <v>178</v>
      </c>
    </row>
    <row r="2240" spans="3:4" x14ac:dyDescent="0.3">
      <c r="C2240" s="3" t="s">
        <v>565</v>
      </c>
      <c r="D2240">
        <f>MATCH(C2240,'Master Sheet'!$B$2:$B$392,0)</f>
        <v>178</v>
      </c>
    </row>
    <row r="2241" spans="3:4" x14ac:dyDescent="0.3">
      <c r="C2241" s="3" t="s">
        <v>565</v>
      </c>
      <c r="D2241">
        <f>MATCH(C2241,'Master Sheet'!$B$2:$B$392,0)</f>
        <v>178</v>
      </c>
    </row>
    <row r="2242" spans="3:4" x14ac:dyDescent="0.3">
      <c r="C2242" s="3" t="s">
        <v>565</v>
      </c>
      <c r="D2242">
        <f>MATCH(C2242,'Master Sheet'!$B$2:$B$392,0)</f>
        <v>178</v>
      </c>
    </row>
    <row r="2243" spans="3:4" x14ac:dyDescent="0.3">
      <c r="C2243" s="3" t="s">
        <v>565</v>
      </c>
      <c r="D2243">
        <f>MATCH(C2243,'Master Sheet'!$B$2:$B$392,0)</f>
        <v>178</v>
      </c>
    </row>
    <row r="2244" spans="3:4" x14ac:dyDescent="0.3">
      <c r="C2244" s="3" t="s">
        <v>568</v>
      </c>
      <c r="D2244">
        <f>MATCH(C2244,'Master Sheet'!$B$2:$B$392,0)</f>
        <v>179</v>
      </c>
    </row>
    <row r="2245" spans="3:4" x14ac:dyDescent="0.3">
      <c r="C2245" s="3" t="s">
        <v>568</v>
      </c>
      <c r="D2245">
        <f>MATCH(C2245,'Master Sheet'!$B$2:$B$392,0)</f>
        <v>179</v>
      </c>
    </row>
    <row r="2246" spans="3:4" x14ac:dyDescent="0.3">
      <c r="C2246" s="3" t="s">
        <v>568</v>
      </c>
      <c r="D2246">
        <f>MATCH(C2246,'Master Sheet'!$B$2:$B$392,0)</f>
        <v>179</v>
      </c>
    </row>
    <row r="2247" spans="3:4" x14ac:dyDescent="0.3">
      <c r="C2247" s="3" t="s">
        <v>568</v>
      </c>
      <c r="D2247">
        <f>MATCH(C2247,'Master Sheet'!$B$2:$B$392,0)</f>
        <v>179</v>
      </c>
    </row>
    <row r="2248" spans="3:4" x14ac:dyDescent="0.3">
      <c r="C2248" s="3" t="s">
        <v>568</v>
      </c>
      <c r="D2248">
        <f>MATCH(C2248,'Master Sheet'!$B$2:$B$392,0)</f>
        <v>179</v>
      </c>
    </row>
    <row r="2249" spans="3:4" x14ac:dyDescent="0.3">
      <c r="C2249" s="3" t="s">
        <v>568</v>
      </c>
      <c r="D2249">
        <f>MATCH(C2249,'Master Sheet'!$B$2:$B$392,0)</f>
        <v>179</v>
      </c>
    </row>
    <row r="2250" spans="3:4" x14ac:dyDescent="0.3">
      <c r="C2250" s="3" t="s">
        <v>568</v>
      </c>
      <c r="D2250">
        <f>MATCH(C2250,'Master Sheet'!$B$2:$B$392,0)</f>
        <v>179</v>
      </c>
    </row>
    <row r="2251" spans="3:4" x14ac:dyDescent="0.3">
      <c r="C2251" s="3" t="s">
        <v>568</v>
      </c>
      <c r="D2251">
        <f>MATCH(C2251,'Master Sheet'!$B$2:$B$392,0)</f>
        <v>179</v>
      </c>
    </row>
    <row r="2252" spans="3:4" x14ac:dyDescent="0.3">
      <c r="C2252" s="3" t="s">
        <v>568</v>
      </c>
      <c r="D2252">
        <f>MATCH(C2252,'Master Sheet'!$B$2:$B$392,0)</f>
        <v>179</v>
      </c>
    </row>
    <row r="2253" spans="3:4" x14ac:dyDescent="0.3">
      <c r="C2253" s="3" t="s">
        <v>568</v>
      </c>
      <c r="D2253">
        <f>MATCH(C2253,'Master Sheet'!$B$2:$B$392,0)</f>
        <v>179</v>
      </c>
    </row>
    <row r="2254" spans="3:4" x14ac:dyDescent="0.3">
      <c r="C2254" s="3" t="s">
        <v>568</v>
      </c>
      <c r="D2254">
        <f>MATCH(C2254,'Master Sheet'!$B$2:$B$392,0)</f>
        <v>179</v>
      </c>
    </row>
    <row r="2255" spans="3:4" x14ac:dyDescent="0.3">
      <c r="C2255" s="3" t="s">
        <v>568</v>
      </c>
      <c r="D2255">
        <f>MATCH(C2255,'Master Sheet'!$B$2:$B$392,0)</f>
        <v>179</v>
      </c>
    </row>
    <row r="2256" spans="3:4" x14ac:dyDescent="0.3">
      <c r="C2256" s="3" t="s">
        <v>568</v>
      </c>
      <c r="D2256">
        <f>MATCH(C2256,'Master Sheet'!$B$2:$B$392,0)</f>
        <v>179</v>
      </c>
    </row>
    <row r="2257" spans="3:4" x14ac:dyDescent="0.3">
      <c r="C2257" s="3" t="s">
        <v>571</v>
      </c>
      <c r="D2257">
        <f>MATCH(C2257,'Master Sheet'!$B$2:$B$392,0)</f>
        <v>180</v>
      </c>
    </row>
    <row r="2258" spans="3:4" x14ac:dyDescent="0.3">
      <c r="C2258" s="3" t="s">
        <v>571</v>
      </c>
      <c r="D2258">
        <f>MATCH(C2258,'Master Sheet'!$B$2:$B$392,0)</f>
        <v>180</v>
      </c>
    </row>
    <row r="2259" spans="3:4" x14ac:dyDescent="0.3">
      <c r="C2259" s="3" t="s">
        <v>571</v>
      </c>
      <c r="D2259">
        <f>MATCH(C2259,'Master Sheet'!$B$2:$B$392,0)</f>
        <v>180</v>
      </c>
    </row>
    <row r="2260" spans="3:4" x14ac:dyDescent="0.3">
      <c r="C2260" s="3" t="s">
        <v>571</v>
      </c>
      <c r="D2260">
        <f>MATCH(C2260,'Master Sheet'!$B$2:$B$392,0)</f>
        <v>180</v>
      </c>
    </row>
    <row r="2261" spans="3:4" x14ac:dyDescent="0.3">
      <c r="C2261" s="3" t="s">
        <v>571</v>
      </c>
      <c r="D2261">
        <f>MATCH(C2261,'Master Sheet'!$B$2:$B$392,0)</f>
        <v>180</v>
      </c>
    </row>
    <row r="2262" spans="3:4" x14ac:dyDescent="0.3">
      <c r="C2262" s="3" t="s">
        <v>571</v>
      </c>
      <c r="D2262">
        <f>MATCH(C2262,'Master Sheet'!$B$2:$B$392,0)</f>
        <v>180</v>
      </c>
    </row>
    <row r="2263" spans="3:4" x14ac:dyDescent="0.3">
      <c r="C2263" s="3" t="s">
        <v>571</v>
      </c>
      <c r="D2263">
        <f>MATCH(C2263,'Master Sheet'!$B$2:$B$392,0)</f>
        <v>180</v>
      </c>
    </row>
    <row r="2264" spans="3:4" x14ac:dyDescent="0.3">
      <c r="C2264" s="3" t="s">
        <v>571</v>
      </c>
      <c r="D2264">
        <f>MATCH(C2264,'Master Sheet'!$B$2:$B$392,0)</f>
        <v>180</v>
      </c>
    </row>
    <row r="2265" spans="3:4" x14ac:dyDescent="0.3">
      <c r="C2265" s="3" t="s">
        <v>571</v>
      </c>
      <c r="D2265">
        <f>MATCH(C2265,'Master Sheet'!$B$2:$B$392,0)</f>
        <v>180</v>
      </c>
    </row>
    <row r="2266" spans="3:4" x14ac:dyDescent="0.3">
      <c r="C2266" s="3" t="s">
        <v>571</v>
      </c>
      <c r="D2266">
        <f>MATCH(C2266,'Master Sheet'!$B$2:$B$392,0)</f>
        <v>180</v>
      </c>
    </row>
    <row r="2267" spans="3:4" x14ac:dyDescent="0.3">
      <c r="C2267" s="3" t="s">
        <v>571</v>
      </c>
      <c r="D2267">
        <f>MATCH(C2267,'Master Sheet'!$B$2:$B$392,0)</f>
        <v>180</v>
      </c>
    </row>
    <row r="2268" spans="3:4" x14ac:dyDescent="0.3">
      <c r="C2268" s="3" t="s">
        <v>571</v>
      </c>
      <c r="D2268">
        <f>MATCH(C2268,'Master Sheet'!$B$2:$B$392,0)</f>
        <v>180</v>
      </c>
    </row>
    <row r="2269" spans="3:4" x14ac:dyDescent="0.3">
      <c r="C2269" s="3" t="s">
        <v>571</v>
      </c>
      <c r="D2269">
        <f>MATCH(C2269,'Master Sheet'!$B$2:$B$392,0)</f>
        <v>180</v>
      </c>
    </row>
    <row r="2270" spans="3:4" x14ac:dyDescent="0.3">
      <c r="C2270" s="3" t="s">
        <v>574</v>
      </c>
      <c r="D2270">
        <f>MATCH(C2270,'Master Sheet'!$B$2:$B$392,0)</f>
        <v>181</v>
      </c>
    </row>
    <row r="2271" spans="3:4" x14ac:dyDescent="0.3">
      <c r="C2271" s="3" t="s">
        <v>574</v>
      </c>
      <c r="D2271">
        <f>MATCH(C2271,'Master Sheet'!$B$2:$B$392,0)</f>
        <v>181</v>
      </c>
    </row>
    <row r="2272" spans="3:4" x14ac:dyDescent="0.3">
      <c r="C2272" s="3" t="s">
        <v>574</v>
      </c>
      <c r="D2272">
        <f>MATCH(C2272,'Master Sheet'!$B$2:$B$392,0)</f>
        <v>181</v>
      </c>
    </row>
    <row r="2273" spans="3:4" x14ac:dyDescent="0.3">
      <c r="C2273" s="3" t="s">
        <v>574</v>
      </c>
      <c r="D2273">
        <f>MATCH(C2273,'Master Sheet'!$B$2:$B$392,0)</f>
        <v>181</v>
      </c>
    </row>
    <row r="2274" spans="3:4" x14ac:dyDescent="0.3">
      <c r="C2274" s="3" t="s">
        <v>574</v>
      </c>
      <c r="D2274">
        <f>MATCH(C2274,'Master Sheet'!$B$2:$B$392,0)</f>
        <v>181</v>
      </c>
    </row>
    <row r="2275" spans="3:4" x14ac:dyDescent="0.3">
      <c r="C2275" s="3" t="s">
        <v>574</v>
      </c>
      <c r="D2275">
        <f>MATCH(C2275,'Master Sheet'!$B$2:$B$392,0)</f>
        <v>181</v>
      </c>
    </row>
    <row r="2276" spans="3:4" x14ac:dyDescent="0.3">
      <c r="C2276" s="3" t="s">
        <v>574</v>
      </c>
      <c r="D2276">
        <f>MATCH(C2276,'Master Sheet'!$B$2:$B$392,0)</f>
        <v>181</v>
      </c>
    </row>
    <row r="2277" spans="3:4" x14ac:dyDescent="0.3">
      <c r="C2277" s="3" t="s">
        <v>574</v>
      </c>
      <c r="D2277">
        <f>MATCH(C2277,'Master Sheet'!$B$2:$B$392,0)</f>
        <v>181</v>
      </c>
    </row>
    <row r="2278" spans="3:4" x14ac:dyDescent="0.3">
      <c r="C2278" s="3" t="s">
        <v>574</v>
      </c>
      <c r="D2278">
        <f>MATCH(C2278,'Master Sheet'!$B$2:$B$392,0)</f>
        <v>181</v>
      </c>
    </row>
    <row r="2279" spans="3:4" x14ac:dyDescent="0.3">
      <c r="C2279" s="3" t="s">
        <v>574</v>
      </c>
      <c r="D2279">
        <f>MATCH(C2279,'Master Sheet'!$B$2:$B$392,0)</f>
        <v>181</v>
      </c>
    </row>
    <row r="2280" spans="3:4" x14ac:dyDescent="0.3">
      <c r="C2280" s="3" t="s">
        <v>576</v>
      </c>
      <c r="D2280">
        <f>MATCH(C2280,'Master Sheet'!$B$2:$B$392,0)</f>
        <v>182</v>
      </c>
    </row>
    <row r="2281" spans="3:4" x14ac:dyDescent="0.3">
      <c r="C2281" s="3" t="s">
        <v>576</v>
      </c>
      <c r="D2281">
        <f>MATCH(C2281,'Master Sheet'!$B$2:$B$392,0)</f>
        <v>182</v>
      </c>
    </row>
    <row r="2282" spans="3:4" x14ac:dyDescent="0.3">
      <c r="C2282" s="3" t="s">
        <v>576</v>
      </c>
      <c r="D2282">
        <f>MATCH(C2282,'Master Sheet'!$B$2:$B$392,0)</f>
        <v>182</v>
      </c>
    </row>
    <row r="2283" spans="3:4" x14ac:dyDescent="0.3">
      <c r="C2283" s="3" t="s">
        <v>576</v>
      </c>
      <c r="D2283">
        <f>MATCH(C2283,'Master Sheet'!$B$2:$B$392,0)</f>
        <v>182</v>
      </c>
    </row>
    <row r="2284" spans="3:4" x14ac:dyDescent="0.3">
      <c r="C2284" s="3" t="s">
        <v>576</v>
      </c>
      <c r="D2284">
        <f>MATCH(C2284,'Master Sheet'!$B$2:$B$392,0)</f>
        <v>182</v>
      </c>
    </row>
    <row r="2285" spans="3:4" x14ac:dyDescent="0.3">
      <c r="C2285" s="3" t="s">
        <v>576</v>
      </c>
      <c r="D2285">
        <f>MATCH(C2285,'Master Sheet'!$B$2:$B$392,0)</f>
        <v>182</v>
      </c>
    </row>
    <row r="2286" spans="3:4" x14ac:dyDescent="0.3">
      <c r="C2286" s="3" t="s">
        <v>576</v>
      </c>
      <c r="D2286">
        <f>MATCH(C2286,'Master Sheet'!$B$2:$B$392,0)</f>
        <v>182</v>
      </c>
    </row>
    <row r="2287" spans="3:4" x14ac:dyDescent="0.3">
      <c r="C2287" s="3" t="s">
        <v>576</v>
      </c>
      <c r="D2287">
        <f>MATCH(C2287,'Master Sheet'!$B$2:$B$392,0)</f>
        <v>182</v>
      </c>
    </row>
    <row r="2288" spans="3:4" x14ac:dyDescent="0.3">
      <c r="C2288" s="3" t="s">
        <v>576</v>
      </c>
      <c r="D2288">
        <f>MATCH(C2288,'Master Sheet'!$B$2:$B$392,0)</f>
        <v>182</v>
      </c>
    </row>
    <row r="2289" spans="3:4" x14ac:dyDescent="0.3">
      <c r="C2289" s="3" t="s">
        <v>576</v>
      </c>
      <c r="D2289">
        <f>MATCH(C2289,'Master Sheet'!$B$2:$B$392,0)</f>
        <v>182</v>
      </c>
    </row>
    <row r="2290" spans="3:4" x14ac:dyDescent="0.3">
      <c r="C2290" s="3" t="s">
        <v>576</v>
      </c>
      <c r="D2290">
        <f>MATCH(C2290,'Master Sheet'!$B$2:$B$392,0)</f>
        <v>182</v>
      </c>
    </row>
    <row r="2291" spans="3:4" x14ac:dyDescent="0.3">
      <c r="C2291" s="3" t="s">
        <v>576</v>
      </c>
      <c r="D2291">
        <f>MATCH(C2291,'Master Sheet'!$B$2:$B$392,0)</f>
        <v>182</v>
      </c>
    </row>
    <row r="2292" spans="3:4" x14ac:dyDescent="0.3">
      <c r="C2292" s="3" t="s">
        <v>576</v>
      </c>
      <c r="D2292">
        <f>MATCH(C2292,'Master Sheet'!$B$2:$B$392,0)</f>
        <v>182</v>
      </c>
    </row>
    <row r="2293" spans="3:4" x14ac:dyDescent="0.3">
      <c r="C2293" s="3" t="s">
        <v>576</v>
      </c>
      <c r="D2293">
        <f>MATCH(C2293,'Master Sheet'!$B$2:$B$392,0)</f>
        <v>182</v>
      </c>
    </row>
    <row r="2294" spans="3:4" x14ac:dyDescent="0.3">
      <c r="C2294" s="3" t="s">
        <v>576</v>
      </c>
      <c r="D2294">
        <f>MATCH(C2294,'Master Sheet'!$B$2:$B$392,0)</f>
        <v>182</v>
      </c>
    </row>
    <row r="2295" spans="3:4" x14ac:dyDescent="0.3">
      <c r="C2295" s="3" t="s">
        <v>576</v>
      </c>
      <c r="D2295">
        <f>MATCH(C2295,'Master Sheet'!$B$2:$B$392,0)</f>
        <v>182</v>
      </c>
    </row>
    <row r="2296" spans="3:4" x14ac:dyDescent="0.3">
      <c r="C2296" s="3" t="s">
        <v>576</v>
      </c>
      <c r="D2296">
        <f>MATCH(C2296,'Master Sheet'!$B$2:$B$392,0)</f>
        <v>182</v>
      </c>
    </row>
    <row r="2297" spans="3:4" x14ac:dyDescent="0.3">
      <c r="C2297" s="3" t="s">
        <v>576</v>
      </c>
      <c r="D2297">
        <f>MATCH(C2297,'Master Sheet'!$B$2:$B$392,0)</f>
        <v>182</v>
      </c>
    </row>
    <row r="2298" spans="3:4" x14ac:dyDescent="0.3">
      <c r="C2298" s="3" t="s">
        <v>576</v>
      </c>
      <c r="D2298">
        <f>MATCH(C2298,'Master Sheet'!$B$2:$B$392,0)</f>
        <v>182</v>
      </c>
    </row>
    <row r="2299" spans="3:4" x14ac:dyDescent="0.3">
      <c r="C2299" s="3" t="s">
        <v>576</v>
      </c>
      <c r="D2299">
        <f>MATCH(C2299,'Master Sheet'!$B$2:$B$392,0)</f>
        <v>182</v>
      </c>
    </row>
    <row r="2300" spans="3:4" x14ac:dyDescent="0.3">
      <c r="C2300" s="3" t="s">
        <v>579</v>
      </c>
      <c r="D2300">
        <f>MATCH(C2300,'Master Sheet'!$B$2:$B$392,0)</f>
        <v>183</v>
      </c>
    </row>
    <row r="2301" spans="3:4" x14ac:dyDescent="0.3">
      <c r="C2301" s="3" t="s">
        <v>579</v>
      </c>
      <c r="D2301">
        <f>MATCH(C2301,'Master Sheet'!$B$2:$B$392,0)</f>
        <v>183</v>
      </c>
    </row>
    <row r="2302" spans="3:4" x14ac:dyDescent="0.3">
      <c r="C2302" s="3" t="s">
        <v>579</v>
      </c>
      <c r="D2302">
        <f>MATCH(C2302,'Master Sheet'!$B$2:$B$392,0)</f>
        <v>183</v>
      </c>
    </row>
    <row r="2303" spans="3:4" x14ac:dyDescent="0.3">
      <c r="C2303" s="3" t="s">
        <v>579</v>
      </c>
      <c r="D2303">
        <f>MATCH(C2303,'Master Sheet'!$B$2:$B$392,0)</f>
        <v>183</v>
      </c>
    </row>
    <row r="2304" spans="3:4" x14ac:dyDescent="0.3">
      <c r="C2304" s="3" t="s">
        <v>579</v>
      </c>
      <c r="D2304">
        <f>MATCH(C2304,'Master Sheet'!$B$2:$B$392,0)</f>
        <v>183</v>
      </c>
    </row>
    <row r="2305" spans="3:4" x14ac:dyDescent="0.3">
      <c r="C2305" s="3" t="s">
        <v>579</v>
      </c>
      <c r="D2305">
        <f>MATCH(C2305,'Master Sheet'!$B$2:$B$392,0)</f>
        <v>183</v>
      </c>
    </row>
    <row r="2306" spans="3:4" x14ac:dyDescent="0.3">
      <c r="C2306" s="3" t="s">
        <v>579</v>
      </c>
      <c r="D2306">
        <f>MATCH(C2306,'Master Sheet'!$B$2:$B$392,0)</f>
        <v>183</v>
      </c>
    </row>
    <row r="2307" spans="3:4" x14ac:dyDescent="0.3">
      <c r="C2307" s="3" t="s">
        <v>579</v>
      </c>
      <c r="D2307">
        <f>MATCH(C2307,'Master Sheet'!$B$2:$B$392,0)</f>
        <v>183</v>
      </c>
    </row>
    <row r="2308" spans="3:4" x14ac:dyDescent="0.3">
      <c r="C2308" s="3" t="s">
        <v>579</v>
      </c>
      <c r="D2308">
        <f>MATCH(C2308,'Master Sheet'!$B$2:$B$392,0)</f>
        <v>183</v>
      </c>
    </row>
    <row r="2309" spans="3:4" x14ac:dyDescent="0.3">
      <c r="C2309" s="3" t="s">
        <v>579</v>
      </c>
      <c r="D2309">
        <f>MATCH(C2309,'Master Sheet'!$B$2:$B$392,0)</f>
        <v>183</v>
      </c>
    </row>
    <row r="2310" spans="3:4" x14ac:dyDescent="0.3">
      <c r="C2310" s="3" t="s">
        <v>579</v>
      </c>
      <c r="D2310">
        <f>MATCH(C2310,'Master Sheet'!$B$2:$B$392,0)</f>
        <v>183</v>
      </c>
    </row>
    <row r="2311" spans="3:4" x14ac:dyDescent="0.3">
      <c r="C2311" s="3" t="s">
        <v>579</v>
      </c>
      <c r="D2311">
        <f>MATCH(C2311,'Master Sheet'!$B$2:$B$392,0)</f>
        <v>183</v>
      </c>
    </row>
    <row r="2312" spans="3:4" x14ac:dyDescent="0.3">
      <c r="C2312" s="3" t="s">
        <v>579</v>
      </c>
      <c r="D2312">
        <f>MATCH(C2312,'Master Sheet'!$B$2:$B$392,0)</f>
        <v>183</v>
      </c>
    </row>
    <row r="2313" spans="3:4" x14ac:dyDescent="0.3">
      <c r="C2313" s="3" t="s">
        <v>579</v>
      </c>
      <c r="D2313">
        <f>MATCH(C2313,'Master Sheet'!$B$2:$B$392,0)</f>
        <v>183</v>
      </c>
    </row>
    <row r="2314" spans="3:4" x14ac:dyDescent="0.3">
      <c r="C2314" s="3" t="s">
        <v>579</v>
      </c>
      <c r="D2314">
        <f>MATCH(C2314,'Master Sheet'!$B$2:$B$392,0)</f>
        <v>183</v>
      </c>
    </row>
    <row r="2315" spans="3:4" x14ac:dyDescent="0.3">
      <c r="C2315" s="3" t="s">
        <v>579</v>
      </c>
      <c r="D2315">
        <f>MATCH(C2315,'Master Sheet'!$B$2:$B$392,0)</f>
        <v>183</v>
      </c>
    </row>
    <row r="2316" spans="3:4" x14ac:dyDescent="0.3">
      <c r="C2316" s="3" t="s">
        <v>579</v>
      </c>
      <c r="D2316">
        <f>MATCH(C2316,'Master Sheet'!$B$2:$B$392,0)</f>
        <v>183</v>
      </c>
    </row>
    <row r="2317" spans="3:4" x14ac:dyDescent="0.3">
      <c r="C2317" s="3" t="s">
        <v>579</v>
      </c>
      <c r="D2317">
        <f>MATCH(C2317,'Master Sheet'!$B$2:$B$392,0)</f>
        <v>183</v>
      </c>
    </row>
    <row r="2318" spans="3:4" x14ac:dyDescent="0.3">
      <c r="C2318" s="3" t="s">
        <v>579</v>
      </c>
      <c r="D2318">
        <f>MATCH(C2318,'Master Sheet'!$B$2:$B$392,0)</f>
        <v>183</v>
      </c>
    </row>
    <row r="2319" spans="3:4" x14ac:dyDescent="0.3">
      <c r="C2319" s="3" t="s">
        <v>579</v>
      </c>
      <c r="D2319">
        <f>MATCH(C2319,'Master Sheet'!$B$2:$B$392,0)</f>
        <v>183</v>
      </c>
    </row>
    <row r="2320" spans="3:4" x14ac:dyDescent="0.3">
      <c r="C2320" s="3" t="s">
        <v>579</v>
      </c>
      <c r="D2320">
        <f>MATCH(C2320,'Master Sheet'!$B$2:$B$392,0)</f>
        <v>183</v>
      </c>
    </row>
    <row r="2321" spans="3:4" x14ac:dyDescent="0.3">
      <c r="C2321" s="3" t="s">
        <v>579</v>
      </c>
      <c r="D2321">
        <f>MATCH(C2321,'Master Sheet'!$B$2:$B$392,0)</f>
        <v>183</v>
      </c>
    </row>
    <row r="2322" spans="3:4" x14ac:dyDescent="0.3">
      <c r="C2322" s="3" t="s">
        <v>579</v>
      </c>
      <c r="D2322">
        <f>MATCH(C2322,'Master Sheet'!$B$2:$B$392,0)</f>
        <v>183</v>
      </c>
    </row>
    <row r="2323" spans="3:4" x14ac:dyDescent="0.3">
      <c r="C2323" s="3" t="s">
        <v>579</v>
      </c>
      <c r="D2323">
        <f>MATCH(C2323,'Master Sheet'!$B$2:$B$392,0)</f>
        <v>183</v>
      </c>
    </row>
    <row r="2324" spans="3:4" x14ac:dyDescent="0.3">
      <c r="C2324" s="3" t="s">
        <v>579</v>
      </c>
      <c r="D2324">
        <f>MATCH(C2324,'Master Sheet'!$B$2:$B$392,0)</f>
        <v>183</v>
      </c>
    </row>
    <row r="2325" spans="3:4" x14ac:dyDescent="0.3">
      <c r="C2325" s="3" t="s">
        <v>1211</v>
      </c>
      <c r="D2325" t="e">
        <f>MATCH(C2325,'Master Sheet'!$B$2:$B$392,0)</f>
        <v>#N/A</v>
      </c>
    </row>
    <row r="2326" spans="3:4" x14ac:dyDescent="0.3">
      <c r="C2326" s="3" t="s">
        <v>1211</v>
      </c>
      <c r="D2326" t="e">
        <f>MATCH(C2326,'Master Sheet'!$B$2:$B$392,0)</f>
        <v>#N/A</v>
      </c>
    </row>
    <row r="2327" spans="3:4" x14ac:dyDescent="0.3">
      <c r="C2327" s="3" t="s">
        <v>1211</v>
      </c>
      <c r="D2327" t="e">
        <f>MATCH(C2327,'Master Sheet'!$B$2:$B$392,0)</f>
        <v>#N/A</v>
      </c>
    </row>
    <row r="2328" spans="3:4" x14ac:dyDescent="0.3">
      <c r="C2328" s="3" t="s">
        <v>1211</v>
      </c>
      <c r="D2328" t="e">
        <f>MATCH(C2328,'Master Sheet'!$B$2:$B$392,0)</f>
        <v>#N/A</v>
      </c>
    </row>
    <row r="2329" spans="3:4" x14ac:dyDescent="0.3">
      <c r="C2329" s="3" t="s">
        <v>1211</v>
      </c>
      <c r="D2329" t="e">
        <f>MATCH(C2329,'Master Sheet'!$B$2:$B$392,0)</f>
        <v>#N/A</v>
      </c>
    </row>
    <row r="2330" spans="3:4" x14ac:dyDescent="0.3">
      <c r="C2330" s="3" t="s">
        <v>1211</v>
      </c>
      <c r="D2330" t="e">
        <f>MATCH(C2330,'Master Sheet'!$B$2:$B$392,0)</f>
        <v>#N/A</v>
      </c>
    </row>
    <row r="2331" spans="3:4" x14ac:dyDescent="0.3">
      <c r="C2331" s="3" t="s">
        <v>1211</v>
      </c>
      <c r="D2331" t="e">
        <f>MATCH(C2331,'Master Sheet'!$B$2:$B$392,0)</f>
        <v>#N/A</v>
      </c>
    </row>
    <row r="2332" spans="3:4" x14ac:dyDescent="0.3">
      <c r="C2332" s="3" t="s">
        <v>1211</v>
      </c>
      <c r="D2332" t="e">
        <f>MATCH(C2332,'Master Sheet'!$B$2:$B$392,0)</f>
        <v>#N/A</v>
      </c>
    </row>
    <row r="2333" spans="3:4" x14ac:dyDescent="0.3">
      <c r="C2333" s="3" t="s">
        <v>1211</v>
      </c>
      <c r="D2333" t="e">
        <f>MATCH(C2333,'Master Sheet'!$B$2:$B$392,0)</f>
        <v>#N/A</v>
      </c>
    </row>
    <row r="2334" spans="3:4" x14ac:dyDescent="0.3">
      <c r="C2334" s="3" t="s">
        <v>1211</v>
      </c>
      <c r="D2334" t="e">
        <f>MATCH(C2334,'Master Sheet'!$B$2:$B$392,0)</f>
        <v>#N/A</v>
      </c>
    </row>
    <row r="2335" spans="3:4" x14ac:dyDescent="0.3">
      <c r="C2335" s="3" t="s">
        <v>1211</v>
      </c>
      <c r="D2335" t="e">
        <f>MATCH(C2335,'Master Sheet'!$B$2:$B$392,0)</f>
        <v>#N/A</v>
      </c>
    </row>
    <row r="2336" spans="3:4" x14ac:dyDescent="0.3">
      <c r="C2336" s="3" t="s">
        <v>1211</v>
      </c>
      <c r="D2336" t="e">
        <f>MATCH(C2336,'Master Sheet'!$B$2:$B$392,0)</f>
        <v>#N/A</v>
      </c>
    </row>
    <row r="2337" spans="3:4" x14ac:dyDescent="0.3">
      <c r="C2337" s="3" t="s">
        <v>1211</v>
      </c>
      <c r="D2337" t="e">
        <f>MATCH(C2337,'Master Sheet'!$B$2:$B$392,0)</f>
        <v>#N/A</v>
      </c>
    </row>
    <row r="2338" spans="3:4" x14ac:dyDescent="0.3">
      <c r="C2338" s="3" t="s">
        <v>582</v>
      </c>
      <c r="D2338">
        <f>MATCH(C2338,'Master Sheet'!$B$2:$B$392,0)</f>
        <v>184</v>
      </c>
    </row>
    <row r="2339" spans="3:4" x14ac:dyDescent="0.3">
      <c r="C2339" s="3" t="s">
        <v>582</v>
      </c>
      <c r="D2339">
        <f>MATCH(C2339,'Master Sheet'!$B$2:$B$392,0)</f>
        <v>184</v>
      </c>
    </row>
    <row r="2340" spans="3:4" x14ac:dyDescent="0.3">
      <c r="C2340" s="3" t="s">
        <v>582</v>
      </c>
      <c r="D2340">
        <f>MATCH(C2340,'Master Sheet'!$B$2:$B$392,0)</f>
        <v>184</v>
      </c>
    </row>
    <row r="2341" spans="3:4" x14ac:dyDescent="0.3">
      <c r="C2341" s="3" t="s">
        <v>582</v>
      </c>
      <c r="D2341">
        <f>MATCH(C2341,'Master Sheet'!$B$2:$B$392,0)</f>
        <v>184</v>
      </c>
    </row>
    <row r="2342" spans="3:4" x14ac:dyDescent="0.3">
      <c r="C2342" s="3" t="s">
        <v>582</v>
      </c>
      <c r="D2342">
        <f>MATCH(C2342,'Master Sheet'!$B$2:$B$392,0)</f>
        <v>184</v>
      </c>
    </row>
    <row r="2343" spans="3:4" x14ac:dyDescent="0.3">
      <c r="C2343" s="3" t="s">
        <v>582</v>
      </c>
      <c r="D2343">
        <f>MATCH(C2343,'Master Sheet'!$B$2:$B$392,0)</f>
        <v>184</v>
      </c>
    </row>
    <row r="2344" spans="3:4" x14ac:dyDescent="0.3">
      <c r="C2344" s="3" t="s">
        <v>582</v>
      </c>
      <c r="D2344">
        <f>MATCH(C2344,'Master Sheet'!$B$2:$B$392,0)</f>
        <v>184</v>
      </c>
    </row>
    <row r="2345" spans="3:4" x14ac:dyDescent="0.3">
      <c r="C2345" s="3" t="s">
        <v>582</v>
      </c>
      <c r="D2345">
        <f>MATCH(C2345,'Master Sheet'!$B$2:$B$392,0)</f>
        <v>184</v>
      </c>
    </row>
    <row r="2346" spans="3:4" x14ac:dyDescent="0.3">
      <c r="C2346" s="3" t="s">
        <v>582</v>
      </c>
      <c r="D2346">
        <f>MATCH(C2346,'Master Sheet'!$B$2:$B$392,0)</f>
        <v>184</v>
      </c>
    </row>
    <row r="2347" spans="3:4" x14ac:dyDescent="0.3">
      <c r="C2347" s="3" t="s">
        <v>582</v>
      </c>
      <c r="D2347">
        <f>MATCH(C2347,'Master Sheet'!$B$2:$B$392,0)</f>
        <v>184</v>
      </c>
    </row>
    <row r="2348" spans="3:4" x14ac:dyDescent="0.3">
      <c r="C2348" s="3" t="s">
        <v>582</v>
      </c>
      <c r="D2348">
        <f>MATCH(C2348,'Master Sheet'!$B$2:$B$392,0)</f>
        <v>184</v>
      </c>
    </row>
    <row r="2349" spans="3:4" x14ac:dyDescent="0.3">
      <c r="C2349" s="3" t="s">
        <v>582</v>
      </c>
      <c r="D2349">
        <f>MATCH(C2349,'Master Sheet'!$B$2:$B$392,0)</f>
        <v>184</v>
      </c>
    </row>
    <row r="2350" spans="3:4" x14ac:dyDescent="0.3">
      <c r="C2350" s="3" t="s">
        <v>582</v>
      </c>
      <c r="D2350">
        <f>MATCH(C2350,'Master Sheet'!$B$2:$B$392,0)</f>
        <v>184</v>
      </c>
    </row>
    <row r="2351" spans="3:4" x14ac:dyDescent="0.3">
      <c r="C2351" s="3" t="s">
        <v>582</v>
      </c>
      <c r="D2351">
        <f>MATCH(C2351,'Master Sheet'!$B$2:$B$392,0)</f>
        <v>184</v>
      </c>
    </row>
    <row r="2352" spans="3:4" x14ac:dyDescent="0.3">
      <c r="C2352" s="3" t="s">
        <v>582</v>
      </c>
      <c r="D2352">
        <f>MATCH(C2352,'Master Sheet'!$B$2:$B$392,0)</f>
        <v>184</v>
      </c>
    </row>
    <row r="2353" spans="3:4" x14ac:dyDescent="0.3">
      <c r="C2353" s="3" t="s">
        <v>582</v>
      </c>
      <c r="D2353">
        <f>MATCH(C2353,'Master Sheet'!$B$2:$B$392,0)</f>
        <v>184</v>
      </c>
    </row>
    <row r="2354" spans="3:4" x14ac:dyDescent="0.3">
      <c r="C2354" s="3" t="s">
        <v>585</v>
      </c>
      <c r="D2354">
        <f>MATCH(C2354,'Master Sheet'!$B$2:$B$392,0)</f>
        <v>185</v>
      </c>
    </row>
    <row r="2355" spans="3:4" x14ac:dyDescent="0.3">
      <c r="C2355" s="3" t="s">
        <v>585</v>
      </c>
      <c r="D2355">
        <f>MATCH(C2355,'Master Sheet'!$B$2:$B$392,0)</f>
        <v>185</v>
      </c>
    </row>
    <row r="2356" spans="3:4" x14ac:dyDescent="0.3">
      <c r="C2356" s="3" t="s">
        <v>585</v>
      </c>
      <c r="D2356">
        <f>MATCH(C2356,'Master Sheet'!$B$2:$B$392,0)</f>
        <v>185</v>
      </c>
    </row>
    <row r="2357" spans="3:4" x14ac:dyDescent="0.3">
      <c r="C2357" s="3" t="s">
        <v>585</v>
      </c>
      <c r="D2357">
        <f>MATCH(C2357,'Master Sheet'!$B$2:$B$392,0)</f>
        <v>185</v>
      </c>
    </row>
    <row r="2358" spans="3:4" x14ac:dyDescent="0.3">
      <c r="C2358" s="3" t="s">
        <v>585</v>
      </c>
      <c r="D2358">
        <f>MATCH(C2358,'Master Sheet'!$B$2:$B$392,0)</f>
        <v>185</v>
      </c>
    </row>
    <row r="2359" spans="3:4" x14ac:dyDescent="0.3">
      <c r="C2359" s="3" t="s">
        <v>585</v>
      </c>
      <c r="D2359">
        <f>MATCH(C2359,'Master Sheet'!$B$2:$B$392,0)</f>
        <v>185</v>
      </c>
    </row>
    <row r="2360" spans="3:4" x14ac:dyDescent="0.3">
      <c r="C2360" s="3" t="s">
        <v>585</v>
      </c>
      <c r="D2360">
        <f>MATCH(C2360,'Master Sheet'!$B$2:$B$392,0)</f>
        <v>185</v>
      </c>
    </row>
    <row r="2361" spans="3:4" x14ac:dyDescent="0.3">
      <c r="C2361" s="3" t="s">
        <v>585</v>
      </c>
      <c r="D2361">
        <f>MATCH(C2361,'Master Sheet'!$B$2:$B$392,0)</f>
        <v>185</v>
      </c>
    </row>
    <row r="2362" spans="3:4" x14ac:dyDescent="0.3">
      <c r="C2362" s="3" t="s">
        <v>585</v>
      </c>
      <c r="D2362">
        <f>MATCH(C2362,'Master Sheet'!$B$2:$B$392,0)</f>
        <v>185</v>
      </c>
    </row>
    <row r="2363" spans="3:4" x14ac:dyDescent="0.3">
      <c r="C2363" s="3" t="s">
        <v>585</v>
      </c>
      <c r="D2363">
        <f>MATCH(C2363,'Master Sheet'!$B$2:$B$392,0)</f>
        <v>185</v>
      </c>
    </row>
    <row r="2364" spans="3:4" x14ac:dyDescent="0.3">
      <c r="C2364" s="3" t="s">
        <v>585</v>
      </c>
      <c r="D2364">
        <f>MATCH(C2364,'Master Sheet'!$B$2:$B$392,0)</f>
        <v>185</v>
      </c>
    </row>
    <row r="2365" spans="3:4" x14ac:dyDescent="0.3">
      <c r="C2365" s="3" t="s">
        <v>585</v>
      </c>
      <c r="D2365">
        <f>MATCH(C2365,'Master Sheet'!$B$2:$B$392,0)</f>
        <v>185</v>
      </c>
    </row>
    <row r="2366" spans="3:4" x14ac:dyDescent="0.3">
      <c r="C2366" s="3" t="s">
        <v>585</v>
      </c>
      <c r="D2366">
        <f>MATCH(C2366,'Master Sheet'!$B$2:$B$392,0)</f>
        <v>185</v>
      </c>
    </row>
    <row r="2367" spans="3:4" x14ac:dyDescent="0.3">
      <c r="C2367" s="3" t="s">
        <v>585</v>
      </c>
      <c r="D2367">
        <f>MATCH(C2367,'Master Sheet'!$B$2:$B$392,0)</f>
        <v>185</v>
      </c>
    </row>
    <row r="2368" spans="3:4" x14ac:dyDescent="0.3">
      <c r="C2368" s="3" t="s">
        <v>588</v>
      </c>
      <c r="D2368">
        <f>MATCH(C2368,'Master Sheet'!$B$2:$B$392,0)</f>
        <v>186</v>
      </c>
    </row>
    <row r="2369" spans="3:4" x14ac:dyDescent="0.3">
      <c r="C2369" s="3" t="s">
        <v>588</v>
      </c>
      <c r="D2369">
        <f>MATCH(C2369,'Master Sheet'!$B$2:$B$392,0)</f>
        <v>186</v>
      </c>
    </row>
    <row r="2370" spans="3:4" x14ac:dyDescent="0.3">
      <c r="C2370" s="3" t="s">
        <v>588</v>
      </c>
      <c r="D2370">
        <f>MATCH(C2370,'Master Sheet'!$B$2:$B$392,0)</f>
        <v>186</v>
      </c>
    </row>
    <row r="2371" spans="3:4" x14ac:dyDescent="0.3">
      <c r="C2371" s="3" t="s">
        <v>588</v>
      </c>
      <c r="D2371">
        <f>MATCH(C2371,'Master Sheet'!$B$2:$B$392,0)</f>
        <v>186</v>
      </c>
    </row>
    <row r="2372" spans="3:4" x14ac:dyDescent="0.3">
      <c r="C2372" s="3" t="s">
        <v>588</v>
      </c>
      <c r="D2372">
        <f>MATCH(C2372,'Master Sheet'!$B$2:$B$392,0)</f>
        <v>186</v>
      </c>
    </row>
    <row r="2373" spans="3:4" x14ac:dyDescent="0.3">
      <c r="C2373" s="3" t="s">
        <v>588</v>
      </c>
      <c r="D2373">
        <f>MATCH(C2373,'Master Sheet'!$B$2:$B$392,0)</f>
        <v>186</v>
      </c>
    </row>
    <row r="2374" spans="3:4" x14ac:dyDescent="0.3">
      <c r="C2374" s="3" t="s">
        <v>588</v>
      </c>
      <c r="D2374">
        <f>MATCH(C2374,'Master Sheet'!$B$2:$B$392,0)</f>
        <v>186</v>
      </c>
    </row>
    <row r="2375" spans="3:4" x14ac:dyDescent="0.3">
      <c r="C2375" s="3" t="s">
        <v>588</v>
      </c>
      <c r="D2375">
        <f>MATCH(C2375,'Master Sheet'!$B$2:$B$392,0)</f>
        <v>186</v>
      </c>
    </row>
    <row r="2376" spans="3:4" x14ac:dyDescent="0.3">
      <c r="C2376" s="3" t="s">
        <v>588</v>
      </c>
      <c r="D2376">
        <f>MATCH(C2376,'Master Sheet'!$B$2:$B$392,0)</f>
        <v>186</v>
      </c>
    </row>
    <row r="2377" spans="3:4" x14ac:dyDescent="0.3">
      <c r="C2377" s="3" t="s">
        <v>588</v>
      </c>
      <c r="D2377">
        <f>MATCH(C2377,'Master Sheet'!$B$2:$B$392,0)</f>
        <v>186</v>
      </c>
    </row>
    <row r="2378" spans="3:4" x14ac:dyDescent="0.3">
      <c r="C2378" s="3" t="s">
        <v>588</v>
      </c>
      <c r="D2378">
        <f>MATCH(C2378,'Master Sheet'!$B$2:$B$392,0)</f>
        <v>186</v>
      </c>
    </row>
    <row r="2379" spans="3:4" x14ac:dyDescent="0.3">
      <c r="C2379" s="3" t="s">
        <v>588</v>
      </c>
      <c r="D2379">
        <f>MATCH(C2379,'Master Sheet'!$B$2:$B$392,0)</f>
        <v>186</v>
      </c>
    </row>
    <row r="2380" spans="3:4" x14ac:dyDescent="0.3">
      <c r="C2380" s="3" t="s">
        <v>588</v>
      </c>
      <c r="D2380">
        <f>MATCH(C2380,'Master Sheet'!$B$2:$B$392,0)</f>
        <v>186</v>
      </c>
    </row>
    <row r="2381" spans="3:4" x14ac:dyDescent="0.3">
      <c r="C2381" s="3" t="s">
        <v>588</v>
      </c>
      <c r="D2381">
        <f>MATCH(C2381,'Master Sheet'!$B$2:$B$392,0)</f>
        <v>186</v>
      </c>
    </row>
    <row r="2382" spans="3:4" x14ac:dyDescent="0.3">
      <c r="C2382" s="3" t="s">
        <v>591</v>
      </c>
      <c r="D2382">
        <f>MATCH(C2382,'Master Sheet'!$B$2:$B$392,0)</f>
        <v>187</v>
      </c>
    </row>
    <row r="2383" spans="3:4" x14ac:dyDescent="0.3">
      <c r="C2383" s="3" t="s">
        <v>591</v>
      </c>
      <c r="D2383">
        <f>MATCH(C2383,'Master Sheet'!$B$2:$B$392,0)</f>
        <v>187</v>
      </c>
    </row>
    <row r="2384" spans="3:4" x14ac:dyDescent="0.3">
      <c r="C2384" s="3" t="s">
        <v>591</v>
      </c>
      <c r="D2384">
        <f>MATCH(C2384,'Master Sheet'!$B$2:$B$392,0)</f>
        <v>187</v>
      </c>
    </row>
    <row r="2385" spans="3:4" x14ac:dyDescent="0.3">
      <c r="C2385" s="3" t="s">
        <v>591</v>
      </c>
      <c r="D2385">
        <f>MATCH(C2385,'Master Sheet'!$B$2:$B$392,0)</f>
        <v>187</v>
      </c>
    </row>
    <row r="2386" spans="3:4" x14ac:dyDescent="0.3">
      <c r="C2386" s="3" t="s">
        <v>591</v>
      </c>
      <c r="D2386">
        <f>MATCH(C2386,'Master Sheet'!$B$2:$B$392,0)</f>
        <v>187</v>
      </c>
    </row>
    <row r="2387" spans="3:4" x14ac:dyDescent="0.3">
      <c r="C2387" s="3" t="s">
        <v>591</v>
      </c>
      <c r="D2387">
        <f>MATCH(C2387,'Master Sheet'!$B$2:$B$392,0)</f>
        <v>187</v>
      </c>
    </row>
    <row r="2388" spans="3:4" x14ac:dyDescent="0.3">
      <c r="C2388" s="3" t="s">
        <v>591</v>
      </c>
      <c r="D2388">
        <f>MATCH(C2388,'Master Sheet'!$B$2:$B$392,0)</f>
        <v>187</v>
      </c>
    </row>
    <row r="2389" spans="3:4" x14ac:dyDescent="0.3">
      <c r="C2389" s="3" t="s">
        <v>591</v>
      </c>
      <c r="D2389">
        <f>MATCH(C2389,'Master Sheet'!$B$2:$B$392,0)</f>
        <v>187</v>
      </c>
    </row>
    <row r="2390" spans="3:4" x14ac:dyDescent="0.3">
      <c r="C2390" s="3" t="s">
        <v>591</v>
      </c>
      <c r="D2390">
        <f>MATCH(C2390,'Master Sheet'!$B$2:$B$392,0)</f>
        <v>187</v>
      </c>
    </row>
    <row r="2391" spans="3:4" x14ac:dyDescent="0.3">
      <c r="C2391" s="3" t="s">
        <v>591</v>
      </c>
      <c r="D2391">
        <f>MATCH(C2391,'Master Sheet'!$B$2:$B$392,0)</f>
        <v>187</v>
      </c>
    </row>
    <row r="2392" spans="3:4" x14ac:dyDescent="0.3">
      <c r="C2392" s="3" t="s">
        <v>591</v>
      </c>
      <c r="D2392">
        <f>MATCH(C2392,'Master Sheet'!$B$2:$B$392,0)</f>
        <v>187</v>
      </c>
    </row>
    <row r="2393" spans="3:4" x14ac:dyDescent="0.3">
      <c r="C2393" s="3" t="s">
        <v>591</v>
      </c>
      <c r="D2393">
        <f>MATCH(C2393,'Master Sheet'!$B$2:$B$392,0)</f>
        <v>187</v>
      </c>
    </row>
    <row r="2394" spans="3:4" x14ac:dyDescent="0.3">
      <c r="C2394" s="3" t="s">
        <v>594</v>
      </c>
      <c r="D2394">
        <f>MATCH(C2394,'Master Sheet'!$B$2:$B$392,0)</f>
        <v>188</v>
      </c>
    </row>
    <row r="2395" spans="3:4" x14ac:dyDescent="0.3">
      <c r="C2395" s="3" t="s">
        <v>594</v>
      </c>
      <c r="D2395">
        <f>MATCH(C2395,'Master Sheet'!$B$2:$B$392,0)</f>
        <v>188</v>
      </c>
    </row>
    <row r="2396" spans="3:4" x14ac:dyDescent="0.3">
      <c r="C2396" s="3" t="s">
        <v>594</v>
      </c>
      <c r="D2396">
        <f>MATCH(C2396,'Master Sheet'!$B$2:$B$392,0)</f>
        <v>188</v>
      </c>
    </row>
    <row r="2397" spans="3:4" x14ac:dyDescent="0.3">
      <c r="C2397" s="3" t="s">
        <v>594</v>
      </c>
      <c r="D2397">
        <f>MATCH(C2397,'Master Sheet'!$B$2:$B$392,0)</f>
        <v>188</v>
      </c>
    </row>
    <row r="2398" spans="3:4" x14ac:dyDescent="0.3">
      <c r="C2398" s="3" t="s">
        <v>594</v>
      </c>
      <c r="D2398">
        <f>MATCH(C2398,'Master Sheet'!$B$2:$B$392,0)</f>
        <v>188</v>
      </c>
    </row>
    <row r="2399" spans="3:4" x14ac:dyDescent="0.3">
      <c r="C2399" s="3" t="s">
        <v>594</v>
      </c>
      <c r="D2399">
        <f>MATCH(C2399,'Master Sheet'!$B$2:$B$392,0)</f>
        <v>188</v>
      </c>
    </row>
    <row r="2400" spans="3:4" x14ac:dyDescent="0.3">
      <c r="C2400" s="3" t="s">
        <v>594</v>
      </c>
      <c r="D2400">
        <f>MATCH(C2400,'Master Sheet'!$B$2:$B$392,0)</f>
        <v>188</v>
      </c>
    </row>
    <row r="2401" spans="3:4" x14ac:dyDescent="0.3">
      <c r="C2401" s="3" t="s">
        <v>594</v>
      </c>
      <c r="D2401">
        <f>MATCH(C2401,'Master Sheet'!$B$2:$B$392,0)</f>
        <v>188</v>
      </c>
    </row>
    <row r="2402" spans="3:4" x14ac:dyDescent="0.3">
      <c r="C2402" s="3" t="s">
        <v>594</v>
      </c>
      <c r="D2402">
        <f>MATCH(C2402,'Master Sheet'!$B$2:$B$392,0)</f>
        <v>188</v>
      </c>
    </row>
    <row r="2403" spans="3:4" x14ac:dyDescent="0.3">
      <c r="C2403" s="3" t="s">
        <v>597</v>
      </c>
      <c r="D2403">
        <f>MATCH(C2403,'Master Sheet'!$B$2:$B$392,0)</f>
        <v>189</v>
      </c>
    </row>
    <row r="2404" spans="3:4" x14ac:dyDescent="0.3">
      <c r="C2404" s="3" t="s">
        <v>597</v>
      </c>
      <c r="D2404">
        <f>MATCH(C2404,'Master Sheet'!$B$2:$B$392,0)</f>
        <v>189</v>
      </c>
    </row>
    <row r="2405" spans="3:4" x14ac:dyDescent="0.3">
      <c r="C2405" s="3" t="s">
        <v>597</v>
      </c>
      <c r="D2405">
        <f>MATCH(C2405,'Master Sheet'!$B$2:$B$392,0)</f>
        <v>189</v>
      </c>
    </row>
    <row r="2406" spans="3:4" x14ac:dyDescent="0.3">
      <c r="C2406" s="3" t="s">
        <v>597</v>
      </c>
      <c r="D2406">
        <f>MATCH(C2406,'Master Sheet'!$B$2:$B$392,0)</f>
        <v>189</v>
      </c>
    </row>
    <row r="2407" spans="3:4" x14ac:dyDescent="0.3">
      <c r="C2407" s="3" t="s">
        <v>597</v>
      </c>
      <c r="D2407">
        <f>MATCH(C2407,'Master Sheet'!$B$2:$B$392,0)</f>
        <v>189</v>
      </c>
    </row>
    <row r="2408" spans="3:4" x14ac:dyDescent="0.3">
      <c r="C2408" s="3" t="s">
        <v>597</v>
      </c>
      <c r="D2408">
        <f>MATCH(C2408,'Master Sheet'!$B$2:$B$392,0)</f>
        <v>189</v>
      </c>
    </row>
    <row r="2409" spans="3:4" x14ac:dyDescent="0.3">
      <c r="C2409" s="3" t="s">
        <v>597</v>
      </c>
      <c r="D2409">
        <f>MATCH(C2409,'Master Sheet'!$B$2:$B$392,0)</f>
        <v>189</v>
      </c>
    </row>
    <row r="2410" spans="3:4" x14ac:dyDescent="0.3">
      <c r="C2410" s="3" t="s">
        <v>597</v>
      </c>
      <c r="D2410">
        <f>MATCH(C2410,'Master Sheet'!$B$2:$B$392,0)</f>
        <v>189</v>
      </c>
    </row>
    <row r="2411" spans="3:4" x14ac:dyDescent="0.3">
      <c r="C2411" s="3" t="s">
        <v>597</v>
      </c>
      <c r="D2411">
        <f>MATCH(C2411,'Master Sheet'!$B$2:$B$392,0)</f>
        <v>189</v>
      </c>
    </row>
    <row r="2412" spans="3:4" x14ac:dyDescent="0.3">
      <c r="C2412" s="3" t="s">
        <v>597</v>
      </c>
      <c r="D2412">
        <f>MATCH(C2412,'Master Sheet'!$B$2:$B$392,0)</f>
        <v>189</v>
      </c>
    </row>
    <row r="2413" spans="3:4" x14ac:dyDescent="0.3">
      <c r="C2413" s="3" t="s">
        <v>597</v>
      </c>
      <c r="D2413">
        <f>MATCH(C2413,'Master Sheet'!$B$2:$B$392,0)</f>
        <v>189</v>
      </c>
    </row>
    <row r="2414" spans="3:4" x14ac:dyDescent="0.3">
      <c r="C2414" s="3" t="s">
        <v>597</v>
      </c>
      <c r="D2414">
        <f>MATCH(C2414,'Master Sheet'!$B$2:$B$392,0)</f>
        <v>189</v>
      </c>
    </row>
    <row r="2415" spans="3:4" x14ac:dyDescent="0.3">
      <c r="C2415" s="3" t="s">
        <v>597</v>
      </c>
      <c r="D2415">
        <f>MATCH(C2415,'Master Sheet'!$B$2:$B$392,0)</f>
        <v>189</v>
      </c>
    </row>
    <row r="2416" spans="3:4" x14ac:dyDescent="0.3">
      <c r="C2416" s="3" t="s">
        <v>597</v>
      </c>
      <c r="D2416">
        <f>MATCH(C2416,'Master Sheet'!$B$2:$B$392,0)</f>
        <v>189</v>
      </c>
    </row>
    <row r="2417" spans="3:4" x14ac:dyDescent="0.3">
      <c r="C2417" s="3" t="s">
        <v>600</v>
      </c>
      <c r="D2417">
        <f>MATCH(C2417,'Master Sheet'!$B$2:$B$392,0)</f>
        <v>190</v>
      </c>
    </row>
    <row r="2418" spans="3:4" x14ac:dyDescent="0.3">
      <c r="C2418" s="3" t="s">
        <v>600</v>
      </c>
      <c r="D2418">
        <f>MATCH(C2418,'Master Sheet'!$B$2:$B$392,0)</f>
        <v>190</v>
      </c>
    </row>
    <row r="2419" spans="3:4" x14ac:dyDescent="0.3">
      <c r="C2419" s="3" t="s">
        <v>600</v>
      </c>
      <c r="D2419">
        <f>MATCH(C2419,'Master Sheet'!$B$2:$B$392,0)</f>
        <v>190</v>
      </c>
    </row>
    <row r="2420" spans="3:4" x14ac:dyDescent="0.3">
      <c r="C2420" s="3" t="s">
        <v>600</v>
      </c>
      <c r="D2420">
        <f>MATCH(C2420,'Master Sheet'!$B$2:$B$392,0)</f>
        <v>190</v>
      </c>
    </row>
    <row r="2421" spans="3:4" x14ac:dyDescent="0.3">
      <c r="C2421" s="3" t="s">
        <v>600</v>
      </c>
      <c r="D2421">
        <f>MATCH(C2421,'Master Sheet'!$B$2:$B$392,0)</f>
        <v>190</v>
      </c>
    </row>
    <row r="2422" spans="3:4" x14ac:dyDescent="0.3">
      <c r="C2422" s="3" t="s">
        <v>600</v>
      </c>
      <c r="D2422">
        <f>MATCH(C2422,'Master Sheet'!$B$2:$B$392,0)</f>
        <v>190</v>
      </c>
    </row>
    <row r="2423" spans="3:4" x14ac:dyDescent="0.3">
      <c r="C2423" s="3" t="s">
        <v>600</v>
      </c>
      <c r="D2423">
        <f>MATCH(C2423,'Master Sheet'!$B$2:$B$392,0)</f>
        <v>190</v>
      </c>
    </row>
    <row r="2424" spans="3:4" x14ac:dyDescent="0.3">
      <c r="C2424" s="3" t="s">
        <v>600</v>
      </c>
      <c r="D2424">
        <f>MATCH(C2424,'Master Sheet'!$B$2:$B$392,0)</f>
        <v>190</v>
      </c>
    </row>
    <row r="2425" spans="3:4" x14ac:dyDescent="0.3">
      <c r="C2425" s="3" t="s">
        <v>600</v>
      </c>
      <c r="D2425">
        <f>MATCH(C2425,'Master Sheet'!$B$2:$B$392,0)</f>
        <v>190</v>
      </c>
    </row>
    <row r="2426" spans="3:4" x14ac:dyDescent="0.3">
      <c r="C2426" s="3" t="s">
        <v>600</v>
      </c>
      <c r="D2426">
        <f>MATCH(C2426,'Master Sheet'!$B$2:$B$392,0)</f>
        <v>190</v>
      </c>
    </row>
    <row r="2427" spans="3:4" x14ac:dyDescent="0.3">
      <c r="C2427" s="3" t="s">
        <v>600</v>
      </c>
      <c r="D2427">
        <f>MATCH(C2427,'Master Sheet'!$B$2:$B$392,0)</f>
        <v>190</v>
      </c>
    </row>
    <row r="2428" spans="3:4" x14ac:dyDescent="0.3">
      <c r="C2428" s="3" t="s">
        <v>600</v>
      </c>
      <c r="D2428">
        <f>MATCH(C2428,'Master Sheet'!$B$2:$B$392,0)</f>
        <v>190</v>
      </c>
    </row>
    <row r="2429" spans="3:4" x14ac:dyDescent="0.3">
      <c r="C2429" s="3" t="s">
        <v>600</v>
      </c>
      <c r="D2429">
        <f>MATCH(C2429,'Master Sheet'!$B$2:$B$392,0)</f>
        <v>190</v>
      </c>
    </row>
    <row r="2430" spans="3:4" x14ac:dyDescent="0.3">
      <c r="C2430" s="3" t="s">
        <v>600</v>
      </c>
      <c r="D2430">
        <f>MATCH(C2430,'Master Sheet'!$B$2:$B$392,0)</f>
        <v>190</v>
      </c>
    </row>
    <row r="2431" spans="3:4" x14ac:dyDescent="0.3">
      <c r="C2431" s="3" t="s">
        <v>600</v>
      </c>
      <c r="D2431">
        <f>MATCH(C2431,'Master Sheet'!$B$2:$B$392,0)</f>
        <v>190</v>
      </c>
    </row>
    <row r="2432" spans="3:4" x14ac:dyDescent="0.3">
      <c r="C2432" s="3" t="s">
        <v>600</v>
      </c>
      <c r="D2432">
        <f>MATCH(C2432,'Master Sheet'!$B$2:$B$392,0)</f>
        <v>190</v>
      </c>
    </row>
    <row r="2433" spans="3:4" x14ac:dyDescent="0.3">
      <c r="C2433" s="3" t="s">
        <v>600</v>
      </c>
      <c r="D2433">
        <f>MATCH(C2433,'Master Sheet'!$B$2:$B$392,0)</f>
        <v>190</v>
      </c>
    </row>
    <row r="2434" spans="3:4" x14ac:dyDescent="0.3">
      <c r="C2434" s="3" t="s">
        <v>600</v>
      </c>
      <c r="D2434">
        <f>MATCH(C2434,'Master Sheet'!$B$2:$B$392,0)</f>
        <v>190</v>
      </c>
    </row>
    <row r="2435" spans="3:4" x14ac:dyDescent="0.3">
      <c r="C2435" s="3" t="s">
        <v>600</v>
      </c>
      <c r="D2435">
        <f>MATCH(C2435,'Master Sheet'!$B$2:$B$392,0)</f>
        <v>190</v>
      </c>
    </row>
    <row r="2436" spans="3:4" x14ac:dyDescent="0.3">
      <c r="C2436" s="3" t="s">
        <v>600</v>
      </c>
      <c r="D2436">
        <f>MATCH(C2436,'Master Sheet'!$B$2:$B$392,0)</f>
        <v>190</v>
      </c>
    </row>
    <row r="2437" spans="3:4" x14ac:dyDescent="0.3">
      <c r="C2437" s="3" t="s">
        <v>600</v>
      </c>
      <c r="D2437">
        <f>MATCH(C2437,'Master Sheet'!$B$2:$B$392,0)</f>
        <v>190</v>
      </c>
    </row>
    <row r="2438" spans="3:4" x14ac:dyDescent="0.3">
      <c r="C2438" s="3" t="s">
        <v>603</v>
      </c>
      <c r="D2438">
        <f>MATCH(C2438,'Master Sheet'!$B$2:$B$392,0)</f>
        <v>191</v>
      </c>
    </row>
    <row r="2439" spans="3:4" x14ac:dyDescent="0.3">
      <c r="C2439" s="3" t="s">
        <v>603</v>
      </c>
      <c r="D2439">
        <f>MATCH(C2439,'Master Sheet'!$B$2:$B$392,0)</f>
        <v>191</v>
      </c>
    </row>
    <row r="2440" spans="3:4" x14ac:dyDescent="0.3">
      <c r="C2440" s="3" t="s">
        <v>603</v>
      </c>
      <c r="D2440">
        <f>MATCH(C2440,'Master Sheet'!$B$2:$B$392,0)</f>
        <v>191</v>
      </c>
    </row>
    <row r="2441" spans="3:4" x14ac:dyDescent="0.3">
      <c r="C2441" s="3" t="s">
        <v>603</v>
      </c>
      <c r="D2441">
        <f>MATCH(C2441,'Master Sheet'!$B$2:$B$392,0)</f>
        <v>191</v>
      </c>
    </row>
    <row r="2442" spans="3:4" x14ac:dyDescent="0.3">
      <c r="C2442" s="3" t="s">
        <v>603</v>
      </c>
      <c r="D2442">
        <f>MATCH(C2442,'Master Sheet'!$B$2:$B$392,0)</f>
        <v>191</v>
      </c>
    </row>
    <row r="2443" spans="3:4" x14ac:dyDescent="0.3">
      <c r="C2443" s="3" t="s">
        <v>603</v>
      </c>
      <c r="D2443">
        <f>MATCH(C2443,'Master Sheet'!$B$2:$B$392,0)</f>
        <v>191</v>
      </c>
    </row>
    <row r="2444" spans="3:4" x14ac:dyDescent="0.3">
      <c r="C2444" s="3" t="s">
        <v>603</v>
      </c>
      <c r="D2444">
        <f>MATCH(C2444,'Master Sheet'!$B$2:$B$392,0)</f>
        <v>191</v>
      </c>
    </row>
    <row r="2445" spans="3:4" x14ac:dyDescent="0.3">
      <c r="C2445" s="3" t="s">
        <v>603</v>
      </c>
      <c r="D2445">
        <f>MATCH(C2445,'Master Sheet'!$B$2:$B$392,0)</f>
        <v>191</v>
      </c>
    </row>
    <row r="2446" spans="3:4" x14ac:dyDescent="0.3">
      <c r="C2446" s="3" t="s">
        <v>603</v>
      </c>
      <c r="D2446">
        <f>MATCH(C2446,'Master Sheet'!$B$2:$B$392,0)</f>
        <v>191</v>
      </c>
    </row>
    <row r="2447" spans="3:4" x14ac:dyDescent="0.3">
      <c r="C2447" s="3" t="s">
        <v>603</v>
      </c>
      <c r="D2447">
        <f>MATCH(C2447,'Master Sheet'!$B$2:$B$392,0)</f>
        <v>191</v>
      </c>
    </row>
    <row r="2448" spans="3:4" x14ac:dyDescent="0.3">
      <c r="C2448" s="3" t="s">
        <v>603</v>
      </c>
      <c r="D2448">
        <f>MATCH(C2448,'Master Sheet'!$B$2:$B$392,0)</f>
        <v>191</v>
      </c>
    </row>
    <row r="2449" spans="3:4" x14ac:dyDescent="0.3">
      <c r="C2449" s="3" t="s">
        <v>603</v>
      </c>
      <c r="D2449">
        <f>MATCH(C2449,'Master Sheet'!$B$2:$B$392,0)</f>
        <v>191</v>
      </c>
    </row>
    <row r="2450" spans="3:4" x14ac:dyDescent="0.3">
      <c r="C2450" s="3" t="s">
        <v>603</v>
      </c>
      <c r="D2450">
        <f>MATCH(C2450,'Master Sheet'!$B$2:$B$392,0)</f>
        <v>191</v>
      </c>
    </row>
    <row r="2451" spans="3:4" x14ac:dyDescent="0.3">
      <c r="C2451" s="3" t="s">
        <v>603</v>
      </c>
      <c r="D2451">
        <f>MATCH(C2451,'Master Sheet'!$B$2:$B$392,0)</f>
        <v>191</v>
      </c>
    </row>
    <row r="2452" spans="3:4" x14ac:dyDescent="0.3">
      <c r="C2452" s="3" t="s">
        <v>603</v>
      </c>
      <c r="D2452">
        <f>MATCH(C2452,'Master Sheet'!$B$2:$B$392,0)</f>
        <v>191</v>
      </c>
    </row>
    <row r="2453" spans="3:4" x14ac:dyDescent="0.3">
      <c r="C2453" s="3" t="s">
        <v>603</v>
      </c>
      <c r="D2453">
        <f>MATCH(C2453,'Master Sheet'!$B$2:$B$392,0)</f>
        <v>191</v>
      </c>
    </row>
    <row r="2454" spans="3:4" x14ac:dyDescent="0.3">
      <c r="C2454" s="3" t="s">
        <v>603</v>
      </c>
      <c r="D2454">
        <f>MATCH(C2454,'Master Sheet'!$B$2:$B$392,0)</f>
        <v>191</v>
      </c>
    </row>
    <row r="2455" spans="3:4" x14ac:dyDescent="0.3">
      <c r="C2455" s="3" t="s">
        <v>603</v>
      </c>
      <c r="D2455">
        <f>MATCH(C2455,'Master Sheet'!$B$2:$B$392,0)</f>
        <v>191</v>
      </c>
    </row>
    <row r="2456" spans="3:4" x14ac:dyDescent="0.3">
      <c r="C2456" s="3" t="s">
        <v>603</v>
      </c>
      <c r="D2456">
        <f>MATCH(C2456,'Master Sheet'!$B$2:$B$392,0)</f>
        <v>191</v>
      </c>
    </row>
    <row r="2457" spans="3:4" x14ac:dyDescent="0.3">
      <c r="C2457" s="3" t="s">
        <v>603</v>
      </c>
      <c r="D2457">
        <f>MATCH(C2457,'Master Sheet'!$B$2:$B$392,0)</f>
        <v>191</v>
      </c>
    </row>
    <row r="2458" spans="3:4" x14ac:dyDescent="0.3">
      <c r="C2458" s="3" t="s">
        <v>603</v>
      </c>
      <c r="D2458">
        <f>MATCH(C2458,'Master Sheet'!$B$2:$B$392,0)</f>
        <v>191</v>
      </c>
    </row>
    <row r="2459" spans="3:4" x14ac:dyDescent="0.3">
      <c r="C2459" s="3" t="s">
        <v>606</v>
      </c>
      <c r="D2459">
        <f>MATCH(C2459,'Master Sheet'!$B$2:$B$392,0)</f>
        <v>192</v>
      </c>
    </row>
    <row r="2460" spans="3:4" x14ac:dyDescent="0.3">
      <c r="C2460" s="3" t="s">
        <v>606</v>
      </c>
      <c r="D2460">
        <f>MATCH(C2460,'Master Sheet'!$B$2:$B$392,0)</f>
        <v>192</v>
      </c>
    </row>
    <row r="2461" spans="3:4" x14ac:dyDescent="0.3">
      <c r="C2461" s="3" t="s">
        <v>606</v>
      </c>
      <c r="D2461">
        <f>MATCH(C2461,'Master Sheet'!$B$2:$B$392,0)</f>
        <v>192</v>
      </c>
    </row>
    <row r="2462" spans="3:4" x14ac:dyDescent="0.3">
      <c r="C2462" s="3" t="s">
        <v>606</v>
      </c>
      <c r="D2462">
        <f>MATCH(C2462,'Master Sheet'!$B$2:$B$392,0)</f>
        <v>192</v>
      </c>
    </row>
    <row r="2463" spans="3:4" x14ac:dyDescent="0.3">
      <c r="C2463" s="3" t="s">
        <v>606</v>
      </c>
      <c r="D2463">
        <f>MATCH(C2463,'Master Sheet'!$B$2:$B$392,0)</f>
        <v>192</v>
      </c>
    </row>
    <row r="2464" spans="3:4" x14ac:dyDescent="0.3">
      <c r="C2464" s="3" t="s">
        <v>606</v>
      </c>
      <c r="D2464">
        <f>MATCH(C2464,'Master Sheet'!$B$2:$B$392,0)</f>
        <v>192</v>
      </c>
    </row>
    <row r="2465" spans="3:4" x14ac:dyDescent="0.3">
      <c r="C2465" s="3" t="s">
        <v>606</v>
      </c>
      <c r="D2465">
        <f>MATCH(C2465,'Master Sheet'!$B$2:$B$392,0)</f>
        <v>192</v>
      </c>
    </row>
    <row r="2466" spans="3:4" x14ac:dyDescent="0.3">
      <c r="C2466" s="3" t="s">
        <v>606</v>
      </c>
      <c r="D2466">
        <f>MATCH(C2466,'Master Sheet'!$B$2:$B$392,0)</f>
        <v>192</v>
      </c>
    </row>
    <row r="2467" spans="3:4" x14ac:dyDescent="0.3">
      <c r="C2467" s="3" t="s">
        <v>606</v>
      </c>
      <c r="D2467">
        <f>MATCH(C2467,'Master Sheet'!$B$2:$B$392,0)</f>
        <v>192</v>
      </c>
    </row>
    <row r="2468" spans="3:4" x14ac:dyDescent="0.3">
      <c r="C2468" s="3" t="s">
        <v>606</v>
      </c>
      <c r="D2468">
        <f>MATCH(C2468,'Master Sheet'!$B$2:$B$392,0)</f>
        <v>192</v>
      </c>
    </row>
    <row r="2469" spans="3:4" x14ac:dyDescent="0.3">
      <c r="C2469" s="3" t="s">
        <v>606</v>
      </c>
      <c r="D2469">
        <f>MATCH(C2469,'Master Sheet'!$B$2:$B$392,0)</f>
        <v>192</v>
      </c>
    </row>
    <row r="2470" spans="3:4" x14ac:dyDescent="0.3">
      <c r="C2470" s="3" t="s">
        <v>606</v>
      </c>
      <c r="D2470">
        <f>MATCH(C2470,'Master Sheet'!$B$2:$B$392,0)</f>
        <v>192</v>
      </c>
    </row>
    <row r="2471" spans="3:4" x14ac:dyDescent="0.3">
      <c r="C2471" s="3" t="s">
        <v>606</v>
      </c>
      <c r="D2471">
        <f>MATCH(C2471,'Master Sheet'!$B$2:$B$392,0)</f>
        <v>192</v>
      </c>
    </row>
    <row r="2472" spans="3:4" x14ac:dyDescent="0.3">
      <c r="C2472" s="3" t="s">
        <v>606</v>
      </c>
      <c r="D2472">
        <f>MATCH(C2472,'Master Sheet'!$B$2:$B$392,0)</f>
        <v>192</v>
      </c>
    </row>
    <row r="2473" spans="3:4" x14ac:dyDescent="0.3">
      <c r="C2473" s="3" t="s">
        <v>606</v>
      </c>
      <c r="D2473">
        <f>MATCH(C2473,'Master Sheet'!$B$2:$B$392,0)</f>
        <v>192</v>
      </c>
    </row>
    <row r="2474" spans="3:4" x14ac:dyDescent="0.3">
      <c r="C2474" s="3" t="s">
        <v>609</v>
      </c>
      <c r="D2474">
        <f>MATCH(C2474,'Master Sheet'!$B$2:$B$392,0)</f>
        <v>193</v>
      </c>
    </row>
    <row r="2475" spans="3:4" x14ac:dyDescent="0.3">
      <c r="C2475" s="3" t="s">
        <v>609</v>
      </c>
      <c r="D2475">
        <f>MATCH(C2475,'Master Sheet'!$B$2:$B$392,0)</f>
        <v>193</v>
      </c>
    </row>
    <row r="2476" spans="3:4" x14ac:dyDescent="0.3">
      <c r="C2476" s="3" t="s">
        <v>609</v>
      </c>
      <c r="D2476">
        <f>MATCH(C2476,'Master Sheet'!$B$2:$B$392,0)</f>
        <v>193</v>
      </c>
    </row>
    <row r="2477" spans="3:4" x14ac:dyDescent="0.3">
      <c r="C2477" s="3" t="s">
        <v>609</v>
      </c>
      <c r="D2477">
        <f>MATCH(C2477,'Master Sheet'!$B$2:$B$392,0)</f>
        <v>193</v>
      </c>
    </row>
    <row r="2478" spans="3:4" x14ac:dyDescent="0.3">
      <c r="C2478" s="3" t="s">
        <v>609</v>
      </c>
      <c r="D2478">
        <f>MATCH(C2478,'Master Sheet'!$B$2:$B$392,0)</f>
        <v>193</v>
      </c>
    </row>
    <row r="2479" spans="3:4" x14ac:dyDescent="0.3">
      <c r="C2479" s="3" t="s">
        <v>609</v>
      </c>
      <c r="D2479">
        <f>MATCH(C2479,'Master Sheet'!$B$2:$B$392,0)</f>
        <v>193</v>
      </c>
    </row>
    <row r="2480" spans="3:4" x14ac:dyDescent="0.3">
      <c r="C2480" s="3" t="s">
        <v>609</v>
      </c>
      <c r="D2480">
        <f>MATCH(C2480,'Master Sheet'!$B$2:$B$392,0)</f>
        <v>193</v>
      </c>
    </row>
    <row r="2481" spans="3:4" x14ac:dyDescent="0.3">
      <c r="C2481" s="3" t="s">
        <v>609</v>
      </c>
      <c r="D2481">
        <f>MATCH(C2481,'Master Sheet'!$B$2:$B$392,0)</f>
        <v>193</v>
      </c>
    </row>
    <row r="2482" spans="3:4" x14ac:dyDescent="0.3">
      <c r="C2482" s="3" t="s">
        <v>609</v>
      </c>
      <c r="D2482">
        <f>MATCH(C2482,'Master Sheet'!$B$2:$B$392,0)</f>
        <v>193</v>
      </c>
    </row>
    <row r="2483" spans="3:4" x14ac:dyDescent="0.3">
      <c r="C2483" s="3" t="s">
        <v>609</v>
      </c>
      <c r="D2483">
        <f>MATCH(C2483,'Master Sheet'!$B$2:$B$392,0)</f>
        <v>193</v>
      </c>
    </row>
    <row r="2484" spans="3:4" x14ac:dyDescent="0.3">
      <c r="C2484" s="3" t="s">
        <v>609</v>
      </c>
      <c r="D2484">
        <f>MATCH(C2484,'Master Sheet'!$B$2:$B$392,0)</f>
        <v>193</v>
      </c>
    </row>
    <row r="2485" spans="3:4" x14ac:dyDescent="0.3">
      <c r="C2485" s="3" t="s">
        <v>609</v>
      </c>
      <c r="D2485">
        <f>MATCH(C2485,'Master Sheet'!$B$2:$B$392,0)</f>
        <v>193</v>
      </c>
    </row>
    <row r="2486" spans="3:4" x14ac:dyDescent="0.3">
      <c r="C2486" s="3" t="s">
        <v>609</v>
      </c>
      <c r="D2486">
        <f>MATCH(C2486,'Master Sheet'!$B$2:$B$392,0)</f>
        <v>193</v>
      </c>
    </row>
    <row r="2487" spans="3:4" x14ac:dyDescent="0.3">
      <c r="C2487" s="3" t="s">
        <v>609</v>
      </c>
      <c r="D2487">
        <f>MATCH(C2487,'Master Sheet'!$B$2:$B$392,0)</f>
        <v>193</v>
      </c>
    </row>
    <row r="2488" spans="3:4" x14ac:dyDescent="0.3">
      <c r="C2488" s="3" t="s">
        <v>612</v>
      </c>
      <c r="D2488">
        <f>MATCH(C2488,'Master Sheet'!$B$2:$B$392,0)</f>
        <v>194</v>
      </c>
    </row>
    <row r="2489" spans="3:4" x14ac:dyDescent="0.3">
      <c r="C2489" s="3" t="s">
        <v>612</v>
      </c>
      <c r="D2489">
        <f>MATCH(C2489,'Master Sheet'!$B$2:$B$392,0)</f>
        <v>194</v>
      </c>
    </row>
    <row r="2490" spans="3:4" x14ac:dyDescent="0.3">
      <c r="C2490" s="3" t="s">
        <v>612</v>
      </c>
      <c r="D2490">
        <f>MATCH(C2490,'Master Sheet'!$B$2:$B$392,0)</f>
        <v>194</v>
      </c>
    </row>
    <row r="2491" spans="3:4" x14ac:dyDescent="0.3">
      <c r="C2491" s="3" t="s">
        <v>612</v>
      </c>
      <c r="D2491">
        <f>MATCH(C2491,'Master Sheet'!$B$2:$B$392,0)</f>
        <v>194</v>
      </c>
    </row>
    <row r="2492" spans="3:4" x14ac:dyDescent="0.3">
      <c r="C2492" s="3" t="s">
        <v>612</v>
      </c>
      <c r="D2492">
        <f>MATCH(C2492,'Master Sheet'!$B$2:$B$392,0)</f>
        <v>194</v>
      </c>
    </row>
    <row r="2493" spans="3:4" x14ac:dyDescent="0.3">
      <c r="C2493" s="3" t="s">
        <v>612</v>
      </c>
      <c r="D2493">
        <f>MATCH(C2493,'Master Sheet'!$B$2:$B$392,0)</f>
        <v>194</v>
      </c>
    </row>
    <row r="2494" spans="3:4" x14ac:dyDescent="0.3">
      <c r="C2494" s="3" t="s">
        <v>612</v>
      </c>
      <c r="D2494">
        <f>MATCH(C2494,'Master Sheet'!$B$2:$B$392,0)</f>
        <v>194</v>
      </c>
    </row>
    <row r="2495" spans="3:4" x14ac:dyDescent="0.3">
      <c r="C2495" s="3" t="s">
        <v>612</v>
      </c>
      <c r="D2495">
        <f>MATCH(C2495,'Master Sheet'!$B$2:$B$392,0)</f>
        <v>194</v>
      </c>
    </row>
    <row r="2496" spans="3:4" x14ac:dyDescent="0.3">
      <c r="C2496" s="3" t="s">
        <v>612</v>
      </c>
      <c r="D2496">
        <f>MATCH(C2496,'Master Sheet'!$B$2:$B$392,0)</f>
        <v>194</v>
      </c>
    </row>
    <row r="2497" spans="3:4" x14ac:dyDescent="0.3">
      <c r="C2497" s="3" t="s">
        <v>612</v>
      </c>
      <c r="D2497">
        <f>MATCH(C2497,'Master Sheet'!$B$2:$B$392,0)</f>
        <v>194</v>
      </c>
    </row>
    <row r="2498" spans="3:4" x14ac:dyDescent="0.3">
      <c r="C2498" s="3" t="s">
        <v>612</v>
      </c>
      <c r="D2498">
        <f>MATCH(C2498,'Master Sheet'!$B$2:$B$392,0)</f>
        <v>194</v>
      </c>
    </row>
    <row r="2499" spans="3:4" x14ac:dyDescent="0.3">
      <c r="C2499" s="3" t="s">
        <v>612</v>
      </c>
      <c r="D2499">
        <f>MATCH(C2499,'Master Sheet'!$B$2:$B$392,0)</f>
        <v>194</v>
      </c>
    </row>
    <row r="2500" spans="3:4" x14ac:dyDescent="0.3">
      <c r="C2500" s="3" t="s">
        <v>612</v>
      </c>
      <c r="D2500">
        <f>MATCH(C2500,'Master Sheet'!$B$2:$B$392,0)</f>
        <v>194</v>
      </c>
    </row>
    <row r="2501" spans="3:4" x14ac:dyDescent="0.3">
      <c r="C2501" s="3" t="s">
        <v>615</v>
      </c>
      <c r="D2501">
        <f>MATCH(C2501,'Master Sheet'!$B$2:$B$392,0)</f>
        <v>195</v>
      </c>
    </row>
    <row r="2502" spans="3:4" x14ac:dyDescent="0.3">
      <c r="C2502" s="3" t="s">
        <v>615</v>
      </c>
      <c r="D2502">
        <f>MATCH(C2502,'Master Sheet'!$B$2:$B$392,0)</f>
        <v>195</v>
      </c>
    </row>
    <row r="2503" spans="3:4" x14ac:dyDescent="0.3">
      <c r="C2503" s="3" t="s">
        <v>615</v>
      </c>
      <c r="D2503">
        <f>MATCH(C2503,'Master Sheet'!$B$2:$B$392,0)</f>
        <v>195</v>
      </c>
    </row>
    <row r="2504" spans="3:4" x14ac:dyDescent="0.3">
      <c r="C2504" s="3" t="s">
        <v>615</v>
      </c>
      <c r="D2504">
        <f>MATCH(C2504,'Master Sheet'!$B$2:$B$392,0)</f>
        <v>195</v>
      </c>
    </row>
    <row r="2505" spans="3:4" x14ac:dyDescent="0.3">
      <c r="C2505" s="3" t="s">
        <v>615</v>
      </c>
      <c r="D2505">
        <f>MATCH(C2505,'Master Sheet'!$B$2:$B$392,0)</f>
        <v>195</v>
      </c>
    </row>
    <row r="2506" spans="3:4" x14ac:dyDescent="0.3">
      <c r="C2506" s="3" t="s">
        <v>615</v>
      </c>
      <c r="D2506">
        <f>MATCH(C2506,'Master Sheet'!$B$2:$B$392,0)</f>
        <v>195</v>
      </c>
    </row>
    <row r="2507" spans="3:4" x14ac:dyDescent="0.3">
      <c r="C2507" s="3" t="s">
        <v>615</v>
      </c>
      <c r="D2507">
        <f>MATCH(C2507,'Master Sheet'!$B$2:$B$392,0)</f>
        <v>195</v>
      </c>
    </row>
    <row r="2508" spans="3:4" x14ac:dyDescent="0.3">
      <c r="C2508" s="3" t="s">
        <v>615</v>
      </c>
      <c r="D2508">
        <f>MATCH(C2508,'Master Sheet'!$B$2:$B$392,0)</f>
        <v>195</v>
      </c>
    </row>
    <row r="2509" spans="3:4" x14ac:dyDescent="0.3">
      <c r="C2509" s="3" t="s">
        <v>615</v>
      </c>
      <c r="D2509">
        <f>MATCH(C2509,'Master Sheet'!$B$2:$B$392,0)</f>
        <v>195</v>
      </c>
    </row>
    <row r="2510" spans="3:4" x14ac:dyDescent="0.3">
      <c r="C2510" s="3" t="s">
        <v>615</v>
      </c>
      <c r="D2510">
        <f>MATCH(C2510,'Master Sheet'!$B$2:$B$392,0)</f>
        <v>195</v>
      </c>
    </row>
    <row r="2511" spans="3:4" x14ac:dyDescent="0.3">
      <c r="C2511" s="3" t="s">
        <v>615</v>
      </c>
      <c r="D2511">
        <f>MATCH(C2511,'Master Sheet'!$B$2:$B$392,0)</f>
        <v>195</v>
      </c>
    </row>
    <row r="2512" spans="3:4" x14ac:dyDescent="0.3">
      <c r="C2512" s="3" t="s">
        <v>1212</v>
      </c>
      <c r="D2512" t="e">
        <f>MATCH(C2512,'Master Sheet'!$B$2:$B$392,0)</f>
        <v>#N/A</v>
      </c>
    </row>
    <row r="2513" spans="3:4" x14ac:dyDescent="0.3">
      <c r="C2513" s="3" t="s">
        <v>1212</v>
      </c>
      <c r="D2513" t="e">
        <f>MATCH(C2513,'Master Sheet'!$B$2:$B$392,0)</f>
        <v>#N/A</v>
      </c>
    </row>
    <row r="2514" spans="3:4" x14ac:dyDescent="0.3">
      <c r="C2514" s="3" t="s">
        <v>1212</v>
      </c>
      <c r="D2514" t="e">
        <f>MATCH(C2514,'Master Sheet'!$B$2:$B$392,0)</f>
        <v>#N/A</v>
      </c>
    </row>
    <row r="2515" spans="3:4" x14ac:dyDescent="0.3">
      <c r="C2515" s="3" t="s">
        <v>1212</v>
      </c>
      <c r="D2515" t="e">
        <f>MATCH(C2515,'Master Sheet'!$B$2:$B$392,0)</f>
        <v>#N/A</v>
      </c>
    </row>
    <row r="2516" spans="3:4" x14ac:dyDescent="0.3">
      <c r="C2516" s="3" t="s">
        <v>1212</v>
      </c>
      <c r="D2516" t="e">
        <f>MATCH(C2516,'Master Sheet'!$B$2:$B$392,0)</f>
        <v>#N/A</v>
      </c>
    </row>
    <row r="2517" spans="3:4" x14ac:dyDescent="0.3">
      <c r="C2517" s="3" t="s">
        <v>1212</v>
      </c>
      <c r="D2517" t="e">
        <f>MATCH(C2517,'Master Sheet'!$B$2:$B$392,0)</f>
        <v>#N/A</v>
      </c>
    </row>
    <row r="2518" spans="3:4" x14ac:dyDescent="0.3">
      <c r="C2518" s="3" t="s">
        <v>1212</v>
      </c>
      <c r="D2518" t="e">
        <f>MATCH(C2518,'Master Sheet'!$B$2:$B$392,0)</f>
        <v>#N/A</v>
      </c>
    </row>
    <row r="2519" spans="3:4" x14ac:dyDescent="0.3">
      <c r="C2519" s="3" t="s">
        <v>1212</v>
      </c>
      <c r="D2519" t="e">
        <f>MATCH(C2519,'Master Sheet'!$B$2:$B$392,0)</f>
        <v>#N/A</v>
      </c>
    </row>
    <row r="2520" spans="3:4" x14ac:dyDescent="0.3">
      <c r="C2520" s="3" t="s">
        <v>1212</v>
      </c>
      <c r="D2520" t="e">
        <f>MATCH(C2520,'Master Sheet'!$B$2:$B$392,0)</f>
        <v>#N/A</v>
      </c>
    </row>
    <row r="2521" spans="3:4" x14ac:dyDescent="0.3">
      <c r="C2521" s="3" t="s">
        <v>1212</v>
      </c>
      <c r="D2521" t="e">
        <f>MATCH(C2521,'Master Sheet'!$B$2:$B$392,0)</f>
        <v>#N/A</v>
      </c>
    </row>
    <row r="2522" spans="3:4" x14ac:dyDescent="0.3">
      <c r="C2522" s="3" t="s">
        <v>1212</v>
      </c>
      <c r="D2522" t="e">
        <f>MATCH(C2522,'Master Sheet'!$B$2:$B$392,0)</f>
        <v>#N/A</v>
      </c>
    </row>
    <row r="2523" spans="3:4" x14ac:dyDescent="0.3">
      <c r="C2523" s="3" t="s">
        <v>1212</v>
      </c>
      <c r="D2523" t="e">
        <f>MATCH(C2523,'Master Sheet'!$B$2:$B$392,0)</f>
        <v>#N/A</v>
      </c>
    </row>
    <row r="2524" spans="3:4" x14ac:dyDescent="0.3">
      <c r="C2524" s="3" t="s">
        <v>1212</v>
      </c>
      <c r="D2524" t="e">
        <f>MATCH(C2524,'Master Sheet'!$B$2:$B$392,0)</f>
        <v>#N/A</v>
      </c>
    </row>
    <row r="2525" spans="3:4" x14ac:dyDescent="0.3">
      <c r="C2525" s="3" t="s">
        <v>1212</v>
      </c>
      <c r="D2525" t="e">
        <f>MATCH(C2525,'Master Sheet'!$B$2:$B$392,0)</f>
        <v>#N/A</v>
      </c>
    </row>
    <row r="2526" spans="3:4" x14ac:dyDescent="0.3">
      <c r="C2526" s="3" t="s">
        <v>1212</v>
      </c>
      <c r="D2526" t="e">
        <f>MATCH(C2526,'Master Sheet'!$B$2:$B$392,0)</f>
        <v>#N/A</v>
      </c>
    </row>
    <row r="2527" spans="3:4" x14ac:dyDescent="0.3">
      <c r="C2527" s="3" t="s">
        <v>1212</v>
      </c>
      <c r="D2527" t="e">
        <f>MATCH(C2527,'Master Sheet'!$B$2:$B$392,0)</f>
        <v>#N/A</v>
      </c>
    </row>
    <row r="2528" spans="3:4" x14ac:dyDescent="0.3">
      <c r="C2528" s="3" t="s">
        <v>1212</v>
      </c>
      <c r="D2528" t="e">
        <f>MATCH(C2528,'Master Sheet'!$B$2:$B$392,0)</f>
        <v>#N/A</v>
      </c>
    </row>
    <row r="2529" spans="3:4" x14ac:dyDescent="0.3">
      <c r="C2529" s="3" t="s">
        <v>1212</v>
      </c>
      <c r="D2529" t="e">
        <f>MATCH(C2529,'Master Sheet'!$B$2:$B$392,0)</f>
        <v>#N/A</v>
      </c>
    </row>
    <row r="2530" spans="3:4" x14ac:dyDescent="0.3">
      <c r="C2530" s="3" t="s">
        <v>1212</v>
      </c>
      <c r="D2530" t="e">
        <f>MATCH(C2530,'Master Sheet'!$B$2:$B$392,0)</f>
        <v>#N/A</v>
      </c>
    </row>
    <row r="2531" spans="3:4" x14ac:dyDescent="0.3">
      <c r="C2531" s="3" t="s">
        <v>1212</v>
      </c>
      <c r="D2531" t="e">
        <f>MATCH(C2531,'Master Sheet'!$B$2:$B$392,0)</f>
        <v>#N/A</v>
      </c>
    </row>
    <row r="2532" spans="3:4" x14ac:dyDescent="0.3">
      <c r="C2532" s="3" t="s">
        <v>1212</v>
      </c>
      <c r="D2532" t="e">
        <f>MATCH(C2532,'Master Sheet'!$B$2:$B$392,0)</f>
        <v>#N/A</v>
      </c>
    </row>
    <row r="2533" spans="3:4" x14ac:dyDescent="0.3">
      <c r="C2533" s="3" t="s">
        <v>1212</v>
      </c>
      <c r="D2533" t="e">
        <f>MATCH(C2533,'Master Sheet'!$B$2:$B$392,0)</f>
        <v>#N/A</v>
      </c>
    </row>
    <row r="2534" spans="3:4" x14ac:dyDescent="0.3">
      <c r="C2534" s="3" t="s">
        <v>618</v>
      </c>
      <c r="D2534">
        <f>MATCH(C2534,'Master Sheet'!$B$2:$B$392,0)</f>
        <v>196</v>
      </c>
    </row>
    <row r="2535" spans="3:4" x14ac:dyDescent="0.3">
      <c r="C2535" s="3" t="s">
        <v>618</v>
      </c>
      <c r="D2535">
        <f>MATCH(C2535,'Master Sheet'!$B$2:$B$392,0)</f>
        <v>196</v>
      </c>
    </row>
    <row r="2536" spans="3:4" x14ac:dyDescent="0.3">
      <c r="C2536" s="3" t="s">
        <v>618</v>
      </c>
      <c r="D2536">
        <f>MATCH(C2536,'Master Sheet'!$B$2:$B$392,0)</f>
        <v>196</v>
      </c>
    </row>
    <row r="2537" spans="3:4" x14ac:dyDescent="0.3">
      <c r="C2537" s="3" t="s">
        <v>618</v>
      </c>
      <c r="D2537">
        <f>MATCH(C2537,'Master Sheet'!$B$2:$B$392,0)</f>
        <v>196</v>
      </c>
    </row>
    <row r="2538" spans="3:4" x14ac:dyDescent="0.3">
      <c r="C2538" s="3" t="s">
        <v>618</v>
      </c>
      <c r="D2538">
        <f>MATCH(C2538,'Master Sheet'!$B$2:$B$392,0)</f>
        <v>196</v>
      </c>
    </row>
    <row r="2539" spans="3:4" x14ac:dyDescent="0.3">
      <c r="C2539" s="3" t="s">
        <v>618</v>
      </c>
      <c r="D2539">
        <f>MATCH(C2539,'Master Sheet'!$B$2:$B$392,0)</f>
        <v>196</v>
      </c>
    </row>
    <row r="2540" spans="3:4" x14ac:dyDescent="0.3">
      <c r="C2540" s="3" t="s">
        <v>618</v>
      </c>
      <c r="D2540">
        <f>MATCH(C2540,'Master Sheet'!$B$2:$B$392,0)</f>
        <v>196</v>
      </c>
    </row>
    <row r="2541" spans="3:4" x14ac:dyDescent="0.3">
      <c r="C2541" s="3" t="s">
        <v>618</v>
      </c>
      <c r="D2541">
        <f>MATCH(C2541,'Master Sheet'!$B$2:$B$392,0)</f>
        <v>196</v>
      </c>
    </row>
    <row r="2542" spans="3:4" x14ac:dyDescent="0.3">
      <c r="C2542" s="3" t="s">
        <v>618</v>
      </c>
      <c r="D2542">
        <f>MATCH(C2542,'Master Sheet'!$B$2:$B$392,0)</f>
        <v>196</v>
      </c>
    </row>
    <row r="2543" spans="3:4" x14ac:dyDescent="0.3">
      <c r="C2543" s="3" t="s">
        <v>618</v>
      </c>
      <c r="D2543">
        <f>MATCH(C2543,'Master Sheet'!$B$2:$B$392,0)</f>
        <v>196</v>
      </c>
    </row>
    <row r="2544" spans="3:4" x14ac:dyDescent="0.3">
      <c r="C2544" s="3" t="s">
        <v>621</v>
      </c>
      <c r="D2544">
        <f>MATCH(C2544,'Master Sheet'!$B$2:$B$392,0)</f>
        <v>197</v>
      </c>
    </row>
    <row r="2545" spans="3:4" x14ac:dyDescent="0.3">
      <c r="C2545" s="3" t="s">
        <v>621</v>
      </c>
      <c r="D2545">
        <f>MATCH(C2545,'Master Sheet'!$B$2:$B$392,0)</f>
        <v>197</v>
      </c>
    </row>
    <row r="2546" spans="3:4" x14ac:dyDescent="0.3">
      <c r="C2546" s="3" t="s">
        <v>621</v>
      </c>
      <c r="D2546">
        <f>MATCH(C2546,'Master Sheet'!$B$2:$B$392,0)</f>
        <v>197</v>
      </c>
    </row>
    <row r="2547" spans="3:4" x14ac:dyDescent="0.3">
      <c r="C2547" s="3" t="s">
        <v>621</v>
      </c>
      <c r="D2547">
        <f>MATCH(C2547,'Master Sheet'!$B$2:$B$392,0)</f>
        <v>197</v>
      </c>
    </row>
    <row r="2548" spans="3:4" x14ac:dyDescent="0.3">
      <c r="C2548" s="3" t="s">
        <v>621</v>
      </c>
      <c r="D2548">
        <f>MATCH(C2548,'Master Sheet'!$B$2:$B$392,0)</f>
        <v>197</v>
      </c>
    </row>
    <row r="2549" spans="3:4" x14ac:dyDescent="0.3">
      <c r="C2549" s="3" t="s">
        <v>621</v>
      </c>
      <c r="D2549">
        <f>MATCH(C2549,'Master Sheet'!$B$2:$B$392,0)</f>
        <v>197</v>
      </c>
    </row>
    <row r="2550" spans="3:4" x14ac:dyDescent="0.3">
      <c r="C2550" s="3" t="s">
        <v>621</v>
      </c>
      <c r="D2550">
        <f>MATCH(C2550,'Master Sheet'!$B$2:$B$392,0)</f>
        <v>197</v>
      </c>
    </row>
    <row r="2551" spans="3:4" x14ac:dyDescent="0.3">
      <c r="C2551" s="3" t="s">
        <v>621</v>
      </c>
      <c r="D2551">
        <f>MATCH(C2551,'Master Sheet'!$B$2:$B$392,0)</f>
        <v>197</v>
      </c>
    </row>
    <row r="2552" spans="3:4" x14ac:dyDescent="0.3">
      <c r="C2552" s="3" t="s">
        <v>621</v>
      </c>
      <c r="D2552">
        <f>MATCH(C2552,'Master Sheet'!$B$2:$B$392,0)</f>
        <v>197</v>
      </c>
    </row>
    <row r="2553" spans="3:4" x14ac:dyDescent="0.3">
      <c r="C2553" s="3" t="s">
        <v>624</v>
      </c>
      <c r="D2553">
        <f>MATCH(C2553,'Master Sheet'!$B$2:$B$392,0)</f>
        <v>198</v>
      </c>
    </row>
    <row r="2554" spans="3:4" x14ac:dyDescent="0.3">
      <c r="C2554" s="3" t="s">
        <v>624</v>
      </c>
      <c r="D2554">
        <f>MATCH(C2554,'Master Sheet'!$B$2:$B$392,0)</f>
        <v>198</v>
      </c>
    </row>
    <row r="2555" spans="3:4" x14ac:dyDescent="0.3">
      <c r="C2555" s="3" t="s">
        <v>624</v>
      </c>
      <c r="D2555">
        <f>MATCH(C2555,'Master Sheet'!$B$2:$B$392,0)</f>
        <v>198</v>
      </c>
    </row>
    <row r="2556" spans="3:4" x14ac:dyDescent="0.3">
      <c r="C2556" s="3" t="s">
        <v>624</v>
      </c>
      <c r="D2556">
        <f>MATCH(C2556,'Master Sheet'!$B$2:$B$392,0)</f>
        <v>198</v>
      </c>
    </row>
    <row r="2557" spans="3:4" x14ac:dyDescent="0.3">
      <c r="C2557" s="3" t="s">
        <v>624</v>
      </c>
      <c r="D2557">
        <f>MATCH(C2557,'Master Sheet'!$B$2:$B$392,0)</f>
        <v>198</v>
      </c>
    </row>
    <row r="2558" spans="3:4" x14ac:dyDescent="0.3">
      <c r="C2558" s="3" t="s">
        <v>624</v>
      </c>
      <c r="D2558">
        <f>MATCH(C2558,'Master Sheet'!$B$2:$B$392,0)</f>
        <v>198</v>
      </c>
    </row>
    <row r="2559" spans="3:4" x14ac:dyDescent="0.3">
      <c r="C2559" s="3" t="s">
        <v>624</v>
      </c>
      <c r="D2559">
        <f>MATCH(C2559,'Master Sheet'!$B$2:$B$392,0)</f>
        <v>198</v>
      </c>
    </row>
    <row r="2560" spans="3:4" x14ac:dyDescent="0.3">
      <c r="C2560" s="3" t="s">
        <v>624</v>
      </c>
      <c r="D2560">
        <f>MATCH(C2560,'Master Sheet'!$B$2:$B$392,0)</f>
        <v>198</v>
      </c>
    </row>
    <row r="2561" spans="3:4" x14ac:dyDescent="0.3">
      <c r="C2561" s="3" t="s">
        <v>624</v>
      </c>
      <c r="D2561">
        <f>MATCH(C2561,'Master Sheet'!$B$2:$B$392,0)</f>
        <v>198</v>
      </c>
    </row>
    <row r="2562" spans="3:4" x14ac:dyDescent="0.3">
      <c r="C2562" s="3" t="s">
        <v>624</v>
      </c>
      <c r="D2562">
        <f>MATCH(C2562,'Master Sheet'!$B$2:$B$392,0)</f>
        <v>198</v>
      </c>
    </row>
    <row r="2563" spans="3:4" x14ac:dyDescent="0.3">
      <c r="C2563" s="3" t="s">
        <v>624</v>
      </c>
      <c r="D2563">
        <f>MATCH(C2563,'Master Sheet'!$B$2:$B$392,0)</f>
        <v>198</v>
      </c>
    </row>
    <row r="2564" spans="3:4" x14ac:dyDescent="0.3">
      <c r="C2564" s="3" t="s">
        <v>624</v>
      </c>
      <c r="D2564">
        <f>MATCH(C2564,'Master Sheet'!$B$2:$B$392,0)</f>
        <v>198</v>
      </c>
    </row>
    <row r="2565" spans="3:4" x14ac:dyDescent="0.3">
      <c r="C2565" s="3" t="s">
        <v>624</v>
      </c>
      <c r="D2565">
        <f>MATCH(C2565,'Master Sheet'!$B$2:$B$392,0)</f>
        <v>198</v>
      </c>
    </row>
    <row r="2566" spans="3:4" x14ac:dyDescent="0.3">
      <c r="C2566" s="3" t="s">
        <v>624</v>
      </c>
      <c r="D2566">
        <f>MATCH(C2566,'Master Sheet'!$B$2:$B$392,0)</f>
        <v>198</v>
      </c>
    </row>
    <row r="2567" spans="3:4" x14ac:dyDescent="0.3">
      <c r="C2567" s="3" t="s">
        <v>624</v>
      </c>
      <c r="D2567">
        <f>MATCH(C2567,'Master Sheet'!$B$2:$B$392,0)</f>
        <v>198</v>
      </c>
    </row>
    <row r="2568" spans="3:4" x14ac:dyDescent="0.3">
      <c r="C2568" s="3" t="s">
        <v>627</v>
      </c>
      <c r="D2568">
        <f>MATCH(C2568,'Master Sheet'!$B$2:$B$392,0)</f>
        <v>199</v>
      </c>
    </row>
    <row r="2569" spans="3:4" x14ac:dyDescent="0.3">
      <c r="C2569" s="3" t="s">
        <v>627</v>
      </c>
      <c r="D2569">
        <f>MATCH(C2569,'Master Sheet'!$B$2:$B$392,0)</f>
        <v>199</v>
      </c>
    </row>
    <row r="2570" spans="3:4" x14ac:dyDescent="0.3">
      <c r="C2570" s="3" t="s">
        <v>627</v>
      </c>
      <c r="D2570">
        <f>MATCH(C2570,'Master Sheet'!$B$2:$B$392,0)</f>
        <v>199</v>
      </c>
    </row>
    <row r="2571" spans="3:4" x14ac:dyDescent="0.3">
      <c r="C2571" s="3" t="s">
        <v>627</v>
      </c>
      <c r="D2571">
        <f>MATCH(C2571,'Master Sheet'!$B$2:$B$392,0)</f>
        <v>199</v>
      </c>
    </row>
    <row r="2572" spans="3:4" x14ac:dyDescent="0.3">
      <c r="C2572" s="3" t="s">
        <v>627</v>
      </c>
      <c r="D2572">
        <f>MATCH(C2572,'Master Sheet'!$B$2:$B$392,0)</f>
        <v>199</v>
      </c>
    </row>
    <row r="2573" spans="3:4" x14ac:dyDescent="0.3">
      <c r="C2573" s="3" t="s">
        <v>627</v>
      </c>
      <c r="D2573">
        <f>MATCH(C2573,'Master Sheet'!$B$2:$B$392,0)</f>
        <v>199</v>
      </c>
    </row>
    <row r="2574" spans="3:4" x14ac:dyDescent="0.3">
      <c r="C2574" s="3" t="s">
        <v>627</v>
      </c>
      <c r="D2574">
        <f>MATCH(C2574,'Master Sheet'!$B$2:$B$392,0)</f>
        <v>199</v>
      </c>
    </row>
    <row r="2575" spans="3:4" x14ac:dyDescent="0.3">
      <c r="C2575" s="3" t="s">
        <v>627</v>
      </c>
      <c r="D2575">
        <f>MATCH(C2575,'Master Sheet'!$B$2:$B$392,0)</f>
        <v>199</v>
      </c>
    </row>
    <row r="2576" spans="3:4" x14ac:dyDescent="0.3">
      <c r="C2576" s="3" t="s">
        <v>627</v>
      </c>
      <c r="D2576">
        <f>MATCH(C2576,'Master Sheet'!$B$2:$B$392,0)</f>
        <v>199</v>
      </c>
    </row>
    <row r="2577" spans="3:4" x14ac:dyDescent="0.3">
      <c r="C2577" s="3" t="s">
        <v>627</v>
      </c>
      <c r="D2577">
        <f>MATCH(C2577,'Master Sheet'!$B$2:$B$392,0)</f>
        <v>199</v>
      </c>
    </row>
    <row r="2578" spans="3:4" x14ac:dyDescent="0.3">
      <c r="C2578" s="3" t="s">
        <v>627</v>
      </c>
      <c r="D2578">
        <f>MATCH(C2578,'Master Sheet'!$B$2:$B$392,0)</f>
        <v>199</v>
      </c>
    </row>
    <row r="2579" spans="3:4" x14ac:dyDescent="0.3">
      <c r="C2579" s="3" t="s">
        <v>630</v>
      </c>
      <c r="D2579">
        <f>MATCH(C2579,'Master Sheet'!$B$2:$B$392,0)</f>
        <v>200</v>
      </c>
    </row>
    <row r="2580" spans="3:4" x14ac:dyDescent="0.3">
      <c r="C2580" s="3" t="s">
        <v>630</v>
      </c>
      <c r="D2580">
        <f>MATCH(C2580,'Master Sheet'!$B$2:$B$392,0)</f>
        <v>200</v>
      </c>
    </row>
    <row r="2581" spans="3:4" x14ac:dyDescent="0.3">
      <c r="C2581" s="3" t="s">
        <v>630</v>
      </c>
      <c r="D2581">
        <f>MATCH(C2581,'Master Sheet'!$B$2:$B$392,0)</f>
        <v>200</v>
      </c>
    </row>
    <row r="2582" spans="3:4" x14ac:dyDescent="0.3">
      <c r="C2582" s="3" t="s">
        <v>630</v>
      </c>
      <c r="D2582">
        <f>MATCH(C2582,'Master Sheet'!$B$2:$B$392,0)</f>
        <v>200</v>
      </c>
    </row>
    <row r="2583" spans="3:4" x14ac:dyDescent="0.3">
      <c r="C2583" s="3" t="s">
        <v>630</v>
      </c>
      <c r="D2583">
        <f>MATCH(C2583,'Master Sheet'!$B$2:$B$392,0)</f>
        <v>200</v>
      </c>
    </row>
    <row r="2584" spans="3:4" x14ac:dyDescent="0.3">
      <c r="C2584" s="3" t="s">
        <v>630</v>
      </c>
      <c r="D2584">
        <f>MATCH(C2584,'Master Sheet'!$B$2:$B$392,0)</f>
        <v>200</v>
      </c>
    </row>
    <row r="2585" spans="3:4" x14ac:dyDescent="0.3">
      <c r="C2585" s="3" t="s">
        <v>630</v>
      </c>
      <c r="D2585">
        <f>MATCH(C2585,'Master Sheet'!$B$2:$B$392,0)</f>
        <v>200</v>
      </c>
    </row>
    <row r="2586" spans="3:4" x14ac:dyDescent="0.3">
      <c r="C2586" s="3" t="s">
        <v>630</v>
      </c>
      <c r="D2586">
        <f>MATCH(C2586,'Master Sheet'!$B$2:$B$392,0)</f>
        <v>200</v>
      </c>
    </row>
    <row r="2587" spans="3:4" x14ac:dyDescent="0.3">
      <c r="C2587" s="3" t="s">
        <v>633</v>
      </c>
      <c r="D2587">
        <f>MATCH(C2587,'Master Sheet'!$B$2:$B$392,0)</f>
        <v>201</v>
      </c>
    </row>
    <row r="2588" spans="3:4" x14ac:dyDescent="0.3">
      <c r="C2588" s="3" t="s">
        <v>633</v>
      </c>
      <c r="D2588">
        <f>MATCH(C2588,'Master Sheet'!$B$2:$B$392,0)</f>
        <v>201</v>
      </c>
    </row>
    <row r="2589" spans="3:4" x14ac:dyDescent="0.3">
      <c r="C2589" s="3" t="s">
        <v>633</v>
      </c>
      <c r="D2589">
        <f>MATCH(C2589,'Master Sheet'!$B$2:$B$392,0)</f>
        <v>201</v>
      </c>
    </row>
    <row r="2590" spans="3:4" x14ac:dyDescent="0.3">
      <c r="C2590" s="3" t="s">
        <v>633</v>
      </c>
      <c r="D2590">
        <f>MATCH(C2590,'Master Sheet'!$B$2:$B$392,0)</f>
        <v>201</v>
      </c>
    </row>
    <row r="2591" spans="3:4" x14ac:dyDescent="0.3">
      <c r="C2591" s="3" t="s">
        <v>633</v>
      </c>
      <c r="D2591">
        <f>MATCH(C2591,'Master Sheet'!$B$2:$B$392,0)</f>
        <v>201</v>
      </c>
    </row>
    <row r="2592" spans="3:4" x14ac:dyDescent="0.3">
      <c r="C2592" s="3" t="s">
        <v>633</v>
      </c>
      <c r="D2592">
        <f>MATCH(C2592,'Master Sheet'!$B$2:$B$392,0)</f>
        <v>201</v>
      </c>
    </row>
    <row r="2593" spans="3:4" x14ac:dyDescent="0.3">
      <c r="C2593" s="3" t="s">
        <v>633</v>
      </c>
      <c r="D2593">
        <f>MATCH(C2593,'Master Sheet'!$B$2:$B$392,0)</f>
        <v>201</v>
      </c>
    </row>
    <row r="2594" spans="3:4" x14ac:dyDescent="0.3">
      <c r="C2594" s="3" t="s">
        <v>633</v>
      </c>
      <c r="D2594">
        <f>MATCH(C2594,'Master Sheet'!$B$2:$B$392,0)</f>
        <v>201</v>
      </c>
    </row>
    <row r="2595" spans="3:4" x14ac:dyDescent="0.3">
      <c r="C2595" s="3" t="s">
        <v>633</v>
      </c>
      <c r="D2595">
        <f>MATCH(C2595,'Master Sheet'!$B$2:$B$392,0)</f>
        <v>201</v>
      </c>
    </row>
    <row r="2596" spans="3:4" x14ac:dyDescent="0.3">
      <c r="C2596" s="3" t="s">
        <v>633</v>
      </c>
      <c r="D2596">
        <f>MATCH(C2596,'Master Sheet'!$B$2:$B$392,0)</f>
        <v>201</v>
      </c>
    </row>
    <row r="2597" spans="3:4" x14ac:dyDescent="0.3">
      <c r="C2597" s="3" t="s">
        <v>633</v>
      </c>
      <c r="D2597">
        <f>MATCH(C2597,'Master Sheet'!$B$2:$B$392,0)</f>
        <v>201</v>
      </c>
    </row>
    <row r="2598" spans="3:4" x14ac:dyDescent="0.3">
      <c r="C2598" s="3" t="s">
        <v>633</v>
      </c>
      <c r="D2598">
        <f>MATCH(C2598,'Master Sheet'!$B$2:$B$392,0)</f>
        <v>201</v>
      </c>
    </row>
    <row r="2599" spans="3:4" x14ac:dyDescent="0.3">
      <c r="C2599" s="3" t="s">
        <v>633</v>
      </c>
      <c r="D2599">
        <f>MATCH(C2599,'Master Sheet'!$B$2:$B$392,0)</f>
        <v>201</v>
      </c>
    </row>
    <row r="2600" spans="3:4" x14ac:dyDescent="0.3">
      <c r="C2600" s="3" t="s">
        <v>633</v>
      </c>
      <c r="D2600">
        <f>MATCH(C2600,'Master Sheet'!$B$2:$B$392,0)</f>
        <v>201</v>
      </c>
    </row>
    <row r="2601" spans="3:4" x14ac:dyDescent="0.3">
      <c r="C2601" s="3" t="s">
        <v>633</v>
      </c>
      <c r="D2601">
        <f>MATCH(C2601,'Master Sheet'!$B$2:$B$392,0)</f>
        <v>201</v>
      </c>
    </row>
    <row r="2602" spans="3:4" x14ac:dyDescent="0.3">
      <c r="C2602" s="3" t="s">
        <v>636</v>
      </c>
      <c r="D2602">
        <f>MATCH(C2602,'Master Sheet'!$B$2:$B$392,0)</f>
        <v>202</v>
      </c>
    </row>
    <row r="2603" spans="3:4" x14ac:dyDescent="0.3">
      <c r="C2603" s="3" t="s">
        <v>636</v>
      </c>
      <c r="D2603">
        <f>MATCH(C2603,'Master Sheet'!$B$2:$B$392,0)</f>
        <v>202</v>
      </c>
    </row>
    <row r="2604" spans="3:4" x14ac:dyDescent="0.3">
      <c r="C2604" s="3" t="s">
        <v>636</v>
      </c>
      <c r="D2604">
        <f>MATCH(C2604,'Master Sheet'!$B$2:$B$392,0)</f>
        <v>202</v>
      </c>
    </row>
    <row r="2605" spans="3:4" x14ac:dyDescent="0.3">
      <c r="C2605" s="3" t="s">
        <v>636</v>
      </c>
      <c r="D2605">
        <f>MATCH(C2605,'Master Sheet'!$B$2:$B$392,0)</f>
        <v>202</v>
      </c>
    </row>
    <row r="2606" spans="3:4" x14ac:dyDescent="0.3">
      <c r="C2606" s="3" t="s">
        <v>636</v>
      </c>
      <c r="D2606">
        <f>MATCH(C2606,'Master Sheet'!$B$2:$B$392,0)</f>
        <v>202</v>
      </c>
    </row>
    <row r="2607" spans="3:4" x14ac:dyDescent="0.3">
      <c r="C2607" s="3" t="s">
        <v>636</v>
      </c>
      <c r="D2607">
        <f>MATCH(C2607,'Master Sheet'!$B$2:$B$392,0)</f>
        <v>202</v>
      </c>
    </row>
    <row r="2608" spans="3:4" x14ac:dyDescent="0.3">
      <c r="C2608" s="3" t="s">
        <v>636</v>
      </c>
      <c r="D2608">
        <f>MATCH(C2608,'Master Sheet'!$B$2:$B$392,0)</f>
        <v>202</v>
      </c>
    </row>
    <row r="2609" spans="3:4" x14ac:dyDescent="0.3">
      <c r="C2609" s="3" t="s">
        <v>636</v>
      </c>
      <c r="D2609">
        <f>MATCH(C2609,'Master Sheet'!$B$2:$B$392,0)</f>
        <v>202</v>
      </c>
    </row>
    <row r="2610" spans="3:4" x14ac:dyDescent="0.3">
      <c r="C2610" s="3" t="s">
        <v>636</v>
      </c>
      <c r="D2610">
        <f>MATCH(C2610,'Master Sheet'!$B$2:$B$392,0)</f>
        <v>202</v>
      </c>
    </row>
    <row r="2611" spans="3:4" x14ac:dyDescent="0.3">
      <c r="C2611" s="3" t="s">
        <v>636</v>
      </c>
      <c r="D2611">
        <f>MATCH(C2611,'Master Sheet'!$B$2:$B$392,0)</f>
        <v>202</v>
      </c>
    </row>
    <row r="2612" spans="3:4" x14ac:dyDescent="0.3">
      <c r="C2612" s="3" t="s">
        <v>636</v>
      </c>
      <c r="D2612">
        <f>MATCH(C2612,'Master Sheet'!$B$2:$B$392,0)</f>
        <v>202</v>
      </c>
    </row>
    <row r="2613" spans="3:4" x14ac:dyDescent="0.3">
      <c r="C2613" s="3" t="s">
        <v>636</v>
      </c>
      <c r="D2613">
        <f>MATCH(C2613,'Master Sheet'!$B$2:$B$392,0)</f>
        <v>202</v>
      </c>
    </row>
    <row r="2614" spans="3:4" x14ac:dyDescent="0.3">
      <c r="C2614" s="3" t="s">
        <v>636</v>
      </c>
      <c r="D2614">
        <f>MATCH(C2614,'Master Sheet'!$B$2:$B$392,0)</f>
        <v>202</v>
      </c>
    </row>
    <row r="2615" spans="3:4" x14ac:dyDescent="0.3">
      <c r="C2615" s="3" t="s">
        <v>639</v>
      </c>
      <c r="D2615">
        <f>MATCH(C2615,'Master Sheet'!$B$2:$B$392,0)</f>
        <v>203</v>
      </c>
    </row>
    <row r="2616" spans="3:4" x14ac:dyDescent="0.3">
      <c r="C2616" s="3" t="s">
        <v>639</v>
      </c>
      <c r="D2616">
        <f>MATCH(C2616,'Master Sheet'!$B$2:$B$392,0)</f>
        <v>203</v>
      </c>
    </row>
    <row r="2617" spans="3:4" x14ac:dyDescent="0.3">
      <c r="C2617" s="3" t="s">
        <v>639</v>
      </c>
      <c r="D2617">
        <f>MATCH(C2617,'Master Sheet'!$B$2:$B$392,0)</f>
        <v>203</v>
      </c>
    </row>
    <row r="2618" spans="3:4" x14ac:dyDescent="0.3">
      <c r="C2618" s="3" t="s">
        <v>639</v>
      </c>
      <c r="D2618">
        <f>MATCH(C2618,'Master Sheet'!$B$2:$B$392,0)</f>
        <v>203</v>
      </c>
    </row>
    <row r="2619" spans="3:4" x14ac:dyDescent="0.3">
      <c r="C2619" s="3" t="s">
        <v>639</v>
      </c>
      <c r="D2619">
        <f>MATCH(C2619,'Master Sheet'!$B$2:$B$392,0)</f>
        <v>203</v>
      </c>
    </row>
    <row r="2620" spans="3:4" x14ac:dyDescent="0.3">
      <c r="C2620" s="3" t="s">
        <v>639</v>
      </c>
      <c r="D2620">
        <f>MATCH(C2620,'Master Sheet'!$B$2:$B$392,0)</f>
        <v>203</v>
      </c>
    </row>
    <row r="2621" spans="3:4" x14ac:dyDescent="0.3">
      <c r="C2621" s="3" t="s">
        <v>639</v>
      </c>
      <c r="D2621">
        <f>MATCH(C2621,'Master Sheet'!$B$2:$B$392,0)</f>
        <v>203</v>
      </c>
    </row>
    <row r="2622" spans="3:4" x14ac:dyDescent="0.3">
      <c r="C2622" s="3" t="s">
        <v>639</v>
      </c>
      <c r="D2622">
        <f>MATCH(C2622,'Master Sheet'!$B$2:$B$392,0)</f>
        <v>203</v>
      </c>
    </row>
    <row r="2623" spans="3:4" x14ac:dyDescent="0.3">
      <c r="C2623" s="3" t="s">
        <v>639</v>
      </c>
      <c r="D2623">
        <f>MATCH(C2623,'Master Sheet'!$B$2:$B$392,0)</f>
        <v>203</v>
      </c>
    </row>
    <row r="2624" spans="3:4" x14ac:dyDescent="0.3">
      <c r="C2624" s="3" t="s">
        <v>639</v>
      </c>
      <c r="D2624">
        <f>MATCH(C2624,'Master Sheet'!$B$2:$B$392,0)</f>
        <v>203</v>
      </c>
    </row>
    <row r="2625" spans="3:4" x14ac:dyDescent="0.3">
      <c r="C2625" s="3" t="s">
        <v>639</v>
      </c>
      <c r="D2625">
        <f>MATCH(C2625,'Master Sheet'!$B$2:$B$392,0)</f>
        <v>203</v>
      </c>
    </row>
    <row r="2626" spans="3:4" x14ac:dyDescent="0.3">
      <c r="C2626" s="3" t="s">
        <v>639</v>
      </c>
      <c r="D2626">
        <f>MATCH(C2626,'Master Sheet'!$B$2:$B$392,0)</f>
        <v>203</v>
      </c>
    </row>
    <row r="2627" spans="3:4" x14ac:dyDescent="0.3">
      <c r="C2627" s="3" t="s">
        <v>639</v>
      </c>
      <c r="D2627">
        <f>MATCH(C2627,'Master Sheet'!$B$2:$B$392,0)</f>
        <v>203</v>
      </c>
    </row>
    <row r="2628" spans="3:4" x14ac:dyDescent="0.3">
      <c r="C2628" s="3" t="s">
        <v>639</v>
      </c>
      <c r="D2628">
        <f>MATCH(C2628,'Master Sheet'!$B$2:$B$392,0)</f>
        <v>203</v>
      </c>
    </row>
    <row r="2629" spans="3:4" x14ac:dyDescent="0.3">
      <c r="C2629" s="3" t="s">
        <v>639</v>
      </c>
      <c r="D2629">
        <f>MATCH(C2629,'Master Sheet'!$B$2:$B$392,0)</f>
        <v>203</v>
      </c>
    </row>
    <row r="2630" spans="3:4" x14ac:dyDescent="0.3">
      <c r="C2630" s="3" t="s">
        <v>639</v>
      </c>
      <c r="D2630">
        <f>MATCH(C2630,'Master Sheet'!$B$2:$B$392,0)</f>
        <v>203</v>
      </c>
    </row>
    <row r="2631" spans="3:4" x14ac:dyDescent="0.3">
      <c r="C2631" s="3" t="s">
        <v>642</v>
      </c>
      <c r="D2631">
        <f>MATCH(C2631,'Master Sheet'!$B$2:$B$392,0)</f>
        <v>204</v>
      </c>
    </row>
    <row r="2632" spans="3:4" x14ac:dyDescent="0.3">
      <c r="C2632" s="3" t="s">
        <v>642</v>
      </c>
      <c r="D2632">
        <f>MATCH(C2632,'Master Sheet'!$B$2:$B$392,0)</f>
        <v>204</v>
      </c>
    </row>
    <row r="2633" spans="3:4" x14ac:dyDescent="0.3">
      <c r="C2633" s="3" t="s">
        <v>642</v>
      </c>
      <c r="D2633">
        <f>MATCH(C2633,'Master Sheet'!$B$2:$B$392,0)</f>
        <v>204</v>
      </c>
    </row>
    <row r="2634" spans="3:4" x14ac:dyDescent="0.3">
      <c r="C2634" s="3" t="s">
        <v>642</v>
      </c>
      <c r="D2634">
        <f>MATCH(C2634,'Master Sheet'!$B$2:$B$392,0)</f>
        <v>204</v>
      </c>
    </row>
    <row r="2635" spans="3:4" x14ac:dyDescent="0.3">
      <c r="C2635" s="3" t="s">
        <v>642</v>
      </c>
      <c r="D2635">
        <f>MATCH(C2635,'Master Sheet'!$B$2:$B$392,0)</f>
        <v>204</v>
      </c>
    </row>
    <row r="2636" spans="3:4" x14ac:dyDescent="0.3">
      <c r="C2636" s="3" t="s">
        <v>642</v>
      </c>
      <c r="D2636">
        <f>MATCH(C2636,'Master Sheet'!$B$2:$B$392,0)</f>
        <v>204</v>
      </c>
    </row>
    <row r="2637" spans="3:4" x14ac:dyDescent="0.3">
      <c r="C2637" s="3" t="s">
        <v>642</v>
      </c>
      <c r="D2637">
        <f>MATCH(C2637,'Master Sheet'!$B$2:$B$392,0)</f>
        <v>204</v>
      </c>
    </row>
    <row r="2638" spans="3:4" x14ac:dyDescent="0.3">
      <c r="C2638" s="3" t="s">
        <v>642</v>
      </c>
      <c r="D2638">
        <f>MATCH(C2638,'Master Sheet'!$B$2:$B$392,0)</f>
        <v>204</v>
      </c>
    </row>
    <row r="2639" spans="3:4" x14ac:dyDescent="0.3">
      <c r="C2639" s="3" t="s">
        <v>642</v>
      </c>
      <c r="D2639">
        <f>MATCH(C2639,'Master Sheet'!$B$2:$B$392,0)</f>
        <v>204</v>
      </c>
    </row>
    <row r="2640" spans="3:4" x14ac:dyDescent="0.3">
      <c r="C2640" s="3" t="s">
        <v>642</v>
      </c>
      <c r="D2640">
        <f>MATCH(C2640,'Master Sheet'!$B$2:$B$392,0)</f>
        <v>204</v>
      </c>
    </row>
    <row r="2641" spans="3:4" x14ac:dyDescent="0.3">
      <c r="C2641" s="3" t="s">
        <v>645</v>
      </c>
      <c r="D2641">
        <f>MATCH(C2641,'Master Sheet'!$B$2:$B$392,0)</f>
        <v>205</v>
      </c>
    </row>
    <row r="2642" spans="3:4" x14ac:dyDescent="0.3">
      <c r="C2642" s="3" t="s">
        <v>645</v>
      </c>
      <c r="D2642">
        <f>MATCH(C2642,'Master Sheet'!$B$2:$B$392,0)</f>
        <v>205</v>
      </c>
    </row>
    <row r="2643" spans="3:4" x14ac:dyDescent="0.3">
      <c r="C2643" s="3" t="s">
        <v>645</v>
      </c>
      <c r="D2643">
        <f>MATCH(C2643,'Master Sheet'!$B$2:$B$392,0)</f>
        <v>205</v>
      </c>
    </row>
    <row r="2644" spans="3:4" x14ac:dyDescent="0.3">
      <c r="C2644" s="3" t="s">
        <v>645</v>
      </c>
      <c r="D2644">
        <f>MATCH(C2644,'Master Sheet'!$B$2:$B$392,0)</f>
        <v>205</v>
      </c>
    </row>
    <row r="2645" spans="3:4" x14ac:dyDescent="0.3">
      <c r="C2645" s="3" t="s">
        <v>645</v>
      </c>
      <c r="D2645">
        <f>MATCH(C2645,'Master Sheet'!$B$2:$B$392,0)</f>
        <v>205</v>
      </c>
    </row>
    <row r="2646" spans="3:4" x14ac:dyDescent="0.3">
      <c r="C2646" s="3" t="s">
        <v>645</v>
      </c>
      <c r="D2646">
        <f>MATCH(C2646,'Master Sheet'!$B$2:$B$392,0)</f>
        <v>205</v>
      </c>
    </row>
    <row r="2647" spans="3:4" x14ac:dyDescent="0.3">
      <c r="C2647" s="3" t="s">
        <v>645</v>
      </c>
      <c r="D2647">
        <f>MATCH(C2647,'Master Sheet'!$B$2:$B$392,0)</f>
        <v>205</v>
      </c>
    </row>
    <row r="2648" spans="3:4" x14ac:dyDescent="0.3">
      <c r="C2648" s="3" t="s">
        <v>645</v>
      </c>
      <c r="D2648">
        <f>MATCH(C2648,'Master Sheet'!$B$2:$B$392,0)</f>
        <v>205</v>
      </c>
    </row>
    <row r="2649" spans="3:4" x14ac:dyDescent="0.3">
      <c r="C2649" s="3" t="s">
        <v>645</v>
      </c>
      <c r="D2649">
        <f>MATCH(C2649,'Master Sheet'!$B$2:$B$392,0)</f>
        <v>205</v>
      </c>
    </row>
    <row r="2650" spans="3:4" x14ac:dyDescent="0.3">
      <c r="C2650" s="3" t="s">
        <v>645</v>
      </c>
      <c r="D2650">
        <f>MATCH(C2650,'Master Sheet'!$B$2:$B$392,0)</f>
        <v>205</v>
      </c>
    </row>
    <row r="2651" spans="3:4" x14ac:dyDescent="0.3">
      <c r="C2651" s="3" t="s">
        <v>645</v>
      </c>
      <c r="D2651">
        <f>MATCH(C2651,'Master Sheet'!$B$2:$B$392,0)</f>
        <v>205</v>
      </c>
    </row>
    <row r="2652" spans="3:4" x14ac:dyDescent="0.3">
      <c r="C2652" s="3" t="s">
        <v>645</v>
      </c>
      <c r="D2652">
        <f>MATCH(C2652,'Master Sheet'!$B$2:$B$392,0)</f>
        <v>205</v>
      </c>
    </row>
    <row r="2653" spans="3:4" x14ac:dyDescent="0.3">
      <c r="C2653" s="3" t="s">
        <v>645</v>
      </c>
      <c r="D2653">
        <f>MATCH(C2653,'Master Sheet'!$B$2:$B$392,0)</f>
        <v>205</v>
      </c>
    </row>
    <row r="2654" spans="3:4" x14ac:dyDescent="0.3">
      <c r="C2654" s="3" t="s">
        <v>645</v>
      </c>
      <c r="D2654">
        <f>MATCH(C2654,'Master Sheet'!$B$2:$B$392,0)</f>
        <v>205</v>
      </c>
    </row>
    <row r="2655" spans="3:4" x14ac:dyDescent="0.3">
      <c r="C2655" s="3" t="s">
        <v>645</v>
      </c>
      <c r="D2655">
        <f>MATCH(C2655,'Master Sheet'!$B$2:$B$392,0)</f>
        <v>205</v>
      </c>
    </row>
    <row r="2656" spans="3:4" x14ac:dyDescent="0.3">
      <c r="C2656" s="3" t="s">
        <v>648</v>
      </c>
      <c r="D2656">
        <f>MATCH(C2656,'Master Sheet'!$B$2:$B$392,0)</f>
        <v>206</v>
      </c>
    </row>
    <row r="2657" spans="3:4" x14ac:dyDescent="0.3">
      <c r="C2657" s="3" t="s">
        <v>648</v>
      </c>
      <c r="D2657">
        <f>MATCH(C2657,'Master Sheet'!$B$2:$B$392,0)</f>
        <v>206</v>
      </c>
    </row>
    <row r="2658" spans="3:4" x14ac:dyDescent="0.3">
      <c r="C2658" s="3" t="s">
        <v>648</v>
      </c>
      <c r="D2658">
        <f>MATCH(C2658,'Master Sheet'!$B$2:$B$392,0)</f>
        <v>206</v>
      </c>
    </row>
    <row r="2659" spans="3:4" x14ac:dyDescent="0.3">
      <c r="C2659" s="3" t="s">
        <v>648</v>
      </c>
      <c r="D2659">
        <f>MATCH(C2659,'Master Sheet'!$B$2:$B$392,0)</f>
        <v>206</v>
      </c>
    </row>
    <row r="2660" spans="3:4" x14ac:dyDescent="0.3">
      <c r="C2660" s="3" t="s">
        <v>648</v>
      </c>
      <c r="D2660">
        <f>MATCH(C2660,'Master Sheet'!$B$2:$B$392,0)</f>
        <v>206</v>
      </c>
    </row>
    <row r="2661" spans="3:4" x14ac:dyDescent="0.3">
      <c r="C2661" s="3" t="s">
        <v>648</v>
      </c>
      <c r="D2661">
        <f>MATCH(C2661,'Master Sheet'!$B$2:$B$392,0)</f>
        <v>206</v>
      </c>
    </row>
    <row r="2662" spans="3:4" x14ac:dyDescent="0.3">
      <c r="C2662" s="3" t="s">
        <v>648</v>
      </c>
      <c r="D2662">
        <f>MATCH(C2662,'Master Sheet'!$B$2:$B$392,0)</f>
        <v>206</v>
      </c>
    </row>
    <row r="2663" spans="3:4" x14ac:dyDescent="0.3">
      <c r="C2663" s="3" t="s">
        <v>648</v>
      </c>
      <c r="D2663">
        <f>MATCH(C2663,'Master Sheet'!$B$2:$B$392,0)</f>
        <v>206</v>
      </c>
    </row>
    <row r="2664" spans="3:4" x14ac:dyDescent="0.3">
      <c r="C2664" s="3" t="s">
        <v>648</v>
      </c>
      <c r="D2664">
        <f>MATCH(C2664,'Master Sheet'!$B$2:$B$392,0)</f>
        <v>206</v>
      </c>
    </row>
    <row r="2665" spans="3:4" x14ac:dyDescent="0.3">
      <c r="C2665" s="3" t="s">
        <v>648</v>
      </c>
      <c r="D2665">
        <f>MATCH(C2665,'Master Sheet'!$B$2:$B$392,0)</f>
        <v>206</v>
      </c>
    </row>
    <row r="2666" spans="3:4" x14ac:dyDescent="0.3">
      <c r="C2666" s="3" t="s">
        <v>651</v>
      </c>
      <c r="D2666">
        <f>MATCH(C2666,'Master Sheet'!$B$2:$B$392,0)</f>
        <v>207</v>
      </c>
    </row>
    <row r="2667" spans="3:4" x14ac:dyDescent="0.3">
      <c r="C2667" s="3" t="s">
        <v>651</v>
      </c>
      <c r="D2667">
        <f>MATCH(C2667,'Master Sheet'!$B$2:$B$392,0)</f>
        <v>207</v>
      </c>
    </row>
    <row r="2668" spans="3:4" x14ac:dyDescent="0.3">
      <c r="C2668" s="3" t="s">
        <v>651</v>
      </c>
      <c r="D2668">
        <f>MATCH(C2668,'Master Sheet'!$B$2:$B$392,0)</f>
        <v>207</v>
      </c>
    </row>
    <row r="2669" spans="3:4" x14ac:dyDescent="0.3">
      <c r="C2669" s="3" t="s">
        <v>651</v>
      </c>
      <c r="D2669">
        <f>MATCH(C2669,'Master Sheet'!$B$2:$B$392,0)</f>
        <v>207</v>
      </c>
    </row>
    <row r="2670" spans="3:4" x14ac:dyDescent="0.3">
      <c r="C2670" s="3" t="s">
        <v>651</v>
      </c>
      <c r="D2670">
        <f>MATCH(C2670,'Master Sheet'!$B$2:$B$392,0)</f>
        <v>207</v>
      </c>
    </row>
    <row r="2671" spans="3:4" x14ac:dyDescent="0.3">
      <c r="C2671" s="3" t="s">
        <v>651</v>
      </c>
      <c r="D2671">
        <f>MATCH(C2671,'Master Sheet'!$B$2:$B$392,0)</f>
        <v>207</v>
      </c>
    </row>
    <row r="2672" spans="3:4" x14ac:dyDescent="0.3">
      <c r="C2672" s="3" t="s">
        <v>651</v>
      </c>
      <c r="D2672">
        <f>MATCH(C2672,'Master Sheet'!$B$2:$B$392,0)</f>
        <v>207</v>
      </c>
    </row>
    <row r="2673" spans="3:4" x14ac:dyDescent="0.3">
      <c r="C2673" s="3" t="s">
        <v>654</v>
      </c>
      <c r="D2673">
        <f>MATCH(C2673,'Master Sheet'!$B$2:$B$392,0)</f>
        <v>208</v>
      </c>
    </row>
    <row r="2674" spans="3:4" x14ac:dyDescent="0.3">
      <c r="C2674" s="3" t="s">
        <v>654</v>
      </c>
      <c r="D2674">
        <f>MATCH(C2674,'Master Sheet'!$B$2:$B$392,0)</f>
        <v>208</v>
      </c>
    </row>
    <row r="2675" spans="3:4" x14ac:dyDescent="0.3">
      <c r="C2675" s="3" t="s">
        <v>654</v>
      </c>
      <c r="D2675">
        <f>MATCH(C2675,'Master Sheet'!$B$2:$B$392,0)</f>
        <v>208</v>
      </c>
    </row>
    <row r="2676" spans="3:4" x14ac:dyDescent="0.3">
      <c r="C2676" s="3" t="s">
        <v>654</v>
      </c>
      <c r="D2676">
        <f>MATCH(C2676,'Master Sheet'!$B$2:$B$392,0)</f>
        <v>208</v>
      </c>
    </row>
    <row r="2677" spans="3:4" x14ac:dyDescent="0.3">
      <c r="C2677" s="3" t="s">
        <v>654</v>
      </c>
      <c r="D2677">
        <f>MATCH(C2677,'Master Sheet'!$B$2:$B$392,0)</f>
        <v>208</v>
      </c>
    </row>
    <row r="2678" spans="3:4" x14ac:dyDescent="0.3">
      <c r="C2678" s="3" t="s">
        <v>654</v>
      </c>
      <c r="D2678">
        <f>MATCH(C2678,'Master Sheet'!$B$2:$B$392,0)</f>
        <v>208</v>
      </c>
    </row>
    <row r="2679" spans="3:4" x14ac:dyDescent="0.3">
      <c r="C2679" s="3" t="s">
        <v>654</v>
      </c>
      <c r="D2679">
        <f>MATCH(C2679,'Master Sheet'!$B$2:$B$392,0)</f>
        <v>208</v>
      </c>
    </row>
    <row r="2680" spans="3:4" x14ac:dyDescent="0.3">
      <c r="C2680" s="3" t="s">
        <v>654</v>
      </c>
      <c r="D2680">
        <f>MATCH(C2680,'Master Sheet'!$B$2:$B$392,0)</f>
        <v>208</v>
      </c>
    </row>
    <row r="2681" spans="3:4" x14ac:dyDescent="0.3">
      <c r="C2681" s="3" t="s">
        <v>654</v>
      </c>
      <c r="D2681">
        <f>MATCH(C2681,'Master Sheet'!$B$2:$B$392,0)</f>
        <v>208</v>
      </c>
    </row>
    <row r="2682" spans="3:4" x14ac:dyDescent="0.3">
      <c r="C2682" s="3" t="s">
        <v>654</v>
      </c>
      <c r="D2682">
        <f>MATCH(C2682,'Master Sheet'!$B$2:$B$392,0)</f>
        <v>208</v>
      </c>
    </row>
    <row r="2683" spans="3:4" x14ac:dyDescent="0.3">
      <c r="C2683" s="3" t="s">
        <v>657</v>
      </c>
      <c r="D2683">
        <f>MATCH(C2683,'Master Sheet'!$B$2:$B$392,0)</f>
        <v>209</v>
      </c>
    </row>
    <row r="2684" spans="3:4" x14ac:dyDescent="0.3">
      <c r="C2684" s="3" t="s">
        <v>657</v>
      </c>
      <c r="D2684">
        <f>MATCH(C2684,'Master Sheet'!$B$2:$B$392,0)</f>
        <v>209</v>
      </c>
    </row>
    <row r="2685" spans="3:4" x14ac:dyDescent="0.3">
      <c r="C2685" s="3" t="s">
        <v>657</v>
      </c>
      <c r="D2685">
        <f>MATCH(C2685,'Master Sheet'!$B$2:$B$392,0)</f>
        <v>209</v>
      </c>
    </row>
    <row r="2686" spans="3:4" x14ac:dyDescent="0.3">
      <c r="C2686" s="3" t="s">
        <v>657</v>
      </c>
      <c r="D2686">
        <f>MATCH(C2686,'Master Sheet'!$B$2:$B$392,0)</f>
        <v>209</v>
      </c>
    </row>
    <row r="2687" spans="3:4" x14ac:dyDescent="0.3">
      <c r="C2687" s="3" t="s">
        <v>657</v>
      </c>
      <c r="D2687">
        <f>MATCH(C2687,'Master Sheet'!$B$2:$B$392,0)</f>
        <v>209</v>
      </c>
    </row>
    <row r="2688" spans="3:4" x14ac:dyDescent="0.3">
      <c r="C2688" s="3" t="s">
        <v>657</v>
      </c>
      <c r="D2688">
        <f>MATCH(C2688,'Master Sheet'!$B$2:$B$392,0)</f>
        <v>209</v>
      </c>
    </row>
    <row r="2689" spans="3:4" x14ac:dyDescent="0.3">
      <c r="C2689" s="3" t="s">
        <v>657</v>
      </c>
      <c r="D2689">
        <f>MATCH(C2689,'Master Sheet'!$B$2:$B$392,0)</f>
        <v>209</v>
      </c>
    </row>
    <row r="2690" spans="3:4" x14ac:dyDescent="0.3">
      <c r="C2690" s="3" t="s">
        <v>657</v>
      </c>
      <c r="D2690">
        <f>MATCH(C2690,'Master Sheet'!$B$2:$B$392,0)</f>
        <v>209</v>
      </c>
    </row>
    <row r="2691" spans="3:4" x14ac:dyDescent="0.3">
      <c r="C2691" s="3" t="s">
        <v>657</v>
      </c>
      <c r="D2691">
        <f>MATCH(C2691,'Master Sheet'!$B$2:$B$392,0)</f>
        <v>209</v>
      </c>
    </row>
    <row r="2692" spans="3:4" x14ac:dyDescent="0.3">
      <c r="C2692" s="3" t="s">
        <v>657</v>
      </c>
      <c r="D2692">
        <f>MATCH(C2692,'Master Sheet'!$B$2:$B$392,0)</f>
        <v>209</v>
      </c>
    </row>
    <row r="2693" spans="3:4" x14ac:dyDescent="0.3">
      <c r="C2693" s="3" t="s">
        <v>660</v>
      </c>
      <c r="D2693">
        <f>MATCH(C2693,'Master Sheet'!$B$2:$B$392,0)</f>
        <v>210</v>
      </c>
    </row>
    <row r="2694" spans="3:4" x14ac:dyDescent="0.3">
      <c r="C2694" s="3" t="s">
        <v>660</v>
      </c>
      <c r="D2694">
        <f>MATCH(C2694,'Master Sheet'!$B$2:$B$392,0)</f>
        <v>210</v>
      </c>
    </row>
    <row r="2695" spans="3:4" x14ac:dyDescent="0.3">
      <c r="C2695" s="3" t="s">
        <v>660</v>
      </c>
      <c r="D2695">
        <f>MATCH(C2695,'Master Sheet'!$B$2:$B$392,0)</f>
        <v>210</v>
      </c>
    </row>
    <row r="2696" spans="3:4" x14ac:dyDescent="0.3">
      <c r="C2696" s="3" t="s">
        <v>660</v>
      </c>
      <c r="D2696">
        <f>MATCH(C2696,'Master Sheet'!$B$2:$B$392,0)</f>
        <v>210</v>
      </c>
    </row>
    <row r="2697" spans="3:4" x14ac:dyDescent="0.3">
      <c r="C2697" s="3" t="s">
        <v>660</v>
      </c>
      <c r="D2697">
        <f>MATCH(C2697,'Master Sheet'!$B$2:$B$392,0)</f>
        <v>210</v>
      </c>
    </row>
    <row r="2698" spans="3:4" x14ac:dyDescent="0.3">
      <c r="C2698" s="3" t="s">
        <v>660</v>
      </c>
      <c r="D2698">
        <f>MATCH(C2698,'Master Sheet'!$B$2:$B$392,0)</f>
        <v>210</v>
      </c>
    </row>
    <row r="2699" spans="3:4" x14ac:dyDescent="0.3">
      <c r="C2699" s="3" t="s">
        <v>660</v>
      </c>
      <c r="D2699">
        <f>MATCH(C2699,'Master Sheet'!$B$2:$B$392,0)</f>
        <v>210</v>
      </c>
    </row>
    <row r="2700" spans="3:4" x14ac:dyDescent="0.3">
      <c r="C2700" s="3" t="s">
        <v>660</v>
      </c>
      <c r="D2700">
        <f>MATCH(C2700,'Master Sheet'!$B$2:$B$392,0)</f>
        <v>210</v>
      </c>
    </row>
    <row r="2701" spans="3:4" x14ac:dyDescent="0.3">
      <c r="C2701" s="3" t="s">
        <v>660</v>
      </c>
      <c r="D2701">
        <f>MATCH(C2701,'Master Sheet'!$B$2:$B$392,0)</f>
        <v>210</v>
      </c>
    </row>
    <row r="2702" spans="3:4" x14ac:dyDescent="0.3">
      <c r="C2702" s="3" t="s">
        <v>660</v>
      </c>
      <c r="D2702">
        <f>MATCH(C2702,'Master Sheet'!$B$2:$B$392,0)</f>
        <v>210</v>
      </c>
    </row>
    <row r="2703" spans="3:4" x14ac:dyDescent="0.3">
      <c r="C2703" s="3" t="s">
        <v>663</v>
      </c>
      <c r="D2703">
        <f>MATCH(C2703,'Master Sheet'!$B$2:$B$392,0)</f>
        <v>211</v>
      </c>
    </row>
    <row r="2704" spans="3:4" x14ac:dyDescent="0.3">
      <c r="C2704" s="3" t="s">
        <v>663</v>
      </c>
      <c r="D2704">
        <f>MATCH(C2704,'Master Sheet'!$B$2:$B$392,0)</f>
        <v>211</v>
      </c>
    </row>
    <row r="2705" spans="3:4" x14ac:dyDescent="0.3">
      <c r="C2705" s="3" t="s">
        <v>663</v>
      </c>
      <c r="D2705">
        <f>MATCH(C2705,'Master Sheet'!$B$2:$B$392,0)</f>
        <v>211</v>
      </c>
    </row>
    <row r="2706" spans="3:4" x14ac:dyDescent="0.3">
      <c r="C2706" s="3" t="s">
        <v>663</v>
      </c>
      <c r="D2706">
        <f>MATCH(C2706,'Master Sheet'!$B$2:$B$392,0)</f>
        <v>211</v>
      </c>
    </row>
    <row r="2707" spans="3:4" x14ac:dyDescent="0.3">
      <c r="C2707" s="3" t="s">
        <v>663</v>
      </c>
      <c r="D2707">
        <f>MATCH(C2707,'Master Sheet'!$B$2:$B$392,0)</f>
        <v>211</v>
      </c>
    </row>
    <row r="2708" spans="3:4" x14ac:dyDescent="0.3">
      <c r="C2708" s="3" t="s">
        <v>663</v>
      </c>
      <c r="D2708">
        <f>MATCH(C2708,'Master Sheet'!$B$2:$B$392,0)</f>
        <v>211</v>
      </c>
    </row>
    <row r="2709" spans="3:4" x14ac:dyDescent="0.3">
      <c r="C2709" s="3" t="s">
        <v>663</v>
      </c>
      <c r="D2709">
        <f>MATCH(C2709,'Master Sheet'!$B$2:$B$392,0)</f>
        <v>211</v>
      </c>
    </row>
    <row r="2710" spans="3:4" x14ac:dyDescent="0.3">
      <c r="C2710" s="3" t="s">
        <v>663</v>
      </c>
      <c r="D2710">
        <f>MATCH(C2710,'Master Sheet'!$B$2:$B$392,0)</f>
        <v>211</v>
      </c>
    </row>
    <row r="2711" spans="3:4" x14ac:dyDescent="0.3">
      <c r="C2711" s="3" t="s">
        <v>663</v>
      </c>
      <c r="D2711">
        <f>MATCH(C2711,'Master Sheet'!$B$2:$B$392,0)</f>
        <v>211</v>
      </c>
    </row>
    <row r="2712" spans="3:4" x14ac:dyDescent="0.3">
      <c r="C2712" s="3" t="s">
        <v>663</v>
      </c>
      <c r="D2712">
        <f>MATCH(C2712,'Master Sheet'!$B$2:$B$392,0)</f>
        <v>211</v>
      </c>
    </row>
    <row r="2713" spans="3:4" x14ac:dyDescent="0.3">
      <c r="C2713" s="3" t="s">
        <v>663</v>
      </c>
      <c r="D2713">
        <f>MATCH(C2713,'Master Sheet'!$B$2:$B$392,0)</f>
        <v>211</v>
      </c>
    </row>
    <row r="2714" spans="3:4" x14ac:dyDescent="0.3">
      <c r="C2714" s="3" t="s">
        <v>663</v>
      </c>
      <c r="D2714">
        <f>MATCH(C2714,'Master Sheet'!$B$2:$B$392,0)</f>
        <v>211</v>
      </c>
    </row>
    <row r="2715" spans="3:4" x14ac:dyDescent="0.3">
      <c r="C2715" s="3" t="s">
        <v>663</v>
      </c>
      <c r="D2715">
        <f>MATCH(C2715,'Master Sheet'!$B$2:$B$392,0)</f>
        <v>211</v>
      </c>
    </row>
    <row r="2716" spans="3:4" x14ac:dyDescent="0.3">
      <c r="C2716" s="3" t="s">
        <v>663</v>
      </c>
      <c r="D2716">
        <f>MATCH(C2716,'Master Sheet'!$B$2:$B$392,0)</f>
        <v>211</v>
      </c>
    </row>
    <row r="2717" spans="3:4" x14ac:dyDescent="0.3">
      <c r="C2717" s="3" t="s">
        <v>663</v>
      </c>
      <c r="D2717">
        <f>MATCH(C2717,'Master Sheet'!$B$2:$B$392,0)</f>
        <v>211</v>
      </c>
    </row>
    <row r="2718" spans="3:4" x14ac:dyDescent="0.3">
      <c r="C2718" s="3" t="s">
        <v>663</v>
      </c>
      <c r="D2718">
        <f>MATCH(C2718,'Master Sheet'!$B$2:$B$392,0)</f>
        <v>211</v>
      </c>
    </row>
    <row r="2719" spans="3:4" x14ac:dyDescent="0.3">
      <c r="C2719" s="3" t="s">
        <v>666</v>
      </c>
      <c r="D2719">
        <f>MATCH(C2719,'Master Sheet'!$B$2:$B$392,0)</f>
        <v>212</v>
      </c>
    </row>
    <row r="2720" spans="3:4" x14ac:dyDescent="0.3">
      <c r="C2720" s="3" t="s">
        <v>666</v>
      </c>
      <c r="D2720">
        <f>MATCH(C2720,'Master Sheet'!$B$2:$B$392,0)</f>
        <v>212</v>
      </c>
    </row>
    <row r="2721" spans="3:4" x14ac:dyDescent="0.3">
      <c r="C2721" s="3" t="s">
        <v>666</v>
      </c>
      <c r="D2721">
        <f>MATCH(C2721,'Master Sheet'!$B$2:$B$392,0)</f>
        <v>212</v>
      </c>
    </row>
    <row r="2722" spans="3:4" x14ac:dyDescent="0.3">
      <c r="C2722" s="3" t="s">
        <v>666</v>
      </c>
      <c r="D2722">
        <f>MATCH(C2722,'Master Sheet'!$B$2:$B$392,0)</f>
        <v>212</v>
      </c>
    </row>
    <row r="2723" spans="3:4" x14ac:dyDescent="0.3">
      <c r="C2723" s="3" t="s">
        <v>666</v>
      </c>
      <c r="D2723">
        <f>MATCH(C2723,'Master Sheet'!$B$2:$B$392,0)</f>
        <v>212</v>
      </c>
    </row>
    <row r="2724" spans="3:4" x14ac:dyDescent="0.3">
      <c r="C2724" s="3" t="s">
        <v>666</v>
      </c>
      <c r="D2724">
        <f>MATCH(C2724,'Master Sheet'!$B$2:$B$392,0)</f>
        <v>212</v>
      </c>
    </row>
    <row r="2725" spans="3:4" x14ac:dyDescent="0.3">
      <c r="C2725" s="3" t="s">
        <v>666</v>
      </c>
      <c r="D2725">
        <f>MATCH(C2725,'Master Sheet'!$B$2:$B$392,0)</f>
        <v>212</v>
      </c>
    </row>
    <row r="2726" spans="3:4" x14ac:dyDescent="0.3">
      <c r="C2726" s="3" t="s">
        <v>666</v>
      </c>
      <c r="D2726">
        <f>MATCH(C2726,'Master Sheet'!$B$2:$B$392,0)</f>
        <v>212</v>
      </c>
    </row>
    <row r="2727" spans="3:4" x14ac:dyDescent="0.3">
      <c r="C2727" s="3" t="s">
        <v>666</v>
      </c>
      <c r="D2727">
        <f>MATCH(C2727,'Master Sheet'!$B$2:$B$392,0)</f>
        <v>212</v>
      </c>
    </row>
    <row r="2728" spans="3:4" x14ac:dyDescent="0.3">
      <c r="C2728" s="3" t="s">
        <v>666</v>
      </c>
      <c r="D2728">
        <f>MATCH(C2728,'Master Sheet'!$B$2:$B$392,0)</f>
        <v>212</v>
      </c>
    </row>
    <row r="2729" spans="3:4" x14ac:dyDescent="0.3">
      <c r="C2729" s="3" t="s">
        <v>666</v>
      </c>
      <c r="D2729">
        <f>MATCH(C2729,'Master Sheet'!$B$2:$B$392,0)</f>
        <v>212</v>
      </c>
    </row>
    <row r="2730" spans="3:4" x14ac:dyDescent="0.3">
      <c r="C2730" s="3" t="s">
        <v>666</v>
      </c>
      <c r="D2730">
        <f>MATCH(C2730,'Master Sheet'!$B$2:$B$392,0)</f>
        <v>212</v>
      </c>
    </row>
    <row r="2731" spans="3:4" x14ac:dyDescent="0.3">
      <c r="C2731" s="3" t="s">
        <v>666</v>
      </c>
      <c r="D2731">
        <f>MATCH(C2731,'Master Sheet'!$B$2:$B$392,0)</f>
        <v>212</v>
      </c>
    </row>
    <row r="2732" spans="3:4" x14ac:dyDescent="0.3">
      <c r="C2732" s="3" t="s">
        <v>669</v>
      </c>
      <c r="D2732">
        <f>MATCH(C2732,'Master Sheet'!$B$2:$B$392,0)</f>
        <v>213</v>
      </c>
    </row>
    <row r="2733" spans="3:4" x14ac:dyDescent="0.3">
      <c r="C2733" s="3" t="s">
        <v>669</v>
      </c>
      <c r="D2733">
        <f>MATCH(C2733,'Master Sheet'!$B$2:$B$392,0)</f>
        <v>213</v>
      </c>
    </row>
    <row r="2734" spans="3:4" x14ac:dyDescent="0.3">
      <c r="C2734" s="3" t="s">
        <v>669</v>
      </c>
      <c r="D2734">
        <f>MATCH(C2734,'Master Sheet'!$B$2:$B$392,0)</f>
        <v>213</v>
      </c>
    </row>
    <row r="2735" spans="3:4" x14ac:dyDescent="0.3">
      <c r="C2735" s="3" t="s">
        <v>669</v>
      </c>
      <c r="D2735">
        <f>MATCH(C2735,'Master Sheet'!$B$2:$B$392,0)</f>
        <v>213</v>
      </c>
    </row>
    <row r="2736" spans="3:4" x14ac:dyDescent="0.3">
      <c r="C2736" s="3" t="s">
        <v>669</v>
      </c>
      <c r="D2736">
        <f>MATCH(C2736,'Master Sheet'!$B$2:$B$392,0)</f>
        <v>213</v>
      </c>
    </row>
    <row r="2737" spans="3:4" x14ac:dyDescent="0.3">
      <c r="C2737" s="3" t="s">
        <v>669</v>
      </c>
      <c r="D2737">
        <f>MATCH(C2737,'Master Sheet'!$B$2:$B$392,0)</f>
        <v>213</v>
      </c>
    </row>
    <row r="2738" spans="3:4" x14ac:dyDescent="0.3">
      <c r="C2738" s="3" t="s">
        <v>669</v>
      </c>
      <c r="D2738">
        <f>MATCH(C2738,'Master Sheet'!$B$2:$B$392,0)</f>
        <v>213</v>
      </c>
    </row>
    <row r="2739" spans="3:4" x14ac:dyDescent="0.3">
      <c r="C2739" s="3" t="s">
        <v>669</v>
      </c>
      <c r="D2739">
        <f>MATCH(C2739,'Master Sheet'!$B$2:$B$392,0)</f>
        <v>213</v>
      </c>
    </row>
    <row r="2740" spans="3:4" x14ac:dyDescent="0.3">
      <c r="C2740" s="3" t="s">
        <v>669</v>
      </c>
      <c r="D2740">
        <f>MATCH(C2740,'Master Sheet'!$B$2:$B$392,0)</f>
        <v>213</v>
      </c>
    </row>
    <row r="2741" spans="3:4" x14ac:dyDescent="0.3">
      <c r="C2741" s="3" t="s">
        <v>672</v>
      </c>
      <c r="D2741">
        <f>MATCH(C2741,'Master Sheet'!$B$2:$B$392,0)</f>
        <v>214</v>
      </c>
    </row>
    <row r="2742" spans="3:4" x14ac:dyDescent="0.3">
      <c r="C2742" s="3" t="s">
        <v>672</v>
      </c>
      <c r="D2742">
        <f>MATCH(C2742,'Master Sheet'!$B$2:$B$392,0)</f>
        <v>214</v>
      </c>
    </row>
    <row r="2743" spans="3:4" x14ac:dyDescent="0.3">
      <c r="C2743" s="3" t="s">
        <v>672</v>
      </c>
      <c r="D2743">
        <f>MATCH(C2743,'Master Sheet'!$B$2:$B$392,0)</f>
        <v>214</v>
      </c>
    </row>
    <row r="2744" spans="3:4" x14ac:dyDescent="0.3">
      <c r="C2744" s="3" t="s">
        <v>672</v>
      </c>
      <c r="D2744">
        <f>MATCH(C2744,'Master Sheet'!$B$2:$B$392,0)</f>
        <v>214</v>
      </c>
    </row>
    <row r="2745" spans="3:4" x14ac:dyDescent="0.3">
      <c r="C2745" s="3" t="s">
        <v>672</v>
      </c>
      <c r="D2745">
        <f>MATCH(C2745,'Master Sheet'!$B$2:$B$392,0)</f>
        <v>214</v>
      </c>
    </row>
    <row r="2746" spans="3:4" x14ac:dyDescent="0.3">
      <c r="C2746" s="3" t="s">
        <v>672</v>
      </c>
      <c r="D2746">
        <f>MATCH(C2746,'Master Sheet'!$B$2:$B$392,0)</f>
        <v>214</v>
      </c>
    </row>
    <row r="2747" spans="3:4" x14ac:dyDescent="0.3">
      <c r="C2747" s="3" t="s">
        <v>672</v>
      </c>
      <c r="D2747">
        <f>MATCH(C2747,'Master Sheet'!$B$2:$B$392,0)</f>
        <v>214</v>
      </c>
    </row>
    <row r="2748" spans="3:4" x14ac:dyDescent="0.3">
      <c r="C2748" s="3" t="s">
        <v>672</v>
      </c>
      <c r="D2748">
        <f>MATCH(C2748,'Master Sheet'!$B$2:$B$392,0)</f>
        <v>214</v>
      </c>
    </row>
    <row r="2749" spans="3:4" x14ac:dyDescent="0.3">
      <c r="C2749" s="3" t="s">
        <v>672</v>
      </c>
      <c r="D2749">
        <f>MATCH(C2749,'Master Sheet'!$B$2:$B$392,0)</f>
        <v>214</v>
      </c>
    </row>
    <row r="2750" spans="3:4" x14ac:dyDescent="0.3">
      <c r="C2750" s="3" t="s">
        <v>672</v>
      </c>
      <c r="D2750">
        <f>MATCH(C2750,'Master Sheet'!$B$2:$B$392,0)</f>
        <v>214</v>
      </c>
    </row>
    <row r="2751" spans="3:4" x14ac:dyDescent="0.3">
      <c r="C2751" s="3" t="s">
        <v>672</v>
      </c>
      <c r="D2751">
        <f>MATCH(C2751,'Master Sheet'!$B$2:$B$392,0)</f>
        <v>214</v>
      </c>
    </row>
    <row r="2752" spans="3:4" x14ac:dyDescent="0.3">
      <c r="C2752" s="3" t="s">
        <v>672</v>
      </c>
      <c r="D2752">
        <f>MATCH(C2752,'Master Sheet'!$B$2:$B$392,0)</f>
        <v>214</v>
      </c>
    </row>
    <row r="2753" spans="3:4" x14ac:dyDescent="0.3">
      <c r="C2753" s="3" t="s">
        <v>672</v>
      </c>
      <c r="D2753">
        <f>MATCH(C2753,'Master Sheet'!$B$2:$B$392,0)</f>
        <v>214</v>
      </c>
    </row>
    <row r="2754" spans="3:4" x14ac:dyDescent="0.3">
      <c r="C2754" s="3" t="s">
        <v>672</v>
      </c>
      <c r="D2754">
        <f>MATCH(C2754,'Master Sheet'!$B$2:$B$392,0)</f>
        <v>214</v>
      </c>
    </row>
    <row r="2755" spans="3:4" x14ac:dyDescent="0.3">
      <c r="C2755" s="3" t="s">
        <v>675</v>
      </c>
      <c r="D2755">
        <f>MATCH(C2755,'Master Sheet'!$B$2:$B$392,0)</f>
        <v>215</v>
      </c>
    </row>
    <row r="2756" spans="3:4" x14ac:dyDescent="0.3">
      <c r="C2756" s="3" t="s">
        <v>675</v>
      </c>
      <c r="D2756">
        <f>MATCH(C2756,'Master Sheet'!$B$2:$B$392,0)</f>
        <v>215</v>
      </c>
    </row>
    <row r="2757" spans="3:4" x14ac:dyDescent="0.3">
      <c r="C2757" s="3" t="s">
        <v>675</v>
      </c>
      <c r="D2757">
        <f>MATCH(C2757,'Master Sheet'!$B$2:$B$392,0)</f>
        <v>215</v>
      </c>
    </row>
    <row r="2758" spans="3:4" x14ac:dyDescent="0.3">
      <c r="C2758" s="3" t="s">
        <v>675</v>
      </c>
      <c r="D2758">
        <f>MATCH(C2758,'Master Sheet'!$B$2:$B$392,0)</f>
        <v>215</v>
      </c>
    </row>
    <row r="2759" spans="3:4" x14ac:dyDescent="0.3">
      <c r="C2759" s="3" t="s">
        <v>675</v>
      </c>
      <c r="D2759">
        <f>MATCH(C2759,'Master Sheet'!$B$2:$B$392,0)</f>
        <v>215</v>
      </c>
    </row>
    <row r="2760" spans="3:4" x14ac:dyDescent="0.3">
      <c r="C2760" s="3" t="s">
        <v>675</v>
      </c>
      <c r="D2760">
        <f>MATCH(C2760,'Master Sheet'!$B$2:$B$392,0)</f>
        <v>215</v>
      </c>
    </row>
    <row r="2761" spans="3:4" x14ac:dyDescent="0.3">
      <c r="C2761" s="3" t="s">
        <v>675</v>
      </c>
      <c r="D2761">
        <f>MATCH(C2761,'Master Sheet'!$B$2:$B$392,0)</f>
        <v>215</v>
      </c>
    </row>
    <row r="2762" spans="3:4" x14ac:dyDescent="0.3">
      <c r="C2762" s="3" t="s">
        <v>675</v>
      </c>
      <c r="D2762">
        <f>MATCH(C2762,'Master Sheet'!$B$2:$B$392,0)</f>
        <v>215</v>
      </c>
    </row>
    <row r="2763" spans="3:4" x14ac:dyDescent="0.3">
      <c r="C2763" s="3" t="s">
        <v>675</v>
      </c>
      <c r="D2763">
        <f>MATCH(C2763,'Master Sheet'!$B$2:$B$392,0)</f>
        <v>215</v>
      </c>
    </row>
    <row r="2764" spans="3:4" x14ac:dyDescent="0.3">
      <c r="C2764" s="3" t="s">
        <v>675</v>
      </c>
      <c r="D2764">
        <f>MATCH(C2764,'Master Sheet'!$B$2:$B$392,0)</f>
        <v>215</v>
      </c>
    </row>
    <row r="2765" spans="3:4" x14ac:dyDescent="0.3">
      <c r="C2765" s="3" t="s">
        <v>675</v>
      </c>
      <c r="D2765">
        <f>MATCH(C2765,'Master Sheet'!$B$2:$B$392,0)</f>
        <v>215</v>
      </c>
    </row>
    <row r="2766" spans="3:4" x14ac:dyDescent="0.3">
      <c r="C2766" s="3" t="s">
        <v>678</v>
      </c>
      <c r="D2766">
        <f>MATCH(C2766,'Master Sheet'!$B$2:$B$392,0)</f>
        <v>216</v>
      </c>
    </row>
    <row r="2767" spans="3:4" x14ac:dyDescent="0.3">
      <c r="C2767" s="3" t="s">
        <v>678</v>
      </c>
      <c r="D2767">
        <f>MATCH(C2767,'Master Sheet'!$B$2:$B$392,0)</f>
        <v>216</v>
      </c>
    </row>
    <row r="2768" spans="3:4" x14ac:dyDescent="0.3">
      <c r="C2768" s="3" t="s">
        <v>678</v>
      </c>
      <c r="D2768">
        <f>MATCH(C2768,'Master Sheet'!$B$2:$B$392,0)</f>
        <v>216</v>
      </c>
    </row>
    <row r="2769" spans="3:4" x14ac:dyDescent="0.3">
      <c r="C2769" s="3" t="s">
        <v>678</v>
      </c>
      <c r="D2769">
        <f>MATCH(C2769,'Master Sheet'!$B$2:$B$392,0)</f>
        <v>216</v>
      </c>
    </row>
    <row r="2770" spans="3:4" x14ac:dyDescent="0.3">
      <c r="C2770" s="3" t="s">
        <v>678</v>
      </c>
      <c r="D2770">
        <f>MATCH(C2770,'Master Sheet'!$B$2:$B$392,0)</f>
        <v>216</v>
      </c>
    </row>
    <row r="2771" spans="3:4" x14ac:dyDescent="0.3">
      <c r="C2771" s="3" t="s">
        <v>678</v>
      </c>
      <c r="D2771">
        <f>MATCH(C2771,'Master Sheet'!$B$2:$B$392,0)</f>
        <v>216</v>
      </c>
    </row>
    <row r="2772" spans="3:4" x14ac:dyDescent="0.3">
      <c r="C2772" s="3" t="s">
        <v>678</v>
      </c>
      <c r="D2772">
        <f>MATCH(C2772,'Master Sheet'!$B$2:$B$392,0)</f>
        <v>216</v>
      </c>
    </row>
    <row r="2773" spans="3:4" x14ac:dyDescent="0.3">
      <c r="C2773" s="3" t="s">
        <v>678</v>
      </c>
      <c r="D2773">
        <f>MATCH(C2773,'Master Sheet'!$B$2:$B$392,0)</f>
        <v>216</v>
      </c>
    </row>
    <row r="2774" spans="3:4" x14ac:dyDescent="0.3">
      <c r="C2774" s="3" t="s">
        <v>680</v>
      </c>
      <c r="D2774">
        <f>MATCH(C2774,'Master Sheet'!$B$2:$B$392,0)</f>
        <v>217</v>
      </c>
    </row>
    <row r="2775" spans="3:4" x14ac:dyDescent="0.3">
      <c r="C2775" s="3" t="s">
        <v>680</v>
      </c>
      <c r="D2775">
        <f>MATCH(C2775,'Master Sheet'!$B$2:$B$392,0)</f>
        <v>217</v>
      </c>
    </row>
    <row r="2776" spans="3:4" x14ac:dyDescent="0.3">
      <c r="C2776" s="3" t="s">
        <v>680</v>
      </c>
      <c r="D2776">
        <f>MATCH(C2776,'Master Sheet'!$B$2:$B$392,0)</f>
        <v>217</v>
      </c>
    </row>
    <row r="2777" spans="3:4" x14ac:dyDescent="0.3">
      <c r="C2777" s="3" t="s">
        <v>680</v>
      </c>
      <c r="D2777">
        <f>MATCH(C2777,'Master Sheet'!$B$2:$B$392,0)</f>
        <v>217</v>
      </c>
    </row>
    <row r="2778" spans="3:4" x14ac:dyDescent="0.3">
      <c r="C2778" s="3" t="s">
        <v>680</v>
      </c>
      <c r="D2778">
        <f>MATCH(C2778,'Master Sheet'!$B$2:$B$392,0)</f>
        <v>217</v>
      </c>
    </row>
    <row r="2779" spans="3:4" x14ac:dyDescent="0.3">
      <c r="C2779" s="3" t="s">
        <v>680</v>
      </c>
      <c r="D2779">
        <f>MATCH(C2779,'Master Sheet'!$B$2:$B$392,0)</f>
        <v>217</v>
      </c>
    </row>
    <row r="2780" spans="3:4" x14ac:dyDescent="0.3">
      <c r="C2780" s="3" t="s">
        <v>680</v>
      </c>
      <c r="D2780">
        <f>MATCH(C2780,'Master Sheet'!$B$2:$B$392,0)</f>
        <v>217</v>
      </c>
    </row>
    <row r="2781" spans="3:4" x14ac:dyDescent="0.3">
      <c r="C2781" s="3" t="s">
        <v>680</v>
      </c>
      <c r="D2781">
        <f>MATCH(C2781,'Master Sheet'!$B$2:$B$392,0)</f>
        <v>217</v>
      </c>
    </row>
    <row r="2782" spans="3:4" x14ac:dyDescent="0.3">
      <c r="C2782" s="3" t="s">
        <v>680</v>
      </c>
      <c r="D2782">
        <f>MATCH(C2782,'Master Sheet'!$B$2:$B$392,0)</f>
        <v>217</v>
      </c>
    </row>
    <row r="2783" spans="3:4" x14ac:dyDescent="0.3">
      <c r="C2783" s="3" t="s">
        <v>680</v>
      </c>
      <c r="D2783">
        <f>MATCH(C2783,'Master Sheet'!$B$2:$B$392,0)</f>
        <v>217</v>
      </c>
    </row>
    <row r="2784" spans="3:4" x14ac:dyDescent="0.3">
      <c r="C2784" s="3" t="s">
        <v>680</v>
      </c>
      <c r="D2784">
        <f>MATCH(C2784,'Master Sheet'!$B$2:$B$392,0)</f>
        <v>217</v>
      </c>
    </row>
    <row r="2785" spans="3:4" x14ac:dyDescent="0.3">
      <c r="C2785" s="3" t="s">
        <v>680</v>
      </c>
      <c r="D2785">
        <f>MATCH(C2785,'Master Sheet'!$B$2:$B$392,0)</f>
        <v>217</v>
      </c>
    </row>
    <row r="2786" spans="3:4" x14ac:dyDescent="0.3">
      <c r="C2786" s="3" t="s">
        <v>680</v>
      </c>
      <c r="D2786">
        <f>MATCH(C2786,'Master Sheet'!$B$2:$B$392,0)</f>
        <v>217</v>
      </c>
    </row>
    <row r="2787" spans="3:4" x14ac:dyDescent="0.3">
      <c r="C2787" s="3" t="s">
        <v>680</v>
      </c>
      <c r="D2787">
        <f>MATCH(C2787,'Master Sheet'!$B$2:$B$392,0)</f>
        <v>217</v>
      </c>
    </row>
    <row r="2788" spans="3:4" x14ac:dyDescent="0.3">
      <c r="C2788" s="3" t="s">
        <v>683</v>
      </c>
      <c r="D2788">
        <f>MATCH(C2788,'Master Sheet'!$B$2:$B$392,0)</f>
        <v>218</v>
      </c>
    </row>
    <row r="2789" spans="3:4" x14ac:dyDescent="0.3">
      <c r="C2789" s="3" t="s">
        <v>683</v>
      </c>
      <c r="D2789">
        <f>MATCH(C2789,'Master Sheet'!$B$2:$B$392,0)</f>
        <v>218</v>
      </c>
    </row>
    <row r="2790" spans="3:4" x14ac:dyDescent="0.3">
      <c r="C2790" s="3" t="s">
        <v>683</v>
      </c>
      <c r="D2790">
        <f>MATCH(C2790,'Master Sheet'!$B$2:$B$392,0)</f>
        <v>218</v>
      </c>
    </row>
    <row r="2791" spans="3:4" x14ac:dyDescent="0.3">
      <c r="C2791" s="3" t="s">
        <v>683</v>
      </c>
      <c r="D2791">
        <f>MATCH(C2791,'Master Sheet'!$B$2:$B$392,0)</f>
        <v>218</v>
      </c>
    </row>
    <row r="2792" spans="3:4" x14ac:dyDescent="0.3">
      <c r="C2792" s="3" t="s">
        <v>683</v>
      </c>
      <c r="D2792">
        <f>MATCH(C2792,'Master Sheet'!$B$2:$B$392,0)</f>
        <v>218</v>
      </c>
    </row>
    <row r="2793" spans="3:4" x14ac:dyDescent="0.3">
      <c r="C2793" s="3" t="s">
        <v>683</v>
      </c>
      <c r="D2793">
        <f>MATCH(C2793,'Master Sheet'!$B$2:$B$392,0)</f>
        <v>218</v>
      </c>
    </row>
    <row r="2794" spans="3:4" x14ac:dyDescent="0.3">
      <c r="C2794" s="3" t="s">
        <v>683</v>
      </c>
      <c r="D2794">
        <f>MATCH(C2794,'Master Sheet'!$B$2:$B$392,0)</f>
        <v>218</v>
      </c>
    </row>
    <row r="2795" spans="3:4" x14ac:dyDescent="0.3">
      <c r="C2795" s="3" t="s">
        <v>683</v>
      </c>
      <c r="D2795">
        <f>MATCH(C2795,'Master Sheet'!$B$2:$B$392,0)</f>
        <v>218</v>
      </c>
    </row>
    <row r="2796" spans="3:4" x14ac:dyDescent="0.3">
      <c r="C2796" s="3" t="s">
        <v>683</v>
      </c>
      <c r="D2796">
        <f>MATCH(C2796,'Master Sheet'!$B$2:$B$392,0)</f>
        <v>218</v>
      </c>
    </row>
    <row r="2797" spans="3:4" x14ac:dyDescent="0.3">
      <c r="C2797" s="3" t="s">
        <v>683</v>
      </c>
      <c r="D2797">
        <f>MATCH(C2797,'Master Sheet'!$B$2:$B$392,0)</f>
        <v>218</v>
      </c>
    </row>
    <row r="2798" spans="3:4" x14ac:dyDescent="0.3">
      <c r="C2798" s="3" t="s">
        <v>683</v>
      </c>
      <c r="D2798">
        <f>MATCH(C2798,'Master Sheet'!$B$2:$B$392,0)</f>
        <v>218</v>
      </c>
    </row>
    <row r="2799" spans="3:4" x14ac:dyDescent="0.3">
      <c r="C2799" s="3" t="s">
        <v>683</v>
      </c>
      <c r="D2799">
        <f>MATCH(C2799,'Master Sheet'!$B$2:$B$392,0)</f>
        <v>218</v>
      </c>
    </row>
    <row r="2800" spans="3:4" x14ac:dyDescent="0.3">
      <c r="C2800" s="3" t="s">
        <v>683</v>
      </c>
      <c r="D2800">
        <f>MATCH(C2800,'Master Sheet'!$B$2:$B$392,0)</f>
        <v>218</v>
      </c>
    </row>
    <row r="2801" spans="3:4" x14ac:dyDescent="0.3">
      <c r="C2801" s="3" t="s">
        <v>683</v>
      </c>
      <c r="D2801">
        <f>MATCH(C2801,'Master Sheet'!$B$2:$B$392,0)</f>
        <v>218</v>
      </c>
    </row>
    <row r="2802" spans="3:4" x14ac:dyDescent="0.3">
      <c r="C2802" s="3" t="s">
        <v>683</v>
      </c>
      <c r="D2802">
        <f>MATCH(C2802,'Master Sheet'!$B$2:$B$392,0)</f>
        <v>218</v>
      </c>
    </row>
    <row r="2803" spans="3:4" x14ac:dyDescent="0.3">
      <c r="C2803" s="3" t="s">
        <v>683</v>
      </c>
      <c r="D2803">
        <f>MATCH(C2803,'Master Sheet'!$B$2:$B$392,0)</f>
        <v>218</v>
      </c>
    </row>
    <row r="2804" spans="3:4" x14ac:dyDescent="0.3">
      <c r="C2804" s="3" t="s">
        <v>683</v>
      </c>
      <c r="D2804">
        <f>MATCH(C2804,'Master Sheet'!$B$2:$B$392,0)</f>
        <v>218</v>
      </c>
    </row>
    <row r="2805" spans="3:4" x14ac:dyDescent="0.3">
      <c r="C2805" s="3" t="s">
        <v>683</v>
      </c>
      <c r="D2805">
        <f>MATCH(C2805,'Master Sheet'!$B$2:$B$392,0)</f>
        <v>218</v>
      </c>
    </row>
    <row r="2806" spans="3:4" x14ac:dyDescent="0.3">
      <c r="C2806" s="3" t="s">
        <v>683</v>
      </c>
      <c r="D2806">
        <f>MATCH(C2806,'Master Sheet'!$B$2:$B$392,0)</f>
        <v>218</v>
      </c>
    </row>
    <row r="2807" spans="3:4" x14ac:dyDescent="0.3">
      <c r="C2807" s="3" t="s">
        <v>686</v>
      </c>
      <c r="D2807">
        <f>MATCH(C2807,'Master Sheet'!$B$2:$B$392,0)</f>
        <v>219</v>
      </c>
    </row>
    <row r="2808" spans="3:4" x14ac:dyDescent="0.3">
      <c r="C2808" s="3" t="s">
        <v>686</v>
      </c>
      <c r="D2808">
        <f>MATCH(C2808,'Master Sheet'!$B$2:$B$392,0)</f>
        <v>219</v>
      </c>
    </row>
    <row r="2809" spans="3:4" x14ac:dyDescent="0.3">
      <c r="C2809" s="3" t="s">
        <v>686</v>
      </c>
      <c r="D2809">
        <f>MATCH(C2809,'Master Sheet'!$B$2:$B$392,0)</f>
        <v>219</v>
      </c>
    </row>
    <row r="2810" spans="3:4" x14ac:dyDescent="0.3">
      <c r="C2810" s="3" t="s">
        <v>686</v>
      </c>
      <c r="D2810">
        <f>MATCH(C2810,'Master Sheet'!$B$2:$B$392,0)</f>
        <v>219</v>
      </c>
    </row>
    <row r="2811" spans="3:4" x14ac:dyDescent="0.3">
      <c r="C2811" s="3" t="s">
        <v>686</v>
      </c>
      <c r="D2811">
        <f>MATCH(C2811,'Master Sheet'!$B$2:$B$392,0)</f>
        <v>219</v>
      </c>
    </row>
    <row r="2812" spans="3:4" x14ac:dyDescent="0.3">
      <c r="C2812" s="3" t="s">
        <v>686</v>
      </c>
      <c r="D2812">
        <f>MATCH(C2812,'Master Sheet'!$B$2:$B$392,0)</f>
        <v>219</v>
      </c>
    </row>
    <row r="2813" spans="3:4" x14ac:dyDescent="0.3">
      <c r="C2813" s="3" t="s">
        <v>686</v>
      </c>
      <c r="D2813">
        <f>MATCH(C2813,'Master Sheet'!$B$2:$B$392,0)</f>
        <v>219</v>
      </c>
    </row>
    <row r="2814" spans="3:4" x14ac:dyDescent="0.3">
      <c r="C2814" s="3" t="s">
        <v>686</v>
      </c>
      <c r="D2814">
        <f>MATCH(C2814,'Master Sheet'!$B$2:$B$392,0)</f>
        <v>219</v>
      </c>
    </row>
    <row r="2815" spans="3:4" x14ac:dyDescent="0.3">
      <c r="C2815" s="3" t="s">
        <v>686</v>
      </c>
      <c r="D2815">
        <f>MATCH(C2815,'Master Sheet'!$B$2:$B$392,0)</f>
        <v>219</v>
      </c>
    </row>
    <row r="2816" spans="3:4" x14ac:dyDescent="0.3">
      <c r="C2816" s="3" t="s">
        <v>686</v>
      </c>
      <c r="D2816">
        <f>MATCH(C2816,'Master Sheet'!$B$2:$B$392,0)</f>
        <v>219</v>
      </c>
    </row>
    <row r="2817" spans="3:4" x14ac:dyDescent="0.3">
      <c r="C2817" s="3" t="s">
        <v>686</v>
      </c>
      <c r="D2817">
        <f>MATCH(C2817,'Master Sheet'!$B$2:$B$392,0)</f>
        <v>219</v>
      </c>
    </row>
    <row r="2818" spans="3:4" x14ac:dyDescent="0.3">
      <c r="C2818" s="3" t="s">
        <v>689</v>
      </c>
      <c r="D2818">
        <f>MATCH(C2818,'Master Sheet'!$B$2:$B$392,0)</f>
        <v>220</v>
      </c>
    </row>
    <row r="2819" spans="3:4" x14ac:dyDescent="0.3">
      <c r="C2819" s="3" t="s">
        <v>689</v>
      </c>
      <c r="D2819">
        <f>MATCH(C2819,'Master Sheet'!$B$2:$B$392,0)</f>
        <v>220</v>
      </c>
    </row>
    <row r="2820" spans="3:4" x14ac:dyDescent="0.3">
      <c r="C2820" s="3" t="s">
        <v>689</v>
      </c>
      <c r="D2820">
        <f>MATCH(C2820,'Master Sheet'!$B$2:$B$392,0)</f>
        <v>220</v>
      </c>
    </row>
    <row r="2821" spans="3:4" x14ac:dyDescent="0.3">
      <c r="C2821" s="3" t="s">
        <v>689</v>
      </c>
      <c r="D2821">
        <f>MATCH(C2821,'Master Sheet'!$B$2:$B$392,0)</f>
        <v>220</v>
      </c>
    </row>
    <row r="2822" spans="3:4" x14ac:dyDescent="0.3">
      <c r="C2822" s="3" t="s">
        <v>689</v>
      </c>
      <c r="D2822">
        <f>MATCH(C2822,'Master Sheet'!$B$2:$B$392,0)</f>
        <v>220</v>
      </c>
    </row>
    <row r="2823" spans="3:4" x14ac:dyDescent="0.3">
      <c r="C2823" s="3" t="s">
        <v>689</v>
      </c>
      <c r="D2823">
        <f>MATCH(C2823,'Master Sheet'!$B$2:$B$392,0)</f>
        <v>220</v>
      </c>
    </row>
    <row r="2824" spans="3:4" x14ac:dyDescent="0.3">
      <c r="C2824" s="3" t="s">
        <v>689</v>
      </c>
      <c r="D2824">
        <f>MATCH(C2824,'Master Sheet'!$B$2:$B$392,0)</f>
        <v>220</v>
      </c>
    </row>
    <row r="2825" spans="3:4" x14ac:dyDescent="0.3">
      <c r="C2825" s="3" t="s">
        <v>689</v>
      </c>
      <c r="D2825">
        <f>MATCH(C2825,'Master Sheet'!$B$2:$B$392,0)</f>
        <v>220</v>
      </c>
    </row>
    <row r="2826" spans="3:4" x14ac:dyDescent="0.3">
      <c r="C2826" s="3" t="s">
        <v>689</v>
      </c>
      <c r="D2826">
        <f>MATCH(C2826,'Master Sheet'!$B$2:$B$392,0)</f>
        <v>220</v>
      </c>
    </row>
    <row r="2827" spans="3:4" x14ac:dyDescent="0.3">
      <c r="C2827" s="3" t="s">
        <v>689</v>
      </c>
      <c r="D2827">
        <f>MATCH(C2827,'Master Sheet'!$B$2:$B$392,0)</f>
        <v>220</v>
      </c>
    </row>
    <row r="2828" spans="3:4" x14ac:dyDescent="0.3">
      <c r="C2828" s="3" t="s">
        <v>689</v>
      </c>
      <c r="D2828">
        <f>MATCH(C2828,'Master Sheet'!$B$2:$B$392,0)</f>
        <v>220</v>
      </c>
    </row>
    <row r="2829" spans="3:4" x14ac:dyDescent="0.3">
      <c r="C2829" s="3" t="s">
        <v>689</v>
      </c>
      <c r="D2829">
        <f>MATCH(C2829,'Master Sheet'!$B$2:$B$392,0)</f>
        <v>220</v>
      </c>
    </row>
    <row r="2830" spans="3:4" x14ac:dyDescent="0.3">
      <c r="C2830" s="3" t="s">
        <v>689</v>
      </c>
      <c r="D2830">
        <f>MATCH(C2830,'Master Sheet'!$B$2:$B$392,0)</f>
        <v>220</v>
      </c>
    </row>
    <row r="2831" spans="3:4" x14ac:dyDescent="0.3">
      <c r="C2831" s="3" t="s">
        <v>692</v>
      </c>
      <c r="D2831">
        <f>MATCH(C2831,'Master Sheet'!$B$2:$B$392,0)</f>
        <v>221</v>
      </c>
    </row>
    <row r="2832" spans="3:4" x14ac:dyDescent="0.3">
      <c r="C2832" s="3" t="s">
        <v>692</v>
      </c>
      <c r="D2832">
        <f>MATCH(C2832,'Master Sheet'!$B$2:$B$392,0)</f>
        <v>221</v>
      </c>
    </row>
    <row r="2833" spans="3:4" x14ac:dyDescent="0.3">
      <c r="C2833" s="3" t="s">
        <v>692</v>
      </c>
      <c r="D2833">
        <f>MATCH(C2833,'Master Sheet'!$B$2:$B$392,0)</f>
        <v>221</v>
      </c>
    </row>
    <row r="2834" spans="3:4" x14ac:dyDescent="0.3">
      <c r="C2834" s="3" t="s">
        <v>692</v>
      </c>
      <c r="D2834">
        <f>MATCH(C2834,'Master Sheet'!$B$2:$B$392,0)</f>
        <v>221</v>
      </c>
    </row>
    <row r="2835" spans="3:4" x14ac:dyDescent="0.3">
      <c r="C2835" s="3" t="s">
        <v>692</v>
      </c>
      <c r="D2835">
        <f>MATCH(C2835,'Master Sheet'!$B$2:$B$392,0)</f>
        <v>221</v>
      </c>
    </row>
    <row r="2836" spans="3:4" x14ac:dyDescent="0.3">
      <c r="C2836" s="3" t="s">
        <v>692</v>
      </c>
      <c r="D2836">
        <f>MATCH(C2836,'Master Sheet'!$B$2:$B$392,0)</f>
        <v>221</v>
      </c>
    </row>
    <row r="2837" spans="3:4" x14ac:dyDescent="0.3">
      <c r="C2837" s="3" t="s">
        <v>692</v>
      </c>
      <c r="D2837">
        <f>MATCH(C2837,'Master Sheet'!$B$2:$B$392,0)</f>
        <v>221</v>
      </c>
    </row>
    <row r="2838" spans="3:4" x14ac:dyDescent="0.3">
      <c r="C2838" s="3" t="s">
        <v>692</v>
      </c>
      <c r="D2838">
        <f>MATCH(C2838,'Master Sheet'!$B$2:$B$392,0)</f>
        <v>221</v>
      </c>
    </row>
    <row r="2839" spans="3:4" x14ac:dyDescent="0.3">
      <c r="C2839" s="3" t="s">
        <v>692</v>
      </c>
      <c r="D2839">
        <f>MATCH(C2839,'Master Sheet'!$B$2:$B$392,0)</f>
        <v>221</v>
      </c>
    </row>
    <row r="2840" spans="3:4" x14ac:dyDescent="0.3">
      <c r="C2840" s="3" t="s">
        <v>692</v>
      </c>
      <c r="D2840">
        <f>MATCH(C2840,'Master Sheet'!$B$2:$B$392,0)</f>
        <v>221</v>
      </c>
    </row>
    <row r="2841" spans="3:4" x14ac:dyDescent="0.3">
      <c r="C2841" s="3" t="s">
        <v>692</v>
      </c>
      <c r="D2841">
        <f>MATCH(C2841,'Master Sheet'!$B$2:$B$392,0)</f>
        <v>221</v>
      </c>
    </row>
    <row r="2842" spans="3:4" x14ac:dyDescent="0.3">
      <c r="C2842" s="3" t="s">
        <v>692</v>
      </c>
      <c r="D2842">
        <f>MATCH(C2842,'Master Sheet'!$B$2:$B$392,0)</f>
        <v>221</v>
      </c>
    </row>
    <row r="2843" spans="3:4" x14ac:dyDescent="0.3">
      <c r="C2843" s="3" t="s">
        <v>695</v>
      </c>
      <c r="D2843">
        <f>MATCH(C2843,'Master Sheet'!$B$2:$B$392,0)</f>
        <v>222</v>
      </c>
    </row>
    <row r="2844" spans="3:4" x14ac:dyDescent="0.3">
      <c r="C2844" s="3" t="s">
        <v>695</v>
      </c>
      <c r="D2844">
        <f>MATCH(C2844,'Master Sheet'!$B$2:$B$392,0)</f>
        <v>222</v>
      </c>
    </row>
    <row r="2845" spans="3:4" x14ac:dyDescent="0.3">
      <c r="C2845" s="3" t="s">
        <v>695</v>
      </c>
      <c r="D2845">
        <f>MATCH(C2845,'Master Sheet'!$B$2:$B$392,0)</f>
        <v>222</v>
      </c>
    </row>
    <row r="2846" spans="3:4" x14ac:dyDescent="0.3">
      <c r="C2846" s="3" t="s">
        <v>695</v>
      </c>
      <c r="D2846">
        <f>MATCH(C2846,'Master Sheet'!$B$2:$B$392,0)</f>
        <v>222</v>
      </c>
    </row>
    <row r="2847" spans="3:4" x14ac:dyDescent="0.3">
      <c r="C2847" s="3" t="s">
        <v>695</v>
      </c>
      <c r="D2847">
        <f>MATCH(C2847,'Master Sheet'!$B$2:$B$392,0)</f>
        <v>222</v>
      </c>
    </row>
    <row r="2848" spans="3:4" x14ac:dyDescent="0.3">
      <c r="C2848" s="3" t="s">
        <v>695</v>
      </c>
      <c r="D2848">
        <f>MATCH(C2848,'Master Sheet'!$B$2:$B$392,0)</f>
        <v>222</v>
      </c>
    </row>
    <row r="2849" spans="3:4" x14ac:dyDescent="0.3">
      <c r="C2849" s="3" t="s">
        <v>695</v>
      </c>
      <c r="D2849">
        <f>MATCH(C2849,'Master Sheet'!$B$2:$B$392,0)</f>
        <v>222</v>
      </c>
    </row>
    <row r="2850" spans="3:4" x14ac:dyDescent="0.3">
      <c r="C2850" s="3" t="s">
        <v>695</v>
      </c>
      <c r="D2850">
        <f>MATCH(C2850,'Master Sheet'!$B$2:$B$392,0)</f>
        <v>222</v>
      </c>
    </row>
    <row r="2851" spans="3:4" x14ac:dyDescent="0.3">
      <c r="C2851" s="3" t="s">
        <v>695</v>
      </c>
      <c r="D2851">
        <f>MATCH(C2851,'Master Sheet'!$B$2:$B$392,0)</f>
        <v>222</v>
      </c>
    </row>
    <row r="2852" spans="3:4" x14ac:dyDescent="0.3">
      <c r="C2852" s="3" t="s">
        <v>695</v>
      </c>
      <c r="D2852">
        <f>MATCH(C2852,'Master Sheet'!$B$2:$B$392,0)</f>
        <v>222</v>
      </c>
    </row>
    <row r="2853" spans="3:4" x14ac:dyDescent="0.3">
      <c r="C2853" s="3" t="s">
        <v>695</v>
      </c>
      <c r="D2853">
        <f>MATCH(C2853,'Master Sheet'!$B$2:$B$392,0)</f>
        <v>222</v>
      </c>
    </row>
    <row r="2854" spans="3:4" x14ac:dyDescent="0.3">
      <c r="C2854" s="3" t="s">
        <v>695</v>
      </c>
      <c r="D2854">
        <f>MATCH(C2854,'Master Sheet'!$B$2:$B$392,0)</f>
        <v>222</v>
      </c>
    </row>
    <row r="2855" spans="3:4" x14ac:dyDescent="0.3">
      <c r="C2855" s="3" t="s">
        <v>695</v>
      </c>
      <c r="D2855">
        <f>MATCH(C2855,'Master Sheet'!$B$2:$B$392,0)</f>
        <v>222</v>
      </c>
    </row>
    <row r="2856" spans="3:4" x14ac:dyDescent="0.3">
      <c r="C2856" s="3" t="s">
        <v>695</v>
      </c>
      <c r="D2856">
        <f>MATCH(C2856,'Master Sheet'!$B$2:$B$392,0)</f>
        <v>222</v>
      </c>
    </row>
    <row r="2857" spans="3:4" x14ac:dyDescent="0.3">
      <c r="C2857" s="3" t="s">
        <v>698</v>
      </c>
      <c r="D2857">
        <f>MATCH(C2857,'Master Sheet'!$B$2:$B$392,0)</f>
        <v>223</v>
      </c>
    </row>
    <row r="2858" spans="3:4" x14ac:dyDescent="0.3">
      <c r="C2858" s="3" t="s">
        <v>698</v>
      </c>
      <c r="D2858">
        <f>MATCH(C2858,'Master Sheet'!$B$2:$B$392,0)</f>
        <v>223</v>
      </c>
    </row>
    <row r="2859" spans="3:4" x14ac:dyDescent="0.3">
      <c r="C2859" s="3" t="s">
        <v>698</v>
      </c>
      <c r="D2859">
        <f>MATCH(C2859,'Master Sheet'!$B$2:$B$392,0)</f>
        <v>223</v>
      </c>
    </row>
    <row r="2860" spans="3:4" x14ac:dyDescent="0.3">
      <c r="C2860" s="3" t="s">
        <v>698</v>
      </c>
      <c r="D2860">
        <f>MATCH(C2860,'Master Sheet'!$B$2:$B$392,0)</f>
        <v>223</v>
      </c>
    </row>
    <row r="2861" spans="3:4" x14ac:dyDescent="0.3">
      <c r="C2861" s="3" t="s">
        <v>698</v>
      </c>
      <c r="D2861">
        <f>MATCH(C2861,'Master Sheet'!$B$2:$B$392,0)</f>
        <v>223</v>
      </c>
    </row>
    <row r="2862" spans="3:4" x14ac:dyDescent="0.3">
      <c r="C2862" s="3" t="s">
        <v>698</v>
      </c>
      <c r="D2862">
        <f>MATCH(C2862,'Master Sheet'!$B$2:$B$392,0)</f>
        <v>223</v>
      </c>
    </row>
    <row r="2863" spans="3:4" x14ac:dyDescent="0.3">
      <c r="C2863" s="3" t="s">
        <v>698</v>
      </c>
      <c r="D2863">
        <f>MATCH(C2863,'Master Sheet'!$B$2:$B$392,0)</f>
        <v>223</v>
      </c>
    </row>
    <row r="2864" spans="3:4" x14ac:dyDescent="0.3">
      <c r="C2864" s="3" t="s">
        <v>698</v>
      </c>
      <c r="D2864">
        <f>MATCH(C2864,'Master Sheet'!$B$2:$B$392,0)</f>
        <v>223</v>
      </c>
    </row>
    <row r="2865" spans="3:4" x14ac:dyDescent="0.3">
      <c r="C2865" s="3" t="s">
        <v>698</v>
      </c>
      <c r="D2865">
        <f>MATCH(C2865,'Master Sheet'!$B$2:$B$392,0)</f>
        <v>223</v>
      </c>
    </row>
    <row r="2866" spans="3:4" x14ac:dyDescent="0.3">
      <c r="C2866" s="3" t="s">
        <v>698</v>
      </c>
      <c r="D2866">
        <f>MATCH(C2866,'Master Sheet'!$B$2:$B$392,0)</f>
        <v>223</v>
      </c>
    </row>
    <row r="2867" spans="3:4" x14ac:dyDescent="0.3">
      <c r="C2867" s="3" t="s">
        <v>698</v>
      </c>
      <c r="D2867">
        <f>MATCH(C2867,'Master Sheet'!$B$2:$B$392,0)</f>
        <v>223</v>
      </c>
    </row>
    <row r="2868" spans="3:4" x14ac:dyDescent="0.3">
      <c r="C2868" s="3" t="s">
        <v>698</v>
      </c>
      <c r="D2868">
        <f>MATCH(C2868,'Master Sheet'!$B$2:$B$392,0)</f>
        <v>223</v>
      </c>
    </row>
    <row r="2869" spans="3:4" x14ac:dyDescent="0.3">
      <c r="C2869" s="3" t="s">
        <v>701</v>
      </c>
      <c r="D2869">
        <f>MATCH(C2869,'Master Sheet'!$B$2:$B$392,0)</f>
        <v>224</v>
      </c>
    </row>
    <row r="2870" spans="3:4" x14ac:dyDescent="0.3">
      <c r="C2870" s="3" t="s">
        <v>701</v>
      </c>
      <c r="D2870">
        <f>MATCH(C2870,'Master Sheet'!$B$2:$B$392,0)</f>
        <v>224</v>
      </c>
    </row>
    <row r="2871" spans="3:4" x14ac:dyDescent="0.3">
      <c r="C2871" s="3" t="s">
        <v>701</v>
      </c>
      <c r="D2871">
        <f>MATCH(C2871,'Master Sheet'!$B$2:$B$392,0)</f>
        <v>224</v>
      </c>
    </row>
    <row r="2872" spans="3:4" x14ac:dyDescent="0.3">
      <c r="C2872" s="3" t="s">
        <v>701</v>
      </c>
      <c r="D2872">
        <f>MATCH(C2872,'Master Sheet'!$B$2:$B$392,0)</f>
        <v>224</v>
      </c>
    </row>
    <row r="2873" spans="3:4" x14ac:dyDescent="0.3">
      <c r="C2873" s="3" t="s">
        <v>701</v>
      </c>
      <c r="D2873">
        <f>MATCH(C2873,'Master Sheet'!$B$2:$B$392,0)</f>
        <v>224</v>
      </c>
    </row>
    <row r="2874" spans="3:4" x14ac:dyDescent="0.3">
      <c r="C2874" s="3" t="s">
        <v>701</v>
      </c>
      <c r="D2874">
        <f>MATCH(C2874,'Master Sheet'!$B$2:$B$392,0)</f>
        <v>224</v>
      </c>
    </row>
    <row r="2875" spans="3:4" x14ac:dyDescent="0.3">
      <c r="C2875" s="3" t="s">
        <v>701</v>
      </c>
      <c r="D2875">
        <f>MATCH(C2875,'Master Sheet'!$B$2:$B$392,0)</f>
        <v>224</v>
      </c>
    </row>
    <row r="2876" spans="3:4" x14ac:dyDescent="0.3">
      <c r="C2876" s="3" t="s">
        <v>701</v>
      </c>
      <c r="D2876">
        <f>MATCH(C2876,'Master Sheet'!$B$2:$B$392,0)</f>
        <v>224</v>
      </c>
    </row>
    <row r="2877" spans="3:4" x14ac:dyDescent="0.3">
      <c r="C2877" s="3" t="s">
        <v>704</v>
      </c>
      <c r="D2877">
        <f>MATCH(C2877,'Master Sheet'!$B$2:$B$392,0)</f>
        <v>225</v>
      </c>
    </row>
    <row r="2878" spans="3:4" x14ac:dyDescent="0.3">
      <c r="C2878" s="3" t="s">
        <v>704</v>
      </c>
      <c r="D2878">
        <f>MATCH(C2878,'Master Sheet'!$B$2:$B$392,0)</f>
        <v>225</v>
      </c>
    </row>
    <row r="2879" spans="3:4" x14ac:dyDescent="0.3">
      <c r="C2879" s="3" t="s">
        <v>704</v>
      </c>
      <c r="D2879">
        <f>MATCH(C2879,'Master Sheet'!$B$2:$B$392,0)</f>
        <v>225</v>
      </c>
    </row>
    <row r="2880" spans="3:4" x14ac:dyDescent="0.3">
      <c r="C2880" s="3" t="s">
        <v>704</v>
      </c>
      <c r="D2880">
        <f>MATCH(C2880,'Master Sheet'!$B$2:$B$392,0)</f>
        <v>225</v>
      </c>
    </row>
    <row r="2881" spans="3:4" x14ac:dyDescent="0.3">
      <c r="C2881" s="3" t="s">
        <v>704</v>
      </c>
      <c r="D2881">
        <f>MATCH(C2881,'Master Sheet'!$B$2:$B$392,0)</f>
        <v>225</v>
      </c>
    </row>
    <row r="2882" spans="3:4" x14ac:dyDescent="0.3">
      <c r="C2882" s="3" t="s">
        <v>704</v>
      </c>
      <c r="D2882">
        <f>MATCH(C2882,'Master Sheet'!$B$2:$B$392,0)</f>
        <v>225</v>
      </c>
    </row>
    <row r="2883" spans="3:4" x14ac:dyDescent="0.3">
      <c r="C2883" s="3" t="s">
        <v>704</v>
      </c>
      <c r="D2883">
        <f>MATCH(C2883,'Master Sheet'!$B$2:$B$392,0)</f>
        <v>225</v>
      </c>
    </row>
    <row r="2884" spans="3:4" x14ac:dyDescent="0.3">
      <c r="C2884" s="3" t="s">
        <v>704</v>
      </c>
      <c r="D2884">
        <f>MATCH(C2884,'Master Sheet'!$B$2:$B$392,0)</f>
        <v>225</v>
      </c>
    </row>
    <row r="2885" spans="3:4" x14ac:dyDescent="0.3">
      <c r="C2885" s="3" t="s">
        <v>704</v>
      </c>
      <c r="D2885">
        <f>MATCH(C2885,'Master Sheet'!$B$2:$B$392,0)</f>
        <v>225</v>
      </c>
    </row>
    <row r="2886" spans="3:4" x14ac:dyDescent="0.3">
      <c r="C2886" s="3" t="s">
        <v>704</v>
      </c>
      <c r="D2886">
        <f>MATCH(C2886,'Master Sheet'!$B$2:$B$392,0)</f>
        <v>225</v>
      </c>
    </row>
    <row r="2887" spans="3:4" x14ac:dyDescent="0.3">
      <c r="C2887" s="3" t="s">
        <v>704</v>
      </c>
      <c r="D2887">
        <f>MATCH(C2887,'Master Sheet'!$B$2:$B$392,0)</f>
        <v>225</v>
      </c>
    </row>
    <row r="2888" spans="3:4" x14ac:dyDescent="0.3">
      <c r="C2888" s="3" t="s">
        <v>707</v>
      </c>
      <c r="D2888">
        <f>MATCH(C2888,'Master Sheet'!$B$2:$B$392,0)</f>
        <v>226</v>
      </c>
    </row>
    <row r="2889" spans="3:4" x14ac:dyDescent="0.3">
      <c r="C2889" s="3" t="s">
        <v>707</v>
      </c>
      <c r="D2889">
        <f>MATCH(C2889,'Master Sheet'!$B$2:$B$392,0)</f>
        <v>226</v>
      </c>
    </row>
    <row r="2890" spans="3:4" x14ac:dyDescent="0.3">
      <c r="C2890" s="3" t="s">
        <v>707</v>
      </c>
      <c r="D2890">
        <f>MATCH(C2890,'Master Sheet'!$B$2:$B$392,0)</f>
        <v>226</v>
      </c>
    </row>
    <row r="2891" spans="3:4" x14ac:dyDescent="0.3">
      <c r="C2891" s="3" t="s">
        <v>707</v>
      </c>
      <c r="D2891">
        <f>MATCH(C2891,'Master Sheet'!$B$2:$B$392,0)</f>
        <v>226</v>
      </c>
    </row>
    <row r="2892" spans="3:4" x14ac:dyDescent="0.3">
      <c r="C2892" s="3" t="s">
        <v>707</v>
      </c>
      <c r="D2892">
        <f>MATCH(C2892,'Master Sheet'!$B$2:$B$392,0)</f>
        <v>226</v>
      </c>
    </row>
    <row r="2893" spans="3:4" x14ac:dyDescent="0.3">
      <c r="C2893" s="3" t="s">
        <v>707</v>
      </c>
      <c r="D2893">
        <f>MATCH(C2893,'Master Sheet'!$B$2:$B$392,0)</f>
        <v>226</v>
      </c>
    </row>
    <row r="2894" spans="3:4" x14ac:dyDescent="0.3">
      <c r="C2894" s="3" t="s">
        <v>707</v>
      </c>
      <c r="D2894">
        <f>MATCH(C2894,'Master Sheet'!$B$2:$B$392,0)</f>
        <v>226</v>
      </c>
    </row>
    <row r="2895" spans="3:4" x14ac:dyDescent="0.3">
      <c r="C2895" s="3" t="s">
        <v>707</v>
      </c>
      <c r="D2895">
        <f>MATCH(C2895,'Master Sheet'!$B$2:$B$392,0)</f>
        <v>226</v>
      </c>
    </row>
    <row r="2896" spans="3:4" x14ac:dyDescent="0.3">
      <c r="C2896" s="3" t="s">
        <v>707</v>
      </c>
      <c r="D2896">
        <f>MATCH(C2896,'Master Sheet'!$B$2:$B$392,0)</f>
        <v>226</v>
      </c>
    </row>
    <row r="2897" spans="3:4" x14ac:dyDescent="0.3">
      <c r="C2897" s="3" t="s">
        <v>707</v>
      </c>
      <c r="D2897">
        <f>MATCH(C2897,'Master Sheet'!$B$2:$B$392,0)</f>
        <v>226</v>
      </c>
    </row>
    <row r="2898" spans="3:4" x14ac:dyDescent="0.3">
      <c r="C2898" s="3" t="s">
        <v>707</v>
      </c>
      <c r="D2898">
        <f>MATCH(C2898,'Master Sheet'!$B$2:$B$392,0)</f>
        <v>226</v>
      </c>
    </row>
    <row r="2899" spans="3:4" x14ac:dyDescent="0.3">
      <c r="C2899" s="3" t="s">
        <v>707</v>
      </c>
      <c r="D2899">
        <f>MATCH(C2899,'Master Sheet'!$B$2:$B$392,0)</f>
        <v>226</v>
      </c>
    </row>
    <row r="2900" spans="3:4" x14ac:dyDescent="0.3">
      <c r="C2900" s="3" t="s">
        <v>710</v>
      </c>
      <c r="D2900">
        <f>MATCH(C2900,'Master Sheet'!$B$2:$B$392,0)</f>
        <v>227</v>
      </c>
    </row>
    <row r="2901" spans="3:4" x14ac:dyDescent="0.3">
      <c r="C2901" s="3" t="s">
        <v>710</v>
      </c>
      <c r="D2901">
        <f>MATCH(C2901,'Master Sheet'!$B$2:$B$392,0)</f>
        <v>227</v>
      </c>
    </row>
    <row r="2902" spans="3:4" x14ac:dyDescent="0.3">
      <c r="C2902" s="3" t="s">
        <v>710</v>
      </c>
      <c r="D2902">
        <f>MATCH(C2902,'Master Sheet'!$B$2:$B$392,0)</f>
        <v>227</v>
      </c>
    </row>
    <row r="2903" spans="3:4" x14ac:dyDescent="0.3">
      <c r="C2903" s="3" t="s">
        <v>710</v>
      </c>
      <c r="D2903">
        <f>MATCH(C2903,'Master Sheet'!$B$2:$B$392,0)</f>
        <v>227</v>
      </c>
    </row>
    <row r="2904" spans="3:4" x14ac:dyDescent="0.3">
      <c r="C2904" s="3" t="s">
        <v>710</v>
      </c>
      <c r="D2904">
        <f>MATCH(C2904,'Master Sheet'!$B$2:$B$392,0)</f>
        <v>227</v>
      </c>
    </row>
    <row r="2905" spans="3:4" x14ac:dyDescent="0.3">
      <c r="C2905" s="3" t="s">
        <v>710</v>
      </c>
      <c r="D2905">
        <f>MATCH(C2905,'Master Sheet'!$B$2:$B$392,0)</f>
        <v>227</v>
      </c>
    </row>
    <row r="2906" spans="3:4" x14ac:dyDescent="0.3">
      <c r="C2906" s="3" t="s">
        <v>710</v>
      </c>
      <c r="D2906">
        <f>MATCH(C2906,'Master Sheet'!$B$2:$B$392,0)</f>
        <v>227</v>
      </c>
    </row>
    <row r="2907" spans="3:4" x14ac:dyDescent="0.3">
      <c r="C2907" s="3" t="s">
        <v>710</v>
      </c>
      <c r="D2907">
        <f>MATCH(C2907,'Master Sheet'!$B$2:$B$392,0)</f>
        <v>227</v>
      </c>
    </row>
    <row r="2908" spans="3:4" x14ac:dyDescent="0.3">
      <c r="C2908" s="3" t="s">
        <v>710</v>
      </c>
      <c r="D2908">
        <f>MATCH(C2908,'Master Sheet'!$B$2:$B$392,0)</f>
        <v>227</v>
      </c>
    </row>
    <row r="2909" spans="3:4" x14ac:dyDescent="0.3">
      <c r="C2909" s="3" t="s">
        <v>710</v>
      </c>
      <c r="D2909">
        <f>MATCH(C2909,'Master Sheet'!$B$2:$B$392,0)</f>
        <v>227</v>
      </c>
    </row>
    <row r="2910" spans="3:4" x14ac:dyDescent="0.3">
      <c r="C2910" s="3" t="s">
        <v>710</v>
      </c>
      <c r="D2910">
        <f>MATCH(C2910,'Master Sheet'!$B$2:$B$392,0)</f>
        <v>227</v>
      </c>
    </row>
    <row r="2911" spans="3:4" x14ac:dyDescent="0.3">
      <c r="C2911" s="3" t="s">
        <v>710</v>
      </c>
      <c r="D2911">
        <f>MATCH(C2911,'Master Sheet'!$B$2:$B$392,0)</f>
        <v>227</v>
      </c>
    </row>
    <row r="2912" spans="3:4" x14ac:dyDescent="0.3">
      <c r="C2912" s="3" t="s">
        <v>713</v>
      </c>
      <c r="D2912">
        <f>MATCH(C2912,'Master Sheet'!$B$2:$B$392,0)</f>
        <v>228</v>
      </c>
    </row>
    <row r="2913" spans="3:4" x14ac:dyDescent="0.3">
      <c r="C2913" s="3" t="s">
        <v>713</v>
      </c>
      <c r="D2913">
        <f>MATCH(C2913,'Master Sheet'!$B$2:$B$392,0)</f>
        <v>228</v>
      </c>
    </row>
    <row r="2914" spans="3:4" x14ac:dyDescent="0.3">
      <c r="C2914" s="3" t="s">
        <v>713</v>
      </c>
      <c r="D2914">
        <f>MATCH(C2914,'Master Sheet'!$B$2:$B$392,0)</f>
        <v>228</v>
      </c>
    </row>
    <row r="2915" spans="3:4" x14ac:dyDescent="0.3">
      <c r="C2915" s="3" t="s">
        <v>713</v>
      </c>
      <c r="D2915">
        <f>MATCH(C2915,'Master Sheet'!$B$2:$B$392,0)</f>
        <v>228</v>
      </c>
    </row>
    <row r="2916" spans="3:4" x14ac:dyDescent="0.3">
      <c r="C2916" s="3" t="s">
        <v>713</v>
      </c>
      <c r="D2916">
        <f>MATCH(C2916,'Master Sheet'!$B$2:$B$392,0)</f>
        <v>228</v>
      </c>
    </row>
    <row r="2917" spans="3:4" x14ac:dyDescent="0.3">
      <c r="C2917" s="3" t="s">
        <v>713</v>
      </c>
      <c r="D2917">
        <f>MATCH(C2917,'Master Sheet'!$B$2:$B$392,0)</f>
        <v>228</v>
      </c>
    </row>
    <row r="2918" spans="3:4" x14ac:dyDescent="0.3">
      <c r="C2918" s="3" t="s">
        <v>713</v>
      </c>
      <c r="D2918">
        <f>MATCH(C2918,'Master Sheet'!$B$2:$B$392,0)</f>
        <v>228</v>
      </c>
    </row>
    <row r="2919" spans="3:4" x14ac:dyDescent="0.3">
      <c r="C2919" s="3" t="s">
        <v>713</v>
      </c>
      <c r="D2919">
        <f>MATCH(C2919,'Master Sheet'!$B$2:$B$392,0)</f>
        <v>228</v>
      </c>
    </row>
    <row r="2920" spans="3:4" x14ac:dyDescent="0.3">
      <c r="C2920" s="3" t="s">
        <v>715</v>
      </c>
      <c r="D2920">
        <f>MATCH(C2920,'Master Sheet'!$B$2:$B$392,0)</f>
        <v>229</v>
      </c>
    </row>
    <row r="2921" spans="3:4" x14ac:dyDescent="0.3">
      <c r="C2921" s="3" t="s">
        <v>715</v>
      </c>
      <c r="D2921">
        <f>MATCH(C2921,'Master Sheet'!$B$2:$B$392,0)</f>
        <v>229</v>
      </c>
    </row>
    <row r="2922" spans="3:4" x14ac:dyDescent="0.3">
      <c r="C2922" s="3" t="s">
        <v>715</v>
      </c>
      <c r="D2922">
        <f>MATCH(C2922,'Master Sheet'!$B$2:$B$392,0)</f>
        <v>229</v>
      </c>
    </row>
    <row r="2923" spans="3:4" x14ac:dyDescent="0.3">
      <c r="C2923" s="3" t="s">
        <v>715</v>
      </c>
      <c r="D2923">
        <f>MATCH(C2923,'Master Sheet'!$B$2:$B$392,0)</f>
        <v>229</v>
      </c>
    </row>
    <row r="2924" spans="3:4" x14ac:dyDescent="0.3">
      <c r="C2924" s="3" t="s">
        <v>715</v>
      </c>
      <c r="D2924">
        <f>MATCH(C2924,'Master Sheet'!$B$2:$B$392,0)</f>
        <v>229</v>
      </c>
    </row>
    <row r="2925" spans="3:4" x14ac:dyDescent="0.3">
      <c r="C2925" s="3" t="s">
        <v>715</v>
      </c>
      <c r="D2925">
        <f>MATCH(C2925,'Master Sheet'!$B$2:$B$392,0)</f>
        <v>229</v>
      </c>
    </row>
    <row r="2926" spans="3:4" x14ac:dyDescent="0.3">
      <c r="C2926" s="3" t="s">
        <v>715</v>
      </c>
      <c r="D2926">
        <f>MATCH(C2926,'Master Sheet'!$B$2:$B$392,0)</f>
        <v>229</v>
      </c>
    </row>
    <row r="2927" spans="3:4" x14ac:dyDescent="0.3">
      <c r="C2927" s="3" t="s">
        <v>715</v>
      </c>
      <c r="D2927">
        <f>MATCH(C2927,'Master Sheet'!$B$2:$B$392,0)</f>
        <v>229</v>
      </c>
    </row>
    <row r="2928" spans="3:4" x14ac:dyDescent="0.3">
      <c r="C2928" s="3" t="s">
        <v>715</v>
      </c>
      <c r="D2928">
        <f>MATCH(C2928,'Master Sheet'!$B$2:$B$392,0)</f>
        <v>229</v>
      </c>
    </row>
    <row r="2929" spans="3:4" x14ac:dyDescent="0.3">
      <c r="C2929" s="3" t="s">
        <v>715</v>
      </c>
      <c r="D2929">
        <f>MATCH(C2929,'Master Sheet'!$B$2:$B$392,0)</f>
        <v>229</v>
      </c>
    </row>
    <row r="2930" spans="3:4" x14ac:dyDescent="0.3">
      <c r="C2930" s="3" t="s">
        <v>715</v>
      </c>
      <c r="D2930">
        <f>MATCH(C2930,'Master Sheet'!$B$2:$B$392,0)</f>
        <v>229</v>
      </c>
    </row>
    <row r="2931" spans="3:4" x14ac:dyDescent="0.3">
      <c r="C2931" s="3" t="s">
        <v>715</v>
      </c>
      <c r="D2931">
        <f>MATCH(C2931,'Master Sheet'!$B$2:$B$392,0)</f>
        <v>229</v>
      </c>
    </row>
    <row r="2932" spans="3:4" x14ac:dyDescent="0.3">
      <c r="C2932" s="3" t="s">
        <v>715</v>
      </c>
      <c r="D2932">
        <f>MATCH(C2932,'Master Sheet'!$B$2:$B$392,0)</f>
        <v>229</v>
      </c>
    </row>
    <row r="2933" spans="3:4" x14ac:dyDescent="0.3">
      <c r="C2933" s="3" t="s">
        <v>715</v>
      </c>
      <c r="D2933">
        <f>MATCH(C2933,'Master Sheet'!$B$2:$B$392,0)</f>
        <v>229</v>
      </c>
    </row>
    <row r="2934" spans="3:4" x14ac:dyDescent="0.3">
      <c r="C2934" s="3" t="s">
        <v>718</v>
      </c>
      <c r="D2934">
        <f>MATCH(C2934,'Master Sheet'!$B$2:$B$392,0)</f>
        <v>230</v>
      </c>
    </row>
    <row r="2935" spans="3:4" x14ac:dyDescent="0.3">
      <c r="C2935" s="3" t="s">
        <v>718</v>
      </c>
      <c r="D2935">
        <f>MATCH(C2935,'Master Sheet'!$B$2:$B$392,0)</f>
        <v>230</v>
      </c>
    </row>
    <row r="2936" spans="3:4" x14ac:dyDescent="0.3">
      <c r="C2936" s="3" t="s">
        <v>718</v>
      </c>
      <c r="D2936">
        <f>MATCH(C2936,'Master Sheet'!$B$2:$B$392,0)</f>
        <v>230</v>
      </c>
    </row>
    <row r="2937" spans="3:4" x14ac:dyDescent="0.3">
      <c r="C2937" s="3" t="s">
        <v>718</v>
      </c>
      <c r="D2937">
        <f>MATCH(C2937,'Master Sheet'!$B$2:$B$392,0)</f>
        <v>230</v>
      </c>
    </row>
    <row r="2938" spans="3:4" x14ac:dyDescent="0.3">
      <c r="C2938" s="3" t="s">
        <v>718</v>
      </c>
      <c r="D2938">
        <f>MATCH(C2938,'Master Sheet'!$B$2:$B$392,0)</f>
        <v>230</v>
      </c>
    </row>
    <row r="2939" spans="3:4" x14ac:dyDescent="0.3">
      <c r="C2939" s="3" t="s">
        <v>718</v>
      </c>
      <c r="D2939">
        <f>MATCH(C2939,'Master Sheet'!$B$2:$B$392,0)</f>
        <v>230</v>
      </c>
    </row>
    <row r="2940" spans="3:4" x14ac:dyDescent="0.3">
      <c r="C2940" s="3" t="s">
        <v>718</v>
      </c>
      <c r="D2940">
        <f>MATCH(C2940,'Master Sheet'!$B$2:$B$392,0)</f>
        <v>230</v>
      </c>
    </row>
    <row r="2941" spans="3:4" x14ac:dyDescent="0.3">
      <c r="C2941" s="3" t="s">
        <v>718</v>
      </c>
      <c r="D2941">
        <f>MATCH(C2941,'Master Sheet'!$B$2:$B$392,0)</f>
        <v>230</v>
      </c>
    </row>
    <row r="2942" spans="3:4" x14ac:dyDescent="0.3">
      <c r="C2942" s="3" t="s">
        <v>718</v>
      </c>
      <c r="D2942">
        <f>MATCH(C2942,'Master Sheet'!$B$2:$B$392,0)</f>
        <v>230</v>
      </c>
    </row>
    <row r="2943" spans="3:4" x14ac:dyDescent="0.3">
      <c r="C2943" s="3" t="s">
        <v>718</v>
      </c>
      <c r="D2943">
        <f>MATCH(C2943,'Master Sheet'!$B$2:$B$392,0)</f>
        <v>230</v>
      </c>
    </row>
    <row r="2944" spans="3:4" x14ac:dyDescent="0.3">
      <c r="C2944" s="3" t="s">
        <v>718</v>
      </c>
      <c r="D2944">
        <f>MATCH(C2944,'Master Sheet'!$B$2:$B$392,0)</f>
        <v>230</v>
      </c>
    </row>
    <row r="2945" spans="3:4" x14ac:dyDescent="0.3">
      <c r="C2945" s="3" t="s">
        <v>718</v>
      </c>
      <c r="D2945">
        <f>MATCH(C2945,'Master Sheet'!$B$2:$B$392,0)</f>
        <v>230</v>
      </c>
    </row>
    <row r="2946" spans="3:4" x14ac:dyDescent="0.3">
      <c r="C2946" s="3" t="s">
        <v>718</v>
      </c>
      <c r="D2946">
        <f>MATCH(C2946,'Master Sheet'!$B$2:$B$392,0)</f>
        <v>230</v>
      </c>
    </row>
    <row r="2947" spans="3:4" x14ac:dyDescent="0.3">
      <c r="C2947" s="3" t="s">
        <v>718</v>
      </c>
      <c r="D2947">
        <f>MATCH(C2947,'Master Sheet'!$B$2:$B$392,0)</f>
        <v>230</v>
      </c>
    </row>
    <row r="2948" spans="3:4" x14ac:dyDescent="0.3">
      <c r="C2948" s="3" t="s">
        <v>718</v>
      </c>
      <c r="D2948">
        <f>MATCH(C2948,'Master Sheet'!$B$2:$B$392,0)</f>
        <v>230</v>
      </c>
    </row>
    <row r="2949" spans="3:4" x14ac:dyDescent="0.3">
      <c r="C2949" s="3" t="s">
        <v>718</v>
      </c>
      <c r="D2949">
        <f>MATCH(C2949,'Master Sheet'!$B$2:$B$392,0)</f>
        <v>230</v>
      </c>
    </row>
    <row r="2950" spans="3:4" x14ac:dyDescent="0.3">
      <c r="C2950" s="3" t="s">
        <v>718</v>
      </c>
      <c r="D2950">
        <f>MATCH(C2950,'Master Sheet'!$B$2:$B$392,0)</f>
        <v>230</v>
      </c>
    </row>
    <row r="2951" spans="3:4" x14ac:dyDescent="0.3">
      <c r="C2951" s="3" t="s">
        <v>718</v>
      </c>
      <c r="D2951">
        <f>MATCH(C2951,'Master Sheet'!$B$2:$B$392,0)</f>
        <v>230</v>
      </c>
    </row>
    <row r="2952" spans="3:4" x14ac:dyDescent="0.3">
      <c r="C2952" s="3" t="s">
        <v>718</v>
      </c>
      <c r="D2952">
        <f>MATCH(C2952,'Master Sheet'!$B$2:$B$392,0)</f>
        <v>230</v>
      </c>
    </row>
    <row r="2953" spans="3:4" x14ac:dyDescent="0.3">
      <c r="C2953" s="3" t="s">
        <v>718</v>
      </c>
      <c r="D2953">
        <f>MATCH(C2953,'Master Sheet'!$B$2:$B$392,0)</f>
        <v>230</v>
      </c>
    </row>
    <row r="2954" spans="3:4" x14ac:dyDescent="0.3">
      <c r="C2954" s="3" t="s">
        <v>718</v>
      </c>
      <c r="D2954">
        <f>MATCH(C2954,'Master Sheet'!$B$2:$B$392,0)</f>
        <v>230</v>
      </c>
    </row>
    <row r="2955" spans="3:4" x14ac:dyDescent="0.3">
      <c r="C2955" s="3" t="s">
        <v>718</v>
      </c>
      <c r="D2955">
        <f>MATCH(C2955,'Master Sheet'!$B$2:$B$392,0)</f>
        <v>230</v>
      </c>
    </row>
    <row r="2956" spans="3:4" x14ac:dyDescent="0.3">
      <c r="C2956" s="3" t="s">
        <v>721</v>
      </c>
      <c r="D2956">
        <f>MATCH(C2956,'Master Sheet'!$B$2:$B$392,0)</f>
        <v>231</v>
      </c>
    </row>
    <row r="2957" spans="3:4" x14ac:dyDescent="0.3">
      <c r="C2957" s="3" t="s">
        <v>721</v>
      </c>
      <c r="D2957">
        <f>MATCH(C2957,'Master Sheet'!$B$2:$B$392,0)</f>
        <v>231</v>
      </c>
    </row>
    <row r="2958" spans="3:4" x14ac:dyDescent="0.3">
      <c r="C2958" s="3" t="s">
        <v>721</v>
      </c>
      <c r="D2958">
        <f>MATCH(C2958,'Master Sheet'!$B$2:$B$392,0)</f>
        <v>231</v>
      </c>
    </row>
    <row r="2959" spans="3:4" x14ac:dyDescent="0.3">
      <c r="C2959" s="3" t="s">
        <v>721</v>
      </c>
      <c r="D2959">
        <f>MATCH(C2959,'Master Sheet'!$B$2:$B$392,0)</f>
        <v>231</v>
      </c>
    </row>
    <row r="2960" spans="3:4" x14ac:dyDescent="0.3">
      <c r="C2960" s="3" t="s">
        <v>721</v>
      </c>
      <c r="D2960">
        <f>MATCH(C2960,'Master Sheet'!$B$2:$B$392,0)</f>
        <v>231</v>
      </c>
    </row>
    <row r="2961" spans="3:4" x14ac:dyDescent="0.3">
      <c r="C2961" s="3" t="s">
        <v>721</v>
      </c>
      <c r="D2961">
        <f>MATCH(C2961,'Master Sheet'!$B$2:$B$392,0)</f>
        <v>231</v>
      </c>
    </row>
    <row r="2962" spans="3:4" x14ac:dyDescent="0.3">
      <c r="C2962" s="3" t="s">
        <v>721</v>
      </c>
      <c r="D2962">
        <f>MATCH(C2962,'Master Sheet'!$B$2:$B$392,0)</f>
        <v>231</v>
      </c>
    </row>
    <row r="2963" spans="3:4" x14ac:dyDescent="0.3">
      <c r="C2963" s="3" t="s">
        <v>721</v>
      </c>
      <c r="D2963">
        <f>MATCH(C2963,'Master Sheet'!$B$2:$B$392,0)</f>
        <v>231</v>
      </c>
    </row>
    <row r="2964" spans="3:4" x14ac:dyDescent="0.3">
      <c r="C2964" s="3" t="s">
        <v>721</v>
      </c>
      <c r="D2964">
        <f>MATCH(C2964,'Master Sheet'!$B$2:$B$392,0)</f>
        <v>231</v>
      </c>
    </row>
    <row r="2965" spans="3:4" x14ac:dyDescent="0.3">
      <c r="C2965" s="3" t="s">
        <v>721</v>
      </c>
      <c r="D2965">
        <f>MATCH(C2965,'Master Sheet'!$B$2:$B$392,0)</f>
        <v>231</v>
      </c>
    </row>
    <row r="2966" spans="3:4" x14ac:dyDescent="0.3">
      <c r="C2966" s="3" t="s">
        <v>721</v>
      </c>
      <c r="D2966">
        <f>MATCH(C2966,'Master Sheet'!$B$2:$B$392,0)</f>
        <v>231</v>
      </c>
    </row>
    <row r="2967" spans="3:4" x14ac:dyDescent="0.3">
      <c r="C2967" s="3" t="s">
        <v>721</v>
      </c>
      <c r="D2967">
        <f>MATCH(C2967,'Master Sheet'!$B$2:$B$392,0)</f>
        <v>231</v>
      </c>
    </row>
    <row r="2968" spans="3:4" x14ac:dyDescent="0.3">
      <c r="C2968" s="3" t="s">
        <v>721</v>
      </c>
      <c r="D2968">
        <f>MATCH(C2968,'Master Sheet'!$B$2:$B$392,0)</f>
        <v>231</v>
      </c>
    </row>
    <row r="2969" spans="3:4" x14ac:dyDescent="0.3">
      <c r="C2969" s="3" t="s">
        <v>724</v>
      </c>
      <c r="D2969">
        <f>MATCH(C2969,'Master Sheet'!$B$2:$B$392,0)</f>
        <v>232</v>
      </c>
    </row>
    <row r="2970" spans="3:4" x14ac:dyDescent="0.3">
      <c r="C2970" s="3" t="s">
        <v>724</v>
      </c>
      <c r="D2970">
        <f>MATCH(C2970,'Master Sheet'!$B$2:$B$392,0)</f>
        <v>232</v>
      </c>
    </row>
    <row r="2971" spans="3:4" x14ac:dyDescent="0.3">
      <c r="C2971" s="3" t="s">
        <v>724</v>
      </c>
      <c r="D2971">
        <f>MATCH(C2971,'Master Sheet'!$B$2:$B$392,0)</f>
        <v>232</v>
      </c>
    </row>
    <row r="2972" spans="3:4" x14ac:dyDescent="0.3">
      <c r="C2972" s="3" t="s">
        <v>724</v>
      </c>
      <c r="D2972">
        <f>MATCH(C2972,'Master Sheet'!$B$2:$B$392,0)</f>
        <v>232</v>
      </c>
    </row>
    <row r="2973" spans="3:4" x14ac:dyDescent="0.3">
      <c r="C2973" s="3" t="s">
        <v>724</v>
      </c>
      <c r="D2973">
        <f>MATCH(C2973,'Master Sheet'!$B$2:$B$392,0)</f>
        <v>232</v>
      </c>
    </row>
    <row r="2974" spans="3:4" x14ac:dyDescent="0.3">
      <c r="C2974" s="3" t="s">
        <v>724</v>
      </c>
      <c r="D2974">
        <f>MATCH(C2974,'Master Sheet'!$B$2:$B$392,0)</f>
        <v>232</v>
      </c>
    </row>
    <row r="2975" spans="3:4" x14ac:dyDescent="0.3">
      <c r="C2975" s="3" t="s">
        <v>724</v>
      </c>
      <c r="D2975">
        <f>MATCH(C2975,'Master Sheet'!$B$2:$B$392,0)</f>
        <v>232</v>
      </c>
    </row>
    <row r="2976" spans="3:4" x14ac:dyDescent="0.3">
      <c r="C2976" s="3" t="s">
        <v>724</v>
      </c>
      <c r="D2976">
        <f>MATCH(C2976,'Master Sheet'!$B$2:$B$392,0)</f>
        <v>232</v>
      </c>
    </row>
    <row r="2977" spans="3:4" x14ac:dyDescent="0.3">
      <c r="C2977" s="3" t="s">
        <v>724</v>
      </c>
      <c r="D2977">
        <f>MATCH(C2977,'Master Sheet'!$B$2:$B$392,0)</f>
        <v>232</v>
      </c>
    </row>
    <row r="2978" spans="3:4" x14ac:dyDescent="0.3">
      <c r="C2978" s="3" t="s">
        <v>724</v>
      </c>
      <c r="D2978">
        <f>MATCH(C2978,'Master Sheet'!$B$2:$B$392,0)</f>
        <v>232</v>
      </c>
    </row>
    <row r="2979" spans="3:4" x14ac:dyDescent="0.3">
      <c r="C2979" s="3" t="s">
        <v>724</v>
      </c>
      <c r="D2979">
        <f>MATCH(C2979,'Master Sheet'!$B$2:$B$392,0)</f>
        <v>232</v>
      </c>
    </row>
    <row r="2980" spans="3:4" x14ac:dyDescent="0.3">
      <c r="C2980" s="3" t="s">
        <v>724</v>
      </c>
      <c r="D2980">
        <f>MATCH(C2980,'Master Sheet'!$B$2:$B$392,0)</f>
        <v>232</v>
      </c>
    </row>
    <row r="2981" spans="3:4" x14ac:dyDescent="0.3">
      <c r="C2981" s="3" t="s">
        <v>724</v>
      </c>
      <c r="D2981">
        <f>MATCH(C2981,'Master Sheet'!$B$2:$B$392,0)</f>
        <v>232</v>
      </c>
    </row>
    <row r="2982" spans="3:4" x14ac:dyDescent="0.3">
      <c r="C2982" s="3" t="s">
        <v>724</v>
      </c>
      <c r="D2982">
        <f>MATCH(C2982,'Master Sheet'!$B$2:$B$392,0)</f>
        <v>232</v>
      </c>
    </row>
    <row r="2983" spans="3:4" x14ac:dyDescent="0.3">
      <c r="C2983" s="3" t="s">
        <v>724</v>
      </c>
      <c r="D2983">
        <f>MATCH(C2983,'Master Sheet'!$B$2:$B$392,0)</f>
        <v>232</v>
      </c>
    </row>
    <row r="2984" spans="3:4" x14ac:dyDescent="0.3">
      <c r="C2984" s="3" t="s">
        <v>727</v>
      </c>
      <c r="D2984">
        <f>MATCH(C2984,'Master Sheet'!$B$2:$B$392,0)</f>
        <v>233</v>
      </c>
    </row>
    <row r="2985" spans="3:4" x14ac:dyDescent="0.3">
      <c r="C2985" s="3" t="s">
        <v>727</v>
      </c>
      <c r="D2985">
        <f>MATCH(C2985,'Master Sheet'!$B$2:$B$392,0)</f>
        <v>233</v>
      </c>
    </row>
    <row r="2986" spans="3:4" x14ac:dyDescent="0.3">
      <c r="C2986" s="3" t="s">
        <v>727</v>
      </c>
      <c r="D2986">
        <f>MATCH(C2986,'Master Sheet'!$B$2:$B$392,0)</f>
        <v>233</v>
      </c>
    </row>
    <row r="2987" spans="3:4" x14ac:dyDescent="0.3">
      <c r="C2987" s="3" t="s">
        <v>727</v>
      </c>
      <c r="D2987">
        <f>MATCH(C2987,'Master Sheet'!$B$2:$B$392,0)</f>
        <v>233</v>
      </c>
    </row>
    <row r="2988" spans="3:4" x14ac:dyDescent="0.3">
      <c r="C2988" s="3" t="s">
        <v>727</v>
      </c>
      <c r="D2988">
        <f>MATCH(C2988,'Master Sheet'!$B$2:$B$392,0)</f>
        <v>233</v>
      </c>
    </row>
    <row r="2989" spans="3:4" x14ac:dyDescent="0.3">
      <c r="C2989" s="3" t="s">
        <v>727</v>
      </c>
      <c r="D2989">
        <f>MATCH(C2989,'Master Sheet'!$B$2:$B$392,0)</f>
        <v>233</v>
      </c>
    </row>
    <row r="2990" spans="3:4" x14ac:dyDescent="0.3">
      <c r="C2990" s="3" t="s">
        <v>727</v>
      </c>
      <c r="D2990">
        <f>MATCH(C2990,'Master Sheet'!$B$2:$B$392,0)</f>
        <v>233</v>
      </c>
    </row>
    <row r="2991" spans="3:4" x14ac:dyDescent="0.3">
      <c r="C2991" s="3" t="s">
        <v>727</v>
      </c>
      <c r="D2991">
        <f>MATCH(C2991,'Master Sheet'!$B$2:$B$392,0)</f>
        <v>233</v>
      </c>
    </row>
    <row r="2992" spans="3:4" x14ac:dyDescent="0.3">
      <c r="C2992" s="3" t="s">
        <v>727</v>
      </c>
      <c r="D2992">
        <f>MATCH(C2992,'Master Sheet'!$B$2:$B$392,0)</f>
        <v>233</v>
      </c>
    </row>
    <row r="2993" spans="3:4" x14ac:dyDescent="0.3">
      <c r="C2993" s="3" t="s">
        <v>727</v>
      </c>
      <c r="D2993">
        <f>MATCH(C2993,'Master Sheet'!$B$2:$B$392,0)</f>
        <v>233</v>
      </c>
    </row>
    <row r="2994" spans="3:4" x14ac:dyDescent="0.3">
      <c r="C2994" s="3" t="s">
        <v>727</v>
      </c>
      <c r="D2994">
        <f>MATCH(C2994,'Master Sheet'!$B$2:$B$392,0)</f>
        <v>233</v>
      </c>
    </row>
    <row r="2995" spans="3:4" x14ac:dyDescent="0.3">
      <c r="C2995" s="3" t="s">
        <v>727</v>
      </c>
      <c r="D2995">
        <f>MATCH(C2995,'Master Sheet'!$B$2:$B$392,0)</f>
        <v>233</v>
      </c>
    </row>
    <row r="2996" spans="3:4" x14ac:dyDescent="0.3">
      <c r="C2996" s="3" t="s">
        <v>727</v>
      </c>
      <c r="D2996">
        <f>MATCH(C2996,'Master Sheet'!$B$2:$B$392,0)</f>
        <v>233</v>
      </c>
    </row>
    <row r="2997" spans="3:4" x14ac:dyDescent="0.3">
      <c r="C2997" s="3" t="s">
        <v>727</v>
      </c>
      <c r="D2997">
        <f>MATCH(C2997,'Master Sheet'!$B$2:$B$392,0)</f>
        <v>233</v>
      </c>
    </row>
    <row r="2998" spans="3:4" x14ac:dyDescent="0.3">
      <c r="C2998" s="3" t="s">
        <v>727</v>
      </c>
      <c r="D2998">
        <f>MATCH(C2998,'Master Sheet'!$B$2:$B$392,0)</f>
        <v>233</v>
      </c>
    </row>
    <row r="2999" spans="3:4" x14ac:dyDescent="0.3">
      <c r="C2999" s="3" t="s">
        <v>727</v>
      </c>
      <c r="D2999">
        <f>MATCH(C2999,'Master Sheet'!$B$2:$B$392,0)</f>
        <v>233</v>
      </c>
    </row>
    <row r="3000" spans="3:4" x14ac:dyDescent="0.3">
      <c r="C3000" s="3" t="s">
        <v>731</v>
      </c>
      <c r="D3000">
        <f>MATCH(C3000,'Master Sheet'!$B$2:$B$392,0)</f>
        <v>234</v>
      </c>
    </row>
    <row r="3001" spans="3:4" x14ac:dyDescent="0.3">
      <c r="C3001" s="3" t="s">
        <v>731</v>
      </c>
      <c r="D3001">
        <f>MATCH(C3001,'Master Sheet'!$B$2:$B$392,0)</f>
        <v>234</v>
      </c>
    </row>
    <row r="3002" spans="3:4" x14ac:dyDescent="0.3">
      <c r="C3002" s="3" t="s">
        <v>731</v>
      </c>
      <c r="D3002">
        <f>MATCH(C3002,'Master Sheet'!$B$2:$B$392,0)</f>
        <v>234</v>
      </c>
    </row>
    <row r="3003" spans="3:4" x14ac:dyDescent="0.3">
      <c r="C3003" s="3" t="s">
        <v>731</v>
      </c>
      <c r="D3003">
        <f>MATCH(C3003,'Master Sheet'!$B$2:$B$392,0)</f>
        <v>234</v>
      </c>
    </row>
    <row r="3004" spans="3:4" x14ac:dyDescent="0.3">
      <c r="C3004" s="3" t="s">
        <v>731</v>
      </c>
      <c r="D3004">
        <f>MATCH(C3004,'Master Sheet'!$B$2:$B$392,0)</f>
        <v>234</v>
      </c>
    </row>
    <row r="3005" spans="3:4" x14ac:dyDescent="0.3">
      <c r="C3005" s="3" t="s">
        <v>731</v>
      </c>
      <c r="D3005">
        <f>MATCH(C3005,'Master Sheet'!$B$2:$B$392,0)</f>
        <v>234</v>
      </c>
    </row>
    <row r="3006" spans="3:4" x14ac:dyDescent="0.3">
      <c r="C3006" s="3" t="s">
        <v>731</v>
      </c>
      <c r="D3006">
        <f>MATCH(C3006,'Master Sheet'!$B$2:$B$392,0)</f>
        <v>234</v>
      </c>
    </row>
    <row r="3007" spans="3:4" x14ac:dyDescent="0.3">
      <c r="C3007" s="3" t="s">
        <v>731</v>
      </c>
      <c r="D3007">
        <f>MATCH(C3007,'Master Sheet'!$B$2:$B$392,0)</f>
        <v>234</v>
      </c>
    </row>
    <row r="3008" spans="3:4" x14ac:dyDescent="0.3">
      <c r="C3008" s="3" t="s">
        <v>731</v>
      </c>
      <c r="D3008">
        <f>MATCH(C3008,'Master Sheet'!$B$2:$B$392,0)</f>
        <v>234</v>
      </c>
    </row>
    <row r="3009" spans="3:4" x14ac:dyDescent="0.3">
      <c r="C3009" s="3" t="s">
        <v>731</v>
      </c>
      <c r="D3009">
        <f>MATCH(C3009,'Master Sheet'!$B$2:$B$392,0)</f>
        <v>234</v>
      </c>
    </row>
    <row r="3010" spans="3:4" x14ac:dyDescent="0.3">
      <c r="C3010" s="3" t="s">
        <v>731</v>
      </c>
      <c r="D3010">
        <f>MATCH(C3010,'Master Sheet'!$B$2:$B$392,0)</f>
        <v>234</v>
      </c>
    </row>
    <row r="3011" spans="3:4" x14ac:dyDescent="0.3">
      <c r="C3011" s="3" t="s">
        <v>731</v>
      </c>
      <c r="D3011">
        <f>MATCH(C3011,'Master Sheet'!$B$2:$B$392,0)</f>
        <v>234</v>
      </c>
    </row>
    <row r="3012" spans="3:4" x14ac:dyDescent="0.3">
      <c r="C3012" s="3" t="s">
        <v>734</v>
      </c>
      <c r="D3012">
        <f>MATCH(C3012,'Master Sheet'!$B$2:$B$392,0)</f>
        <v>235</v>
      </c>
    </row>
    <row r="3013" spans="3:4" x14ac:dyDescent="0.3">
      <c r="C3013" s="3" t="s">
        <v>734</v>
      </c>
      <c r="D3013">
        <f>MATCH(C3013,'Master Sheet'!$B$2:$B$392,0)</f>
        <v>235</v>
      </c>
    </row>
    <row r="3014" spans="3:4" x14ac:dyDescent="0.3">
      <c r="C3014" s="3" t="s">
        <v>734</v>
      </c>
      <c r="D3014">
        <f>MATCH(C3014,'Master Sheet'!$B$2:$B$392,0)</f>
        <v>235</v>
      </c>
    </row>
    <row r="3015" spans="3:4" x14ac:dyDescent="0.3">
      <c r="C3015" s="3" t="s">
        <v>734</v>
      </c>
      <c r="D3015">
        <f>MATCH(C3015,'Master Sheet'!$B$2:$B$392,0)</f>
        <v>235</v>
      </c>
    </row>
    <row r="3016" spans="3:4" x14ac:dyDescent="0.3">
      <c r="C3016" s="3" t="s">
        <v>734</v>
      </c>
      <c r="D3016">
        <f>MATCH(C3016,'Master Sheet'!$B$2:$B$392,0)</f>
        <v>235</v>
      </c>
    </row>
    <row r="3017" spans="3:4" x14ac:dyDescent="0.3">
      <c r="C3017" s="3" t="s">
        <v>734</v>
      </c>
      <c r="D3017">
        <f>MATCH(C3017,'Master Sheet'!$B$2:$B$392,0)</f>
        <v>235</v>
      </c>
    </row>
    <row r="3018" spans="3:4" x14ac:dyDescent="0.3">
      <c r="C3018" s="3" t="s">
        <v>734</v>
      </c>
      <c r="D3018">
        <f>MATCH(C3018,'Master Sheet'!$B$2:$B$392,0)</f>
        <v>235</v>
      </c>
    </row>
    <row r="3019" spans="3:4" x14ac:dyDescent="0.3">
      <c r="C3019" s="3" t="s">
        <v>734</v>
      </c>
      <c r="D3019">
        <f>MATCH(C3019,'Master Sheet'!$B$2:$B$392,0)</f>
        <v>235</v>
      </c>
    </row>
    <row r="3020" spans="3:4" x14ac:dyDescent="0.3">
      <c r="C3020" s="3" t="s">
        <v>734</v>
      </c>
      <c r="D3020">
        <f>MATCH(C3020,'Master Sheet'!$B$2:$B$392,0)</f>
        <v>235</v>
      </c>
    </row>
    <row r="3021" spans="3:4" x14ac:dyDescent="0.3">
      <c r="C3021" s="3" t="s">
        <v>734</v>
      </c>
      <c r="D3021">
        <f>MATCH(C3021,'Master Sheet'!$B$2:$B$392,0)</f>
        <v>235</v>
      </c>
    </row>
    <row r="3022" spans="3:4" x14ac:dyDescent="0.3">
      <c r="C3022" s="3" t="s">
        <v>734</v>
      </c>
      <c r="D3022">
        <f>MATCH(C3022,'Master Sheet'!$B$2:$B$392,0)</f>
        <v>235</v>
      </c>
    </row>
    <row r="3023" spans="3:4" x14ac:dyDescent="0.3">
      <c r="C3023" s="3" t="s">
        <v>734</v>
      </c>
      <c r="D3023">
        <f>MATCH(C3023,'Master Sheet'!$B$2:$B$392,0)</f>
        <v>235</v>
      </c>
    </row>
    <row r="3024" spans="3:4" x14ac:dyDescent="0.3">
      <c r="C3024" s="3" t="s">
        <v>734</v>
      </c>
      <c r="D3024">
        <f>MATCH(C3024,'Master Sheet'!$B$2:$B$392,0)</f>
        <v>235</v>
      </c>
    </row>
    <row r="3025" spans="3:4" x14ac:dyDescent="0.3">
      <c r="C3025" s="3" t="s">
        <v>734</v>
      </c>
      <c r="D3025">
        <f>MATCH(C3025,'Master Sheet'!$B$2:$B$392,0)</f>
        <v>235</v>
      </c>
    </row>
    <row r="3026" spans="3:4" x14ac:dyDescent="0.3">
      <c r="C3026" s="3" t="s">
        <v>734</v>
      </c>
      <c r="D3026">
        <f>MATCH(C3026,'Master Sheet'!$B$2:$B$392,0)</f>
        <v>235</v>
      </c>
    </row>
    <row r="3027" spans="3:4" x14ac:dyDescent="0.3">
      <c r="C3027" s="3" t="s">
        <v>736</v>
      </c>
      <c r="D3027">
        <f>MATCH(C3027,'Master Sheet'!$B$2:$B$392,0)</f>
        <v>236</v>
      </c>
    </row>
    <row r="3028" spans="3:4" x14ac:dyDescent="0.3">
      <c r="C3028" s="3" t="s">
        <v>736</v>
      </c>
      <c r="D3028">
        <f>MATCH(C3028,'Master Sheet'!$B$2:$B$392,0)</f>
        <v>236</v>
      </c>
    </row>
    <row r="3029" spans="3:4" x14ac:dyDescent="0.3">
      <c r="C3029" s="3" t="s">
        <v>736</v>
      </c>
      <c r="D3029">
        <f>MATCH(C3029,'Master Sheet'!$B$2:$B$392,0)</f>
        <v>236</v>
      </c>
    </row>
    <row r="3030" spans="3:4" x14ac:dyDescent="0.3">
      <c r="C3030" s="3" t="s">
        <v>736</v>
      </c>
      <c r="D3030">
        <f>MATCH(C3030,'Master Sheet'!$B$2:$B$392,0)</f>
        <v>236</v>
      </c>
    </row>
    <row r="3031" spans="3:4" x14ac:dyDescent="0.3">
      <c r="C3031" s="3" t="s">
        <v>736</v>
      </c>
      <c r="D3031">
        <f>MATCH(C3031,'Master Sheet'!$B$2:$B$392,0)</f>
        <v>236</v>
      </c>
    </row>
    <row r="3032" spans="3:4" x14ac:dyDescent="0.3">
      <c r="C3032" s="3" t="s">
        <v>736</v>
      </c>
      <c r="D3032">
        <f>MATCH(C3032,'Master Sheet'!$B$2:$B$392,0)</f>
        <v>236</v>
      </c>
    </row>
    <row r="3033" spans="3:4" x14ac:dyDescent="0.3">
      <c r="C3033" s="3" t="s">
        <v>736</v>
      </c>
      <c r="D3033">
        <f>MATCH(C3033,'Master Sheet'!$B$2:$B$392,0)</f>
        <v>236</v>
      </c>
    </row>
    <row r="3034" spans="3:4" x14ac:dyDescent="0.3">
      <c r="C3034" s="3" t="s">
        <v>736</v>
      </c>
      <c r="D3034">
        <f>MATCH(C3034,'Master Sheet'!$B$2:$B$392,0)</f>
        <v>236</v>
      </c>
    </row>
    <row r="3035" spans="3:4" x14ac:dyDescent="0.3">
      <c r="C3035" s="3" t="s">
        <v>736</v>
      </c>
      <c r="D3035">
        <f>MATCH(C3035,'Master Sheet'!$B$2:$B$392,0)</f>
        <v>236</v>
      </c>
    </row>
    <row r="3036" spans="3:4" x14ac:dyDescent="0.3">
      <c r="C3036" s="3" t="s">
        <v>736</v>
      </c>
      <c r="D3036">
        <f>MATCH(C3036,'Master Sheet'!$B$2:$B$392,0)</f>
        <v>236</v>
      </c>
    </row>
    <row r="3037" spans="3:4" x14ac:dyDescent="0.3">
      <c r="C3037" s="3" t="s">
        <v>736</v>
      </c>
      <c r="D3037">
        <f>MATCH(C3037,'Master Sheet'!$B$2:$B$392,0)</f>
        <v>236</v>
      </c>
    </row>
    <row r="3038" spans="3:4" x14ac:dyDescent="0.3">
      <c r="C3038" s="3" t="s">
        <v>736</v>
      </c>
      <c r="D3038">
        <f>MATCH(C3038,'Master Sheet'!$B$2:$B$392,0)</f>
        <v>236</v>
      </c>
    </row>
    <row r="3039" spans="3:4" x14ac:dyDescent="0.3">
      <c r="C3039" s="3" t="s">
        <v>736</v>
      </c>
      <c r="D3039">
        <f>MATCH(C3039,'Master Sheet'!$B$2:$B$392,0)</f>
        <v>236</v>
      </c>
    </row>
    <row r="3040" spans="3:4" x14ac:dyDescent="0.3">
      <c r="C3040" s="3" t="s">
        <v>736</v>
      </c>
      <c r="D3040">
        <f>MATCH(C3040,'Master Sheet'!$B$2:$B$392,0)</f>
        <v>236</v>
      </c>
    </row>
    <row r="3041" spans="3:4" x14ac:dyDescent="0.3">
      <c r="C3041" s="3" t="s">
        <v>736</v>
      </c>
      <c r="D3041">
        <f>MATCH(C3041,'Master Sheet'!$B$2:$B$392,0)</f>
        <v>236</v>
      </c>
    </row>
    <row r="3042" spans="3:4" x14ac:dyDescent="0.3">
      <c r="C3042" s="3" t="s">
        <v>736</v>
      </c>
      <c r="D3042">
        <f>MATCH(C3042,'Master Sheet'!$B$2:$B$392,0)</f>
        <v>236</v>
      </c>
    </row>
    <row r="3043" spans="3:4" x14ac:dyDescent="0.3">
      <c r="C3043" s="3" t="s">
        <v>739</v>
      </c>
      <c r="D3043">
        <f>MATCH(C3043,'Master Sheet'!$B$2:$B$392,0)</f>
        <v>237</v>
      </c>
    </row>
    <row r="3044" spans="3:4" x14ac:dyDescent="0.3">
      <c r="C3044" s="3" t="s">
        <v>739</v>
      </c>
      <c r="D3044">
        <f>MATCH(C3044,'Master Sheet'!$B$2:$B$392,0)</f>
        <v>237</v>
      </c>
    </row>
    <row r="3045" spans="3:4" x14ac:dyDescent="0.3">
      <c r="C3045" s="3" t="s">
        <v>739</v>
      </c>
      <c r="D3045">
        <f>MATCH(C3045,'Master Sheet'!$B$2:$B$392,0)</f>
        <v>237</v>
      </c>
    </row>
    <row r="3046" spans="3:4" x14ac:dyDescent="0.3">
      <c r="C3046" s="3" t="s">
        <v>739</v>
      </c>
      <c r="D3046">
        <f>MATCH(C3046,'Master Sheet'!$B$2:$B$392,0)</f>
        <v>237</v>
      </c>
    </row>
    <row r="3047" spans="3:4" x14ac:dyDescent="0.3">
      <c r="C3047" s="3" t="s">
        <v>739</v>
      </c>
      <c r="D3047">
        <f>MATCH(C3047,'Master Sheet'!$B$2:$B$392,0)</f>
        <v>237</v>
      </c>
    </row>
    <row r="3048" spans="3:4" x14ac:dyDescent="0.3">
      <c r="C3048" s="3" t="s">
        <v>739</v>
      </c>
      <c r="D3048">
        <f>MATCH(C3048,'Master Sheet'!$B$2:$B$392,0)</f>
        <v>237</v>
      </c>
    </row>
    <row r="3049" spans="3:4" x14ac:dyDescent="0.3">
      <c r="C3049" s="3" t="s">
        <v>739</v>
      </c>
      <c r="D3049">
        <f>MATCH(C3049,'Master Sheet'!$B$2:$B$392,0)</f>
        <v>237</v>
      </c>
    </row>
    <row r="3050" spans="3:4" x14ac:dyDescent="0.3">
      <c r="C3050" s="3" t="s">
        <v>739</v>
      </c>
      <c r="D3050">
        <f>MATCH(C3050,'Master Sheet'!$B$2:$B$392,0)</f>
        <v>237</v>
      </c>
    </row>
    <row r="3051" spans="3:4" x14ac:dyDescent="0.3">
      <c r="C3051" s="3" t="s">
        <v>739</v>
      </c>
      <c r="D3051">
        <f>MATCH(C3051,'Master Sheet'!$B$2:$B$392,0)</f>
        <v>237</v>
      </c>
    </row>
    <row r="3052" spans="3:4" x14ac:dyDescent="0.3">
      <c r="C3052" s="3" t="s">
        <v>739</v>
      </c>
      <c r="D3052">
        <f>MATCH(C3052,'Master Sheet'!$B$2:$B$392,0)</f>
        <v>237</v>
      </c>
    </row>
    <row r="3053" spans="3:4" x14ac:dyDescent="0.3">
      <c r="C3053" s="3" t="s">
        <v>739</v>
      </c>
      <c r="D3053">
        <f>MATCH(C3053,'Master Sheet'!$B$2:$B$392,0)</f>
        <v>237</v>
      </c>
    </row>
    <row r="3054" spans="3:4" x14ac:dyDescent="0.3">
      <c r="C3054" s="3" t="s">
        <v>739</v>
      </c>
      <c r="D3054">
        <f>MATCH(C3054,'Master Sheet'!$B$2:$B$392,0)</f>
        <v>237</v>
      </c>
    </row>
    <row r="3055" spans="3:4" x14ac:dyDescent="0.3">
      <c r="C3055" s="3" t="s">
        <v>742</v>
      </c>
      <c r="D3055">
        <f>MATCH(C3055,'Master Sheet'!$B$2:$B$392,0)</f>
        <v>238</v>
      </c>
    </row>
    <row r="3056" spans="3:4" x14ac:dyDescent="0.3">
      <c r="C3056" s="3" t="s">
        <v>742</v>
      </c>
      <c r="D3056">
        <f>MATCH(C3056,'Master Sheet'!$B$2:$B$392,0)</f>
        <v>238</v>
      </c>
    </row>
    <row r="3057" spans="3:4" x14ac:dyDescent="0.3">
      <c r="C3057" s="3" t="s">
        <v>742</v>
      </c>
      <c r="D3057">
        <f>MATCH(C3057,'Master Sheet'!$B$2:$B$392,0)</f>
        <v>238</v>
      </c>
    </row>
    <row r="3058" spans="3:4" x14ac:dyDescent="0.3">
      <c r="C3058" s="3" t="s">
        <v>742</v>
      </c>
      <c r="D3058">
        <f>MATCH(C3058,'Master Sheet'!$B$2:$B$392,0)</f>
        <v>238</v>
      </c>
    </row>
    <row r="3059" spans="3:4" x14ac:dyDescent="0.3">
      <c r="C3059" s="3" t="s">
        <v>742</v>
      </c>
      <c r="D3059">
        <f>MATCH(C3059,'Master Sheet'!$B$2:$B$392,0)</f>
        <v>238</v>
      </c>
    </row>
    <row r="3060" spans="3:4" x14ac:dyDescent="0.3">
      <c r="C3060" s="3" t="s">
        <v>742</v>
      </c>
      <c r="D3060">
        <f>MATCH(C3060,'Master Sheet'!$B$2:$B$392,0)</f>
        <v>238</v>
      </c>
    </row>
    <row r="3061" spans="3:4" x14ac:dyDescent="0.3">
      <c r="C3061" s="3" t="s">
        <v>742</v>
      </c>
      <c r="D3061">
        <f>MATCH(C3061,'Master Sheet'!$B$2:$B$392,0)</f>
        <v>238</v>
      </c>
    </row>
    <row r="3062" spans="3:4" x14ac:dyDescent="0.3">
      <c r="C3062" s="3" t="s">
        <v>745</v>
      </c>
      <c r="D3062">
        <f>MATCH(C3062,'Master Sheet'!$B$2:$B$392,0)</f>
        <v>239</v>
      </c>
    </row>
    <row r="3063" spans="3:4" x14ac:dyDescent="0.3">
      <c r="C3063" s="3" t="s">
        <v>745</v>
      </c>
      <c r="D3063">
        <f>MATCH(C3063,'Master Sheet'!$B$2:$B$392,0)</f>
        <v>239</v>
      </c>
    </row>
    <row r="3064" spans="3:4" x14ac:dyDescent="0.3">
      <c r="C3064" s="3" t="s">
        <v>745</v>
      </c>
      <c r="D3064">
        <f>MATCH(C3064,'Master Sheet'!$B$2:$B$392,0)</f>
        <v>239</v>
      </c>
    </row>
    <row r="3065" spans="3:4" x14ac:dyDescent="0.3">
      <c r="C3065" s="3" t="s">
        <v>745</v>
      </c>
      <c r="D3065">
        <f>MATCH(C3065,'Master Sheet'!$B$2:$B$392,0)</f>
        <v>239</v>
      </c>
    </row>
    <row r="3066" spans="3:4" x14ac:dyDescent="0.3">
      <c r="C3066" s="3" t="s">
        <v>745</v>
      </c>
      <c r="D3066">
        <f>MATCH(C3066,'Master Sheet'!$B$2:$B$392,0)</f>
        <v>239</v>
      </c>
    </row>
    <row r="3067" spans="3:4" x14ac:dyDescent="0.3">
      <c r="C3067" s="3" t="s">
        <v>745</v>
      </c>
      <c r="D3067">
        <f>MATCH(C3067,'Master Sheet'!$B$2:$B$392,0)</f>
        <v>239</v>
      </c>
    </row>
    <row r="3068" spans="3:4" x14ac:dyDescent="0.3">
      <c r="C3068" s="3" t="s">
        <v>745</v>
      </c>
      <c r="D3068">
        <f>MATCH(C3068,'Master Sheet'!$B$2:$B$392,0)</f>
        <v>239</v>
      </c>
    </row>
    <row r="3069" spans="3:4" x14ac:dyDescent="0.3">
      <c r="C3069" s="3" t="s">
        <v>745</v>
      </c>
      <c r="D3069">
        <f>MATCH(C3069,'Master Sheet'!$B$2:$B$392,0)</f>
        <v>239</v>
      </c>
    </row>
    <row r="3070" spans="3:4" x14ac:dyDescent="0.3">
      <c r="C3070" s="3" t="s">
        <v>745</v>
      </c>
      <c r="D3070">
        <f>MATCH(C3070,'Master Sheet'!$B$2:$B$392,0)</f>
        <v>239</v>
      </c>
    </row>
    <row r="3071" spans="3:4" x14ac:dyDescent="0.3">
      <c r="C3071" s="3" t="s">
        <v>745</v>
      </c>
      <c r="D3071">
        <f>MATCH(C3071,'Master Sheet'!$B$2:$B$392,0)</f>
        <v>239</v>
      </c>
    </row>
    <row r="3072" spans="3:4" x14ac:dyDescent="0.3">
      <c r="C3072" s="3" t="s">
        <v>745</v>
      </c>
      <c r="D3072">
        <f>MATCH(C3072,'Master Sheet'!$B$2:$B$392,0)</f>
        <v>239</v>
      </c>
    </row>
    <row r="3073" spans="3:4" x14ac:dyDescent="0.3">
      <c r="C3073" s="3" t="s">
        <v>745</v>
      </c>
      <c r="D3073">
        <f>MATCH(C3073,'Master Sheet'!$B$2:$B$392,0)</f>
        <v>239</v>
      </c>
    </row>
    <row r="3074" spans="3:4" x14ac:dyDescent="0.3">
      <c r="C3074" s="3" t="s">
        <v>745</v>
      </c>
      <c r="D3074">
        <f>MATCH(C3074,'Master Sheet'!$B$2:$B$392,0)</f>
        <v>239</v>
      </c>
    </row>
    <row r="3075" spans="3:4" x14ac:dyDescent="0.3">
      <c r="C3075" s="3" t="s">
        <v>745</v>
      </c>
      <c r="D3075">
        <f>MATCH(C3075,'Master Sheet'!$B$2:$B$392,0)</f>
        <v>239</v>
      </c>
    </row>
    <row r="3076" spans="3:4" x14ac:dyDescent="0.3">
      <c r="C3076" s="3" t="s">
        <v>745</v>
      </c>
      <c r="D3076">
        <f>MATCH(C3076,'Master Sheet'!$B$2:$B$392,0)</f>
        <v>239</v>
      </c>
    </row>
    <row r="3077" spans="3:4" x14ac:dyDescent="0.3">
      <c r="C3077" s="3" t="s">
        <v>745</v>
      </c>
      <c r="D3077">
        <f>MATCH(C3077,'Master Sheet'!$B$2:$B$392,0)</f>
        <v>239</v>
      </c>
    </row>
    <row r="3078" spans="3:4" x14ac:dyDescent="0.3">
      <c r="C3078" s="3" t="s">
        <v>748</v>
      </c>
      <c r="D3078">
        <f>MATCH(C3078,'Master Sheet'!$B$2:$B$392,0)</f>
        <v>240</v>
      </c>
    </row>
    <row r="3079" spans="3:4" x14ac:dyDescent="0.3">
      <c r="C3079" s="3" t="s">
        <v>748</v>
      </c>
      <c r="D3079">
        <f>MATCH(C3079,'Master Sheet'!$B$2:$B$392,0)</f>
        <v>240</v>
      </c>
    </row>
    <row r="3080" spans="3:4" x14ac:dyDescent="0.3">
      <c r="C3080" s="3" t="s">
        <v>748</v>
      </c>
      <c r="D3080">
        <f>MATCH(C3080,'Master Sheet'!$B$2:$B$392,0)</f>
        <v>240</v>
      </c>
    </row>
    <row r="3081" spans="3:4" x14ac:dyDescent="0.3">
      <c r="C3081" s="3" t="s">
        <v>748</v>
      </c>
      <c r="D3081">
        <f>MATCH(C3081,'Master Sheet'!$B$2:$B$392,0)</f>
        <v>240</v>
      </c>
    </row>
    <row r="3082" spans="3:4" x14ac:dyDescent="0.3">
      <c r="C3082" s="3" t="s">
        <v>748</v>
      </c>
      <c r="D3082">
        <f>MATCH(C3082,'Master Sheet'!$B$2:$B$392,0)</f>
        <v>240</v>
      </c>
    </row>
    <row r="3083" spans="3:4" x14ac:dyDescent="0.3">
      <c r="C3083" s="3" t="s">
        <v>748</v>
      </c>
      <c r="D3083">
        <f>MATCH(C3083,'Master Sheet'!$B$2:$B$392,0)</f>
        <v>240</v>
      </c>
    </row>
    <row r="3084" spans="3:4" x14ac:dyDescent="0.3">
      <c r="C3084" s="3" t="s">
        <v>748</v>
      </c>
      <c r="D3084">
        <f>MATCH(C3084,'Master Sheet'!$B$2:$B$392,0)</f>
        <v>240</v>
      </c>
    </row>
    <row r="3085" spans="3:4" x14ac:dyDescent="0.3">
      <c r="C3085" s="3" t="s">
        <v>748</v>
      </c>
      <c r="D3085">
        <f>MATCH(C3085,'Master Sheet'!$B$2:$B$392,0)</f>
        <v>240</v>
      </c>
    </row>
    <row r="3086" spans="3:4" x14ac:dyDescent="0.3">
      <c r="C3086" s="3" t="s">
        <v>751</v>
      </c>
      <c r="D3086">
        <f>MATCH(C3086,'Master Sheet'!$B$2:$B$392,0)</f>
        <v>241</v>
      </c>
    </row>
    <row r="3087" spans="3:4" x14ac:dyDescent="0.3">
      <c r="C3087" s="3" t="s">
        <v>751</v>
      </c>
      <c r="D3087">
        <f>MATCH(C3087,'Master Sheet'!$B$2:$B$392,0)</f>
        <v>241</v>
      </c>
    </row>
    <row r="3088" spans="3:4" x14ac:dyDescent="0.3">
      <c r="C3088" s="3" t="s">
        <v>751</v>
      </c>
      <c r="D3088">
        <f>MATCH(C3088,'Master Sheet'!$B$2:$B$392,0)</f>
        <v>241</v>
      </c>
    </row>
    <row r="3089" spans="3:4" x14ac:dyDescent="0.3">
      <c r="C3089" s="3" t="s">
        <v>751</v>
      </c>
      <c r="D3089">
        <f>MATCH(C3089,'Master Sheet'!$B$2:$B$392,0)</f>
        <v>241</v>
      </c>
    </row>
    <row r="3090" spans="3:4" x14ac:dyDescent="0.3">
      <c r="C3090" s="3" t="s">
        <v>751</v>
      </c>
      <c r="D3090">
        <f>MATCH(C3090,'Master Sheet'!$B$2:$B$392,0)</f>
        <v>241</v>
      </c>
    </row>
    <row r="3091" spans="3:4" x14ac:dyDescent="0.3">
      <c r="C3091" s="3" t="s">
        <v>751</v>
      </c>
      <c r="D3091">
        <f>MATCH(C3091,'Master Sheet'!$B$2:$B$392,0)</f>
        <v>241</v>
      </c>
    </row>
    <row r="3092" spans="3:4" x14ac:dyDescent="0.3">
      <c r="C3092" s="3" t="s">
        <v>751</v>
      </c>
      <c r="D3092">
        <f>MATCH(C3092,'Master Sheet'!$B$2:$B$392,0)</f>
        <v>241</v>
      </c>
    </row>
    <row r="3093" spans="3:4" x14ac:dyDescent="0.3">
      <c r="C3093" s="3" t="s">
        <v>754</v>
      </c>
      <c r="D3093">
        <f>MATCH(C3093,'Master Sheet'!$B$2:$B$392,0)</f>
        <v>242</v>
      </c>
    </row>
    <row r="3094" spans="3:4" x14ac:dyDescent="0.3">
      <c r="C3094" s="3" t="s">
        <v>754</v>
      </c>
      <c r="D3094">
        <f>MATCH(C3094,'Master Sheet'!$B$2:$B$392,0)</f>
        <v>242</v>
      </c>
    </row>
    <row r="3095" spans="3:4" x14ac:dyDescent="0.3">
      <c r="C3095" s="3" t="s">
        <v>754</v>
      </c>
      <c r="D3095">
        <f>MATCH(C3095,'Master Sheet'!$B$2:$B$392,0)</f>
        <v>242</v>
      </c>
    </row>
    <row r="3096" spans="3:4" x14ac:dyDescent="0.3">
      <c r="C3096" s="3" t="s">
        <v>754</v>
      </c>
      <c r="D3096">
        <f>MATCH(C3096,'Master Sheet'!$B$2:$B$392,0)</f>
        <v>242</v>
      </c>
    </row>
    <row r="3097" spans="3:4" x14ac:dyDescent="0.3">
      <c r="C3097" s="3" t="s">
        <v>754</v>
      </c>
      <c r="D3097">
        <f>MATCH(C3097,'Master Sheet'!$B$2:$B$392,0)</f>
        <v>242</v>
      </c>
    </row>
    <row r="3098" spans="3:4" x14ac:dyDescent="0.3">
      <c r="C3098" s="3" t="s">
        <v>754</v>
      </c>
      <c r="D3098">
        <f>MATCH(C3098,'Master Sheet'!$B$2:$B$392,0)</f>
        <v>242</v>
      </c>
    </row>
    <row r="3099" spans="3:4" x14ac:dyDescent="0.3">
      <c r="C3099" s="3" t="s">
        <v>754</v>
      </c>
      <c r="D3099">
        <f>MATCH(C3099,'Master Sheet'!$B$2:$B$392,0)</f>
        <v>242</v>
      </c>
    </row>
    <row r="3100" spans="3:4" x14ac:dyDescent="0.3">
      <c r="C3100" s="3" t="s">
        <v>754</v>
      </c>
      <c r="D3100">
        <f>MATCH(C3100,'Master Sheet'!$B$2:$B$392,0)</f>
        <v>242</v>
      </c>
    </row>
    <row r="3101" spans="3:4" x14ac:dyDescent="0.3">
      <c r="C3101" s="3" t="s">
        <v>754</v>
      </c>
      <c r="D3101">
        <f>MATCH(C3101,'Master Sheet'!$B$2:$B$392,0)</f>
        <v>242</v>
      </c>
    </row>
    <row r="3102" spans="3:4" x14ac:dyDescent="0.3">
      <c r="C3102" s="3" t="s">
        <v>754</v>
      </c>
      <c r="D3102">
        <f>MATCH(C3102,'Master Sheet'!$B$2:$B$392,0)</f>
        <v>242</v>
      </c>
    </row>
    <row r="3103" spans="3:4" x14ac:dyDescent="0.3">
      <c r="C3103" s="3" t="s">
        <v>754</v>
      </c>
      <c r="D3103">
        <f>MATCH(C3103,'Master Sheet'!$B$2:$B$392,0)</f>
        <v>242</v>
      </c>
    </row>
    <row r="3104" spans="3:4" x14ac:dyDescent="0.3">
      <c r="C3104" s="3" t="s">
        <v>754</v>
      </c>
      <c r="D3104">
        <f>MATCH(C3104,'Master Sheet'!$B$2:$B$392,0)</f>
        <v>242</v>
      </c>
    </row>
    <row r="3105" spans="3:4" x14ac:dyDescent="0.3">
      <c r="C3105" s="3" t="s">
        <v>754</v>
      </c>
      <c r="D3105">
        <f>MATCH(C3105,'Master Sheet'!$B$2:$B$392,0)</f>
        <v>242</v>
      </c>
    </row>
    <row r="3106" spans="3:4" x14ac:dyDescent="0.3">
      <c r="C3106" s="3" t="s">
        <v>754</v>
      </c>
      <c r="D3106">
        <f>MATCH(C3106,'Master Sheet'!$B$2:$B$392,0)</f>
        <v>242</v>
      </c>
    </row>
    <row r="3107" spans="3:4" x14ac:dyDescent="0.3">
      <c r="C3107" s="3" t="s">
        <v>754</v>
      </c>
      <c r="D3107">
        <f>MATCH(C3107,'Master Sheet'!$B$2:$B$392,0)</f>
        <v>242</v>
      </c>
    </row>
    <row r="3108" spans="3:4" x14ac:dyDescent="0.3">
      <c r="C3108" s="3" t="s">
        <v>757</v>
      </c>
      <c r="D3108">
        <f>MATCH(C3108,'Master Sheet'!$B$2:$B$392,0)</f>
        <v>243</v>
      </c>
    </row>
    <row r="3109" spans="3:4" x14ac:dyDescent="0.3">
      <c r="C3109" s="3" t="s">
        <v>757</v>
      </c>
      <c r="D3109">
        <f>MATCH(C3109,'Master Sheet'!$B$2:$B$392,0)</f>
        <v>243</v>
      </c>
    </row>
    <row r="3110" spans="3:4" x14ac:dyDescent="0.3">
      <c r="C3110" s="3" t="s">
        <v>757</v>
      </c>
      <c r="D3110">
        <f>MATCH(C3110,'Master Sheet'!$B$2:$B$392,0)</f>
        <v>243</v>
      </c>
    </row>
    <row r="3111" spans="3:4" x14ac:dyDescent="0.3">
      <c r="C3111" s="3" t="s">
        <v>757</v>
      </c>
      <c r="D3111">
        <f>MATCH(C3111,'Master Sheet'!$B$2:$B$392,0)</f>
        <v>243</v>
      </c>
    </row>
    <row r="3112" spans="3:4" x14ac:dyDescent="0.3">
      <c r="C3112" s="3" t="s">
        <v>757</v>
      </c>
      <c r="D3112">
        <f>MATCH(C3112,'Master Sheet'!$B$2:$B$392,0)</f>
        <v>243</v>
      </c>
    </row>
    <row r="3113" spans="3:4" x14ac:dyDescent="0.3">
      <c r="C3113" s="3" t="s">
        <v>757</v>
      </c>
      <c r="D3113">
        <f>MATCH(C3113,'Master Sheet'!$B$2:$B$392,0)</f>
        <v>243</v>
      </c>
    </row>
    <row r="3114" spans="3:4" x14ac:dyDescent="0.3">
      <c r="C3114" s="3" t="s">
        <v>757</v>
      </c>
      <c r="D3114">
        <f>MATCH(C3114,'Master Sheet'!$B$2:$B$392,0)</f>
        <v>243</v>
      </c>
    </row>
    <row r="3115" spans="3:4" x14ac:dyDescent="0.3">
      <c r="C3115" s="3" t="s">
        <v>757</v>
      </c>
      <c r="D3115">
        <f>MATCH(C3115,'Master Sheet'!$B$2:$B$392,0)</f>
        <v>243</v>
      </c>
    </row>
    <row r="3116" spans="3:4" x14ac:dyDescent="0.3">
      <c r="C3116" s="3" t="s">
        <v>757</v>
      </c>
      <c r="D3116">
        <f>MATCH(C3116,'Master Sheet'!$B$2:$B$392,0)</f>
        <v>243</v>
      </c>
    </row>
    <row r="3117" spans="3:4" x14ac:dyDescent="0.3">
      <c r="C3117" s="3" t="s">
        <v>757</v>
      </c>
      <c r="D3117">
        <f>MATCH(C3117,'Master Sheet'!$B$2:$B$392,0)</f>
        <v>243</v>
      </c>
    </row>
    <row r="3118" spans="3:4" x14ac:dyDescent="0.3">
      <c r="C3118" s="3" t="s">
        <v>757</v>
      </c>
      <c r="D3118">
        <f>MATCH(C3118,'Master Sheet'!$B$2:$B$392,0)</f>
        <v>243</v>
      </c>
    </row>
    <row r="3119" spans="3:4" x14ac:dyDescent="0.3">
      <c r="C3119" s="3" t="s">
        <v>757</v>
      </c>
      <c r="D3119">
        <f>MATCH(C3119,'Master Sheet'!$B$2:$B$392,0)</f>
        <v>243</v>
      </c>
    </row>
    <row r="3120" spans="3:4" x14ac:dyDescent="0.3">
      <c r="C3120" s="3" t="s">
        <v>757</v>
      </c>
      <c r="D3120">
        <f>MATCH(C3120,'Master Sheet'!$B$2:$B$392,0)</f>
        <v>243</v>
      </c>
    </row>
    <row r="3121" spans="3:4" x14ac:dyDescent="0.3">
      <c r="C3121" s="3" t="s">
        <v>757</v>
      </c>
      <c r="D3121">
        <f>MATCH(C3121,'Master Sheet'!$B$2:$B$392,0)</f>
        <v>243</v>
      </c>
    </row>
    <row r="3122" spans="3:4" x14ac:dyDescent="0.3">
      <c r="C3122" s="3" t="s">
        <v>757</v>
      </c>
      <c r="D3122">
        <f>MATCH(C3122,'Master Sheet'!$B$2:$B$392,0)</f>
        <v>243</v>
      </c>
    </row>
    <row r="3123" spans="3:4" x14ac:dyDescent="0.3">
      <c r="C3123" s="3" t="s">
        <v>760</v>
      </c>
      <c r="D3123">
        <f>MATCH(C3123,'Master Sheet'!$B$2:$B$392,0)</f>
        <v>244</v>
      </c>
    </row>
    <row r="3124" spans="3:4" x14ac:dyDescent="0.3">
      <c r="C3124" s="3" t="s">
        <v>760</v>
      </c>
      <c r="D3124">
        <f>MATCH(C3124,'Master Sheet'!$B$2:$B$392,0)</f>
        <v>244</v>
      </c>
    </row>
    <row r="3125" spans="3:4" x14ac:dyDescent="0.3">
      <c r="C3125" s="3" t="s">
        <v>760</v>
      </c>
      <c r="D3125">
        <f>MATCH(C3125,'Master Sheet'!$B$2:$B$392,0)</f>
        <v>244</v>
      </c>
    </row>
    <row r="3126" spans="3:4" x14ac:dyDescent="0.3">
      <c r="C3126" s="3" t="s">
        <v>760</v>
      </c>
      <c r="D3126">
        <f>MATCH(C3126,'Master Sheet'!$B$2:$B$392,0)</f>
        <v>244</v>
      </c>
    </row>
    <row r="3127" spans="3:4" x14ac:dyDescent="0.3">
      <c r="C3127" s="3" t="s">
        <v>760</v>
      </c>
      <c r="D3127">
        <f>MATCH(C3127,'Master Sheet'!$B$2:$B$392,0)</f>
        <v>244</v>
      </c>
    </row>
    <row r="3128" spans="3:4" x14ac:dyDescent="0.3">
      <c r="C3128" s="3" t="s">
        <v>760</v>
      </c>
      <c r="D3128">
        <f>MATCH(C3128,'Master Sheet'!$B$2:$B$392,0)</f>
        <v>244</v>
      </c>
    </row>
    <row r="3129" spans="3:4" x14ac:dyDescent="0.3">
      <c r="C3129" s="3" t="s">
        <v>760</v>
      </c>
      <c r="D3129">
        <f>MATCH(C3129,'Master Sheet'!$B$2:$B$392,0)</f>
        <v>244</v>
      </c>
    </row>
    <row r="3130" spans="3:4" x14ac:dyDescent="0.3">
      <c r="C3130" s="3" t="s">
        <v>760</v>
      </c>
      <c r="D3130">
        <f>MATCH(C3130,'Master Sheet'!$B$2:$B$392,0)</f>
        <v>244</v>
      </c>
    </row>
    <row r="3131" spans="3:4" x14ac:dyDescent="0.3">
      <c r="C3131" s="3" t="s">
        <v>760</v>
      </c>
      <c r="D3131">
        <f>MATCH(C3131,'Master Sheet'!$B$2:$B$392,0)</f>
        <v>244</v>
      </c>
    </row>
    <row r="3132" spans="3:4" x14ac:dyDescent="0.3">
      <c r="C3132" s="3" t="s">
        <v>760</v>
      </c>
      <c r="D3132">
        <f>MATCH(C3132,'Master Sheet'!$B$2:$B$392,0)</f>
        <v>244</v>
      </c>
    </row>
    <row r="3133" spans="3:4" x14ac:dyDescent="0.3">
      <c r="C3133" s="3" t="s">
        <v>760</v>
      </c>
      <c r="D3133">
        <f>MATCH(C3133,'Master Sheet'!$B$2:$B$392,0)</f>
        <v>244</v>
      </c>
    </row>
    <row r="3134" spans="3:4" x14ac:dyDescent="0.3">
      <c r="C3134" s="3" t="s">
        <v>760</v>
      </c>
      <c r="D3134">
        <f>MATCH(C3134,'Master Sheet'!$B$2:$B$392,0)</f>
        <v>244</v>
      </c>
    </row>
    <row r="3135" spans="3:4" x14ac:dyDescent="0.3">
      <c r="C3135" s="3" t="s">
        <v>760</v>
      </c>
      <c r="D3135">
        <f>MATCH(C3135,'Master Sheet'!$B$2:$B$392,0)</f>
        <v>244</v>
      </c>
    </row>
    <row r="3136" spans="3:4" x14ac:dyDescent="0.3">
      <c r="C3136" s="3" t="s">
        <v>760</v>
      </c>
      <c r="D3136">
        <f>MATCH(C3136,'Master Sheet'!$B$2:$B$392,0)</f>
        <v>244</v>
      </c>
    </row>
    <row r="3137" spans="3:4" x14ac:dyDescent="0.3">
      <c r="C3137" s="3" t="s">
        <v>763</v>
      </c>
      <c r="D3137">
        <f>MATCH(C3137,'Master Sheet'!$B$2:$B$392,0)</f>
        <v>245</v>
      </c>
    </row>
    <row r="3138" spans="3:4" x14ac:dyDescent="0.3">
      <c r="C3138" s="3" t="s">
        <v>763</v>
      </c>
      <c r="D3138">
        <f>MATCH(C3138,'Master Sheet'!$B$2:$B$392,0)</f>
        <v>245</v>
      </c>
    </row>
    <row r="3139" spans="3:4" x14ac:dyDescent="0.3">
      <c r="C3139" s="3" t="s">
        <v>763</v>
      </c>
      <c r="D3139">
        <f>MATCH(C3139,'Master Sheet'!$B$2:$B$392,0)</f>
        <v>245</v>
      </c>
    </row>
    <row r="3140" spans="3:4" x14ac:dyDescent="0.3">
      <c r="C3140" s="3" t="s">
        <v>763</v>
      </c>
      <c r="D3140">
        <f>MATCH(C3140,'Master Sheet'!$B$2:$B$392,0)</f>
        <v>245</v>
      </c>
    </row>
    <row r="3141" spans="3:4" x14ac:dyDescent="0.3">
      <c r="C3141" s="3" t="s">
        <v>763</v>
      </c>
      <c r="D3141">
        <f>MATCH(C3141,'Master Sheet'!$B$2:$B$392,0)</f>
        <v>245</v>
      </c>
    </row>
    <row r="3142" spans="3:4" x14ac:dyDescent="0.3">
      <c r="C3142" s="3" t="s">
        <v>763</v>
      </c>
      <c r="D3142">
        <f>MATCH(C3142,'Master Sheet'!$B$2:$B$392,0)</f>
        <v>245</v>
      </c>
    </row>
    <row r="3143" spans="3:4" x14ac:dyDescent="0.3">
      <c r="C3143" s="3" t="s">
        <v>763</v>
      </c>
      <c r="D3143">
        <f>MATCH(C3143,'Master Sheet'!$B$2:$B$392,0)</f>
        <v>245</v>
      </c>
    </row>
    <row r="3144" spans="3:4" x14ac:dyDescent="0.3">
      <c r="C3144" s="3" t="s">
        <v>763</v>
      </c>
      <c r="D3144">
        <f>MATCH(C3144,'Master Sheet'!$B$2:$B$392,0)</f>
        <v>245</v>
      </c>
    </row>
    <row r="3145" spans="3:4" x14ac:dyDescent="0.3">
      <c r="C3145" s="3" t="s">
        <v>763</v>
      </c>
      <c r="D3145">
        <f>MATCH(C3145,'Master Sheet'!$B$2:$B$392,0)</f>
        <v>245</v>
      </c>
    </row>
    <row r="3146" spans="3:4" x14ac:dyDescent="0.3">
      <c r="C3146" s="3" t="s">
        <v>763</v>
      </c>
      <c r="D3146">
        <f>MATCH(C3146,'Master Sheet'!$B$2:$B$392,0)</f>
        <v>245</v>
      </c>
    </row>
    <row r="3147" spans="3:4" x14ac:dyDescent="0.3">
      <c r="C3147" s="3" t="s">
        <v>763</v>
      </c>
      <c r="D3147">
        <f>MATCH(C3147,'Master Sheet'!$B$2:$B$392,0)</f>
        <v>245</v>
      </c>
    </row>
    <row r="3148" spans="3:4" x14ac:dyDescent="0.3">
      <c r="C3148" s="3" t="s">
        <v>763</v>
      </c>
      <c r="D3148">
        <f>MATCH(C3148,'Master Sheet'!$B$2:$B$392,0)</f>
        <v>245</v>
      </c>
    </row>
    <row r="3149" spans="3:4" x14ac:dyDescent="0.3">
      <c r="C3149" s="3" t="s">
        <v>763</v>
      </c>
      <c r="D3149">
        <f>MATCH(C3149,'Master Sheet'!$B$2:$B$392,0)</f>
        <v>245</v>
      </c>
    </row>
    <row r="3150" spans="3:4" x14ac:dyDescent="0.3">
      <c r="C3150" s="3" t="s">
        <v>763</v>
      </c>
      <c r="D3150">
        <f>MATCH(C3150,'Master Sheet'!$B$2:$B$392,0)</f>
        <v>245</v>
      </c>
    </row>
    <row r="3151" spans="3:4" x14ac:dyDescent="0.3">
      <c r="C3151" s="3" t="s">
        <v>763</v>
      </c>
      <c r="D3151">
        <f>MATCH(C3151,'Master Sheet'!$B$2:$B$392,0)</f>
        <v>245</v>
      </c>
    </row>
    <row r="3152" spans="3:4" x14ac:dyDescent="0.3">
      <c r="C3152" s="3" t="s">
        <v>763</v>
      </c>
      <c r="D3152">
        <f>MATCH(C3152,'Master Sheet'!$B$2:$B$392,0)</f>
        <v>245</v>
      </c>
    </row>
    <row r="3153" spans="3:4" x14ac:dyDescent="0.3">
      <c r="C3153" s="3" t="s">
        <v>763</v>
      </c>
      <c r="D3153">
        <f>MATCH(C3153,'Master Sheet'!$B$2:$B$392,0)</f>
        <v>245</v>
      </c>
    </row>
    <row r="3154" spans="3:4" x14ac:dyDescent="0.3">
      <c r="C3154" s="3" t="s">
        <v>763</v>
      </c>
      <c r="D3154">
        <f>MATCH(C3154,'Master Sheet'!$B$2:$B$392,0)</f>
        <v>245</v>
      </c>
    </row>
    <row r="3155" spans="3:4" x14ac:dyDescent="0.3">
      <c r="C3155" s="3" t="s">
        <v>763</v>
      </c>
      <c r="D3155">
        <f>MATCH(C3155,'Master Sheet'!$B$2:$B$392,0)</f>
        <v>245</v>
      </c>
    </row>
    <row r="3156" spans="3:4" x14ac:dyDescent="0.3">
      <c r="C3156" s="3" t="s">
        <v>766</v>
      </c>
      <c r="D3156">
        <f>MATCH(C3156,'Master Sheet'!$B$2:$B$392,0)</f>
        <v>246</v>
      </c>
    </row>
    <row r="3157" spans="3:4" x14ac:dyDescent="0.3">
      <c r="C3157" s="3" t="s">
        <v>766</v>
      </c>
      <c r="D3157">
        <f>MATCH(C3157,'Master Sheet'!$B$2:$B$392,0)</f>
        <v>246</v>
      </c>
    </row>
    <row r="3158" spans="3:4" x14ac:dyDescent="0.3">
      <c r="C3158" s="3" t="s">
        <v>766</v>
      </c>
      <c r="D3158">
        <f>MATCH(C3158,'Master Sheet'!$B$2:$B$392,0)</f>
        <v>246</v>
      </c>
    </row>
    <row r="3159" spans="3:4" x14ac:dyDescent="0.3">
      <c r="C3159" s="3" t="s">
        <v>766</v>
      </c>
      <c r="D3159">
        <f>MATCH(C3159,'Master Sheet'!$B$2:$B$392,0)</f>
        <v>246</v>
      </c>
    </row>
    <row r="3160" spans="3:4" x14ac:dyDescent="0.3">
      <c r="C3160" s="3" t="s">
        <v>766</v>
      </c>
      <c r="D3160">
        <f>MATCH(C3160,'Master Sheet'!$B$2:$B$392,0)</f>
        <v>246</v>
      </c>
    </row>
    <row r="3161" spans="3:4" x14ac:dyDescent="0.3">
      <c r="C3161" s="3" t="s">
        <v>766</v>
      </c>
      <c r="D3161">
        <f>MATCH(C3161,'Master Sheet'!$B$2:$B$392,0)</f>
        <v>246</v>
      </c>
    </row>
    <row r="3162" spans="3:4" x14ac:dyDescent="0.3">
      <c r="C3162" s="3" t="s">
        <v>766</v>
      </c>
      <c r="D3162">
        <f>MATCH(C3162,'Master Sheet'!$B$2:$B$392,0)</f>
        <v>246</v>
      </c>
    </row>
    <row r="3163" spans="3:4" x14ac:dyDescent="0.3">
      <c r="C3163" s="3" t="s">
        <v>766</v>
      </c>
      <c r="D3163">
        <f>MATCH(C3163,'Master Sheet'!$B$2:$B$392,0)</f>
        <v>246</v>
      </c>
    </row>
    <row r="3164" spans="3:4" x14ac:dyDescent="0.3">
      <c r="C3164" s="3" t="s">
        <v>766</v>
      </c>
      <c r="D3164">
        <f>MATCH(C3164,'Master Sheet'!$B$2:$B$392,0)</f>
        <v>246</v>
      </c>
    </row>
    <row r="3165" spans="3:4" x14ac:dyDescent="0.3">
      <c r="C3165" s="3" t="s">
        <v>766</v>
      </c>
      <c r="D3165">
        <f>MATCH(C3165,'Master Sheet'!$B$2:$B$392,0)</f>
        <v>246</v>
      </c>
    </row>
    <row r="3166" spans="3:4" x14ac:dyDescent="0.3">
      <c r="C3166" s="3" t="s">
        <v>766</v>
      </c>
      <c r="D3166">
        <f>MATCH(C3166,'Master Sheet'!$B$2:$B$392,0)</f>
        <v>246</v>
      </c>
    </row>
    <row r="3167" spans="3:4" x14ac:dyDescent="0.3">
      <c r="C3167" s="3" t="s">
        <v>766</v>
      </c>
      <c r="D3167">
        <f>MATCH(C3167,'Master Sheet'!$B$2:$B$392,0)</f>
        <v>246</v>
      </c>
    </row>
    <row r="3168" spans="3:4" x14ac:dyDescent="0.3">
      <c r="C3168" s="3" t="s">
        <v>766</v>
      </c>
      <c r="D3168">
        <f>MATCH(C3168,'Master Sheet'!$B$2:$B$392,0)</f>
        <v>246</v>
      </c>
    </row>
    <row r="3169" spans="3:4" x14ac:dyDescent="0.3">
      <c r="C3169" s="3" t="s">
        <v>766</v>
      </c>
      <c r="D3169">
        <f>MATCH(C3169,'Master Sheet'!$B$2:$B$392,0)</f>
        <v>246</v>
      </c>
    </row>
    <row r="3170" spans="3:4" x14ac:dyDescent="0.3">
      <c r="C3170" s="3" t="s">
        <v>766</v>
      </c>
      <c r="D3170">
        <f>MATCH(C3170,'Master Sheet'!$B$2:$B$392,0)</f>
        <v>246</v>
      </c>
    </row>
    <row r="3171" spans="3:4" x14ac:dyDescent="0.3">
      <c r="C3171" s="3" t="s">
        <v>766</v>
      </c>
      <c r="D3171">
        <f>MATCH(C3171,'Master Sheet'!$B$2:$B$392,0)</f>
        <v>246</v>
      </c>
    </row>
    <row r="3172" spans="3:4" x14ac:dyDescent="0.3">
      <c r="C3172" s="3" t="s">
        <v>766</v>
      </c>
      <c r="D3172">
        <f>MATCH(C3172,'Master Sheet'!$B$2:$B$392,0)</f>
        <v>246</v>
      </c>
    </row>
    <row r="3173" spans="3:4" x14ac:dyDescent="0.3">
      <c r="C3173" s="3" t="s">
        <v>769</v>
      </c>
      <c r="D3173">
        <f>MATCH(C3173,'Master Sheet'!$B$2:$B$392,0)</f>
        <v>247</v>
      </c>
    </row>
    <row r="3174" spans="3:4" x14ac:dyDescent="0.3">
      <c r="C3174" s="3" t="s">
        <v>769</v>
      </c>
      <c r="D3174">
        <f>MATCH(C3174,'Master Sheet'!$B$2:$B$392,0)</f>
        <v>247</v>
      </c>
    </row>
    <row r="3175" spans="3:4" x14ac:dyDescent="0.3">
      <c r="C3175" s="3" t="s">
        <v>769</v>
      </c>
      <c r="D3175">
        <f>MATCH(C3175,'Master Sheet'!$B$2:$B$392,0)</f>
        <v>247</v>
      </c>
    </row>
    <row r="3176" spans="3:4" x14ac:dyDescent="0.3">
      <c r="C3176" s="3" t="s">
        <v>769</v>
      </c>
      <c r="D3176">
        <f>MATCH(C3176,'Master Sheet'!$B$2:$B$392,0)</f>
        <v>247</v>
      </c>
    </row>
    <row r="3177" spans="3:4" x14ac:dyDescent="0.3">
      <c r="C3177" s="3" t="s">
        <v>769</v>
      </c>
      <c r="D3177">
        <f>MATCH(C3177,'Master Sheet'!$B$2:$B$392,0)</f>
        <v>247</v>
      </c>
    </row>
    <row r="3178" spans="3:4" x14ac:dyDescent="0.3">
      <c r="C3178" s="3" t="s">
        <v>769</v>
      </c>
      <c r="D3178">
        <f>MATCH(C3178,'Master Sheet'!$B$2:$B$392,0)</f>
        <v>247</v>
      </c>
    </row>
    <row r="3179" spans="3:4" x14ac:dyDescent="0.3">
      <c r="C3179" s="3" t="s">
        <v>769</v>
      </c>
      <c r="D3179">
        <f>MATCH(C3179,'Master Sheet'!$B$2:$B$392,0)</f>
        <v>247</v>
      </c>
    </row>
    <row r="3180" spans="3:4" x14ac:dyDescent="0.3">
      <c r="C3180" s="3" t="s">
        <v>772</v>
      </c>
      <c r="D3180">
        <f>MATCH(C3180,'Master Sheet'!$B$2:$B$392,0)</f>
        <v>248</v>
      </c>
    </row>
    <row r="3181" spans="3:4" x14ac:dyDescent="0.3">
      <c r="C3181" s="3" t="s">
        <v>772</v>
      </c>
      <c r="D3181">
        <f>MATCH(C3181,'Master Sheet'!$B$2:$B$392,0)</f>
        <v>248</v>
      </c>
    </row>
    <row r="3182" spans="3:4" x14ac:dyDescent="0.3">
      <c r="C3182" s="3" t="s">
        <v>772</v>
      </c>
      <c r="D3182">
        <f>MATCH(C3182,'Master Sheet'!$B$2:$B$392,0)</f>
        <v>248</v>
      </c>
    </row>
    <row r="3183" spans="3:4" x14ac:dyDescent="0.3">
      <c r="C3183" s="3" t="s">
        <v>772</v>
      </c>
      <c r="D3183">
        <f>MATCH(C3183,'Master Sheet'!$B$2:$B$392,0)</f>
        <v>248</v>
      </c>
    </row>
    <row r="3184" spans="3:4" x14ac:dyDescent="0.3">
      <c r="C3184" s="3" t="s">
        <v>772</v>
      </c>
      <c r="D3184">
        <f>MATCH(C3184,'Master Sheet'!$B$2:$B$392,0)</f>
        <v>248</v>
      </c>
    </row>
    <row r="3185" spans="3:4" x14ac:dyDescent="0.3">
      <c r="C3185" s="3" t="s">
        <v>772</v>
      </c>
      <c r="D3185">
        <f>MATCH(C3185,'Master Sheet'!$B$2:$B$392,0)</f>
        <v>248</v>
      </c>
    </row>
    <row r="3186" spans="3:4" x14ac:dyDescent="0.3">
      <c r="C3186" s="3" t="s">
        <v>772</v>
      </c>
      <c r="D3186">
        <f>MATCH(C3186,'Master Sheet'!$B$2:$B$392,0)</f>
        <v>248</v>
      </c>
    </row>
    <row r="3187" spans="3:4" x14ac:dyDescent="0.3">
      <c r="C3187" s="3" t="s">
        <v>772</v>
      </c>
      <c r="D3187">
        <f>MATCH(C3187,'Master Sheet'!$B$2:$B$392,0)</f>
        <v>248</v>
      </c>
    </row>
    <row r="3188" spans="3:4" x14ac:dyDescent="0.3">
      <c r="C3188" s="3" t="s">
        <v>772</v>
      </c>
      <c r="D3188">
        <f>MATCH(C3188,'Master Sheet'!$B$2:$B$392,0)</f>
        <v>248</v>
      </c>
    </row>
    <row r="3189" spans="3:4" x14ac:dyDescent="0.3">
      <c r="C3189" s="3" t="s">
        <v>772</v>
      </c>
      <c r="D3189">
        <f>MATCH(C3189,'Master Sheet'!$B$2:$B$392,0)</f>
        <v>248</v>
      </c>
    </row>
    <row r="3190" spans="3:4" x14ac:dyDescent="0.3">
      <c r="C3190" s="3" t="s">
        <v>772</v>
      </c>
      <c r="D3190">
        <f>MATCH(C3190,'Master Sheet'!$B$2:$B$392,0)</f>
        <v>248</v>
      </c>
    </row>
    <row r="3191" spans="3:4" x14ac:dyDescent="0.3">
      <c r="C3191" s="3" t="s">
        <v>772</v>
      </c>
      <c r="D3191">
        <f>MATCH(C3191,'Master Sheet'!$B$2:$B$392,0)</f>
        <v>248</v>
      </c>
    </row>
    <row r="3192" spans="3:4" x14ac:dyDescent="0.3">
      <c r="C3192" s="3" t="s">
        <v>772</v>
      </c>
      <c r="D3192">
        <f>MATCH(C3192,'Master Sheet'!$B$2:$B$392,0)</f>
        <v>248</v>
      </c>
    </row>
    <row r="3193" spans="3:4" x14ac:dyDescent="0.3">
      <c r="C3193" s="3" t="s">
        <v>772</v>
      </c>
      <c r="D3193">
        <f>MATCH(C3193,'Master Sheet'!$B$2:$B$392,0)</f>
        <v>248</v>
      </c>
    </row>
    <row r="3194" spans="3:4" x14ac:dyDescent="0.3">
      <c r="C3194" s="3" t="s">
        <v>772</v>
      </c>
      <c r="D3194">
        <f>MATCH(C3194,'Master Sheet'!$B$2:$B$392,0)</f>
        <v>248</v>
      </c>
    </row>
    <row r="3195" spans="3:4" x14ac:dyDescent="0.3">
      <c r="C3195" s="3" t="s">
        <v>772</v>
      </c>
      <c r="D3195">
        <f>MATCH(C3195,'Master Sheet'!$B$2:$B$392,0)</f>
        <v>248</v>
      </c>
    </row>
    <row r="3196" spans="3:4" x14ac:dyDescent="0.3">
      <c r="C3196" s="3" t="s">
        <v>772</v>
      </c>
      <c r="D3196">
        <f>MATCH(C3196,'Master Sheet'!$B$2:$B$392,0)</f>
        <v>248</v>
      </c>
    </row>
    <row r="3197" spans="3:4" x14ac:dyDescent="0.3">
      <c r="C3197" s="3" t="s">
        <v>772</v>
      </c>
      <c r="D3197">
        <f>MATCH(C3197,'Master Sheet'!$B$2:$B$392,0)</f>
        <v>248</v>
      </c>
    </row>
    <row r="3198" spans="3:4" x14ac:dyDescent="0.3">
      <c r="C3198" s="3" t="s">
        <v>772</v>
      </c>
      <c r="D3198">
        <f>MATCH(C3198,'Master Sheet'!$B$2:$B$392,0)</f>
        <v>248</v>
      </c>
    </row>
    <row r="3199" spans="3:4" x14ac:dyDescent="0.3">
      <c r="C3199" s="3" t="s">
        <v>772</v>
      </c>
      <c r="D3199">
        <f>MATCH(C3199,'Master Sheet'!$B$2:$B$392,0)</f>
        <v>248</v>
      </c>
    </row>
    <row r="3200" spans="3:4" x14ac:dyDescent="0.3">
      <c r="C3200" s="3" t="s">
        <v>774</v>
      </c>
      <c r="D3200">
        <f>MATCH(C3200,'Master Sheet'!$B$2:$B$392,0)</f>
        <v>249</v>
      </c>
    </row>
    <row r="3201" spans="3:4" x14ac:dyDescent="0.3">
      <c r="C3201" s="3" t="s">
        <v>774</v>
      </c>
      <c r="D3201">
        <f>MATCH(C3201,'Master Sheet'!$B$2:$B$392,0)</f>
        <v>249</v>
      </c>
    </row>
    <row r="3202" spans="3:4" x14ac:dyDescent="0.3">
      <c r="C3202" s="3" t="s">
        <v>774</v>
      </c>
      <c r="D3202">
        <f>MATCH(C3202,'Master Sheet'!$B$2:$B$392,0)</f>
        <v>249</v>
      </c>
    </row>
    <row r="3203" spans="3:4" x14ac:dyDescent="0.3">
      <c r="C3203" s="3" t="s">
        <v>774</v>
      </c>
      <c r="D3203">
        <f>MATCH(C3203,'Master Sheet'!$B$2:$B$392,0)</f>
        <v>249</v>
      </c>
    </row>
    <row r="3204" spans="3:4" x14ac:dyDescent="0.3">
      <c r="C3204" s="3" t="s">
        <v>774</v>
      </c>
      <c r="D3204">
        <f>MATCH(C3204,'Master Sheet'!$B$2:$B$392,0)</f>
        <v>249</v>
      </c>
    </row>
    <row r="3205" spans="3:4" x14ac:dyDescent="0.3">
      <c r="C3205" s="3" t="s">
        <v>774</v>
      </c>
      <c r="D3205">
        <f>MATCH(C3205,'Master Sheet'!$B$2:$B$392,0)</f>
        <v>249</v>
      </c>
    </row>
    <row r="3206" spans="3:4" x14ac:dyDescent="0.3">
      <c r="C3206" s="3" t="s">
        <v>774</v>
      </c>
      <c r="D3206">
        <f>MATCH(C3206,'Master Sheet'!$B$2:$B$392,0)</f>
        <v>249</v>
      </c>
    </row>
    <row r="3207" spans="3:4" x14ac:dyDescent="0.3">
      <c r="C3207" s="3" t="s">
        <v>774</v>
      </c>
      <c r="D3207">
        <f>MATCH(C3207,'Master Sheet'!$B$2:$B$392,0)</f>
        <v>249</v>
      </c>
    </row>
    <row r="3208" spans="3:4" x14ac:dyDescent="0.3">
      <c r="C3208" s="3" t="s">
        <v>774</v>
      </c>
      <c r="D3208">
        <f>MATCH(C3208,'Master Sheet'!$B$2:$B$392,0)</f>
        <v>249</v>
      </c>
    </row>
    <row r="3209" spans="3:4" x14ac:dyDescent="0.3">
      <c r="C3209" s="3" t="s">
        <v>774</v>
      </c>
      <c r="D3209">
        <f>MATCH(C3209,'Master Sheet'!$B$2:$B$392,0)</f>
        <v>249</v>
      </c>
    </row>
    <row r="3210" spans="3:4" x14ac:dyDescent="0.3">
      <c r="C3210" s="3" t="s">
        <v>774</v>
      </c>
      <c r="D3210">
        <f>MATCH(C3210,'Master Sheet'!$B$2:$B$392,0)</f>
        <v>249</v>
      </c>
    </row>
    <row r="3211" spans="3:4" x14ac:dyDescent="0.3">
      <c r="C3211" s="3" t="s">
        <v>774</v>
      </c>
      <c r="D3211">
        <f>MATCH(C3211,'Master Sheet'!$B$2:$B$392,0)</f>
        <v>249</v>
      </c>
    </row>
    <row r="3212" spans="3:4" x14ac:dyDescent="0.3">
      <c r="C3212" s="3" t="s">
        <v>774</v>
      </c>
      <c r="D3212">
        <f>MATCH(C3212,'Master Sheet'!$B$2:$B$392,0)</f>
        <v>249</v>
      </c>
    </row>
    <row r="3213" spans="3:4" x14ac:dyDescent="0.3">
      <c r="C3213" s="3" t="s">
        <v>777</v>
      </c>
      <c r="D3213">
        <f>MATCH(C3213,'Master Sheet'!$B$2:$B$392,0)</f>
        <v>250</v>
      </c>
    </row>
    <row r="3214" spans="3:4" x14ac:dyDescent="0.3">
      <c r="C3214" s="3" t="s">
        <v>777</v>
      </c>
      <c r="D3214">
        <f>MATCH(C3214,'Master Sheet'!$B$2:$B$392,0)</f>
        <v>250</v>
      </c>
    </row>
    <row r="3215" spans="3:4" x14ac:dyDescent="0.3">
      <c r="C3215" s="3" t="s">
        <v>777</v>
      </c>
      <c r="D3215">
        <f>MATCH(C3215,'Master Sheet'!$B$2:$B$392,0)</f>
        <v>250</v>
      </c>
    </row>
    <row r="3216" spans="3:4" x14ac:dyDescent="0.3">
      <c r="C3216" s="3" t="s">
        <v>777</v>
      </c>
      <c r="D3216">
        <f>MATCH(C3216,'Master Sheet'!$B$2:$B$392,0)</f>
        <v>250</v>
      </c>
    </row>
    <row r="3217" spans="3:4" x14ac:dyDescent="0.3">
      <c r="C3217" s="3" t="s">
        <v>777</v>
      </c>
      <c r="D3217">
        <f>MATCH(C3217,'Master Sheet'!$B$2:$B$392,0)</f>
        <v>250</v>
      </c>
    </row>
    <row r="3218" spans="3:4" x14ac:dyDescent="0.3">
      <c r="C3218" s="3" t="s">
        <v>777</v>
      </c>
      <c r="D3218">
        <f>MATCH(C3218,'Master Sheet'!$B$2:$B$392,0)</f>
        <v>250</v>
      </c>
    </row>
    <row r="3219" spans="3:4" x14ac:dyDescent="0.3">
      <c r="C3219" s="3" t="s">
        <v>777</v>
      </c>
      <c r="D3219">
        <f>MATCH(C3219,'Master Sheet'!$B$2:$B$392,0)</f>
        <v>250</v>
      </c>
    </row>
    <row r="3220" spans="3:4" x14ac:dyDescent="0.3">
      <c r="C3220" s="3" t="s">
        <v>777</v>
      </c>
      <c r="D3220">
        <f>MATCH(C3220,'Master Sheet'!$B$2:$B$392,0)</f>
        <v>250</v>
      </c>
    </row>
    <row r="3221" spans="3:4" x14ac:dyDescent="0.3">
      <c r="C3221" s="3" t="s">
        <v>777</v>
      </c>
      <c r="D3221">
        <f>MATCH(C3221,'Master Sheet'!$B$2:$B$392,0)</f>
        <v>250</v>
      </c>
    </row>
    <row r="3222" spans="3:4" x14ac:dyDescent="0.3">
      <c r="C3222" s="3" t="s">
        <v>777</v>
      </c>
      <c r="D3222">
        <f>MATCH(C3222,'Master Sheet'!$B$2:$B$392,0)</f>
        <v>250</v>
      </c>
    </row>
    <row r="3223" spans="3:4" x14ac:dyDescent="0.3">
      <c r="C3223" s="3" t="s">
        <v>777</v>
      </c>
      <c r="D3223">
        <f>MATCH(C3223,'Master Sheet'!$B$2:$B$392,0)</f>
        <v>250</v>
      </c>
    </row>
    <row r="3224" spans="3:4" x14ac:dyDescent="0.3">
      <c r="C3224" s="3" t="s">
        <v>777</v>
      </c>
      <c r="D3224">
        <f>MATCH(C3224,'Master Sheet'!$B$2:$B$392,0)</f>
        <v>250</v>
      </c>
    </row>
    <row r="3225" spans="3:4" x14ac:dyDescent="0.3">
      <c r="C3225" s="3" t="s">
        <v>777</v>
      </c>
      <c r="D3225">
        <f>MATCH(C3225,'Master Sheet'!$B$2:$B$392,0)</f>
        <v>250</v>
      </c>
    </row>
    <row r="3226" spans="3:4" x14ac:dyDescent="0.3">
      <c r="C3226" s="3" t="s">
        <v>777</v>
      </c>
      <c r="D3226">
        <f>MATCH(C3226,'Master Sheet'!$B$2:$B$392,0)</f>
        <v>250</v>
      </c>
    </row>
    <row r="3227" spans="3:4" x14ac:dyDescent="0.3">
      <c r="C3227" s="3" t="s">
        <v>777</v>
      </c>
      <c r="D3227">
        <f>MATCH(C3227,'Master Sheet'!$B$2:$B$392,0)</f>
        <v>250</v>
      </c>
    </row>
    <row r="3228" spans="3:4" x14ac:dyDescent="0.3">
      <c r="C3228" s="3" t="s">
        <v>1213</v>
      </c>
      <c r="D3228" t="e">
        <f>MATCH(C3228,'Master Sheet'!$B$2:$B$392,0)</f>
        <v>#N/A</v>
      </c>
    </row>
    <row r="3229" spans="3:4" x14ac:dyDescent="0.3">
      <c r="C3229" s="3" t="s">
        <v>1213</v>
      </c>
      <c r="D3229" t="e">
        <f>MATCH(C3229,'Master Sheet'!$B$2:$B$392,0)</f>
        <v>#N/A</v>
      </c>
    </row>
    <row r="3230" spans="3:4" x14ac:dyDescent="0.3">
      <c r="C3230" s="3" t="s">
        <v>1213</v>
      </c>
      <c r="D3230" t="e">
        <f>MATCH(C3230,'Master Sheet'!$B$2:$B$392,0)</f>
        <v>#N/A</v>
      </c>
    </row>
    <row r="3231" spans="3:4" x14ac:dyDescent="0.3">
      <c r="C3231" s="3" t="s">
        <v>1213</v>
      </c>
      <c r="D3231" t="e">
        <f>MATCH(C3231,'Master Sheet'!$B$2:$B$392,0)</f>
        <v>#N/A</v>
      </c>
    </row>
    <row r="3232" spans="3:4" x14ac:dyDescent="0.3">
      <c r="C3232" s="3" t="s">
        <v>1213</v>
      </c>
      <c r="D3232" t="e">
        <f>MATCH(C3232,'Master Sheet'!$B$2:$B$392,0)</f>
        <v>#N/A</v>
      </c>
    </row>
    <row r="3233" spans="3:4" x14ac:dyDescent="0.3">
      <c r="C3233" s="3" t="s">
        <v>1213</v>
      </c>
      <c r="D3233" t="e">
        <f>MATCH(C3233,'Master Sheet'!$B$2:$B$392,0)</f>
        <v>#N/A</v>
      </c>
    </row>
    <row r="3234" spans="3:4" x14ac:dyDescent="0.3">
      <c r="C3234" s="3" t="s">
        <v>1213</v>
      </c>
      <c r="D3234" t="e">
        <f>MATCH(C3234,'Master Sheet'!$B$2:$B$392,0)</f>
        <v>#N/A</v>
      </c>
    </row>
    <row r="3235" spans="3:4" x14ac:dyDescent="0.3">
      <c r="C3235" s="3" t="s">
        <v>1213</v>
      </c>
      <c r="D3235" t="e">
        <f>MATCH(C3235,'Master Sheet'!$B$2:$B$392,0)</f>
        <v>#N/A</v>
      </c>
    </row>
    <row r="3236" spans="3:4" x14ac:dyDescent="0.3">
      <c r="C3236" s="3" t="s">
        <v>1213</v>
      </c>
      <c r="D3236" t="e">
        <f>MATCH(C3236,'Master Sheet'!$B$2:$B$392,0)</f>
        <v>#N/A</v>
      </c>
    </row>
    <row r="3237" spans="3:4" x14ac:dyDescent="0.3">
      <c r="C3237" s="3" t="s">
        <v>1213</v>
      </c>
      <c r="D3237" t="e">
        <f>MATCH(C3237,'Master Sheet'!$B$2:$B$392,0)</f>
        <v>#N/A</v>
      </c>
    </row>
    <row r="3238" spans="3:4" x14ac:dyDescent="0.3">
      <c r="C3238" s="3" t="s">
        <v>1213</v>
      </c>
      <c r="D3238" t="e">
        <f>MATCH(C3238,'Master Sheet'!$B$2:$B$392,0)</f>
        <v>#N/A</v>
      </c>
    </row>
    <row r="3239" spans="3:4" x14ac:dyDescent="0.3">
      <c r="C3239" s="3" t="s">
        <v>1213</v>
      </c>
      <c r="D3239" t="e">
        <f>MATCH(C3239,'Master Sheet'!$B$2:$B$392,0)</f>
        <v>#N/A</v>
      </c>
    </row>
    <row r="3240" spans="3:4" x14ac:dyDescent="0.3">
      <c r="C3240" s="3" t="s">
        <v>1213</v>
      </c>
      <c r="D3240" t="e">
        <f>MATCH(C3240,'Master Sheet'!$B$2:$B$392,0)</f>
        <v>#N/A</v>
      </c>
    </row>
    <row r="3241" spans="3:4" x14ac:dyDescent="0.3">
      <c r="C3241" s="3" t="s">
        <v>1213</v>
      </c>
      <c r="D3241" t="e">
        <f>MATCH(C3241,'Master Sheet'!$B$2:$B$392,0)</f>
        <v>#N/A</v>
      </c>
    </row>
    <row r="3242" spans="3:4" x14ac:dyDescent="0.3">
      <c r="C3242" s="3" t="s">
        <v>1213</v>
      </c>
      <c r="D3242" t="e">
        <f>MATCH(C3242,'Master Sheet'!$B$2:$B$392,0)</f>
        <v>#N/A</v>
      </c>
    </row>
    <row r="3243" spans="3:4" x14ac:dyDescent="0.3">
      <c r="C3243" s="3" t="s">
        <v>1214</v>
      </c>
      <c r="D3243" t="e">
        <f>MATCH(C3243,'Master Sheet'!$B$2:$B$392,0)</f>
        <v>#N/A</v>
      </c>
    </row>
    <row r="3244" spans="3:4" x14ac:dyDescent="0.3">
      <c r="C3244" s="3" t="s">
        <v>1214</v>
      </c>
      <c r="D3244" t="e">
        <f>MATCH(C3244,'Master Sheet'!$B$2:$B$392,0)</f>
        <v>#N/A</v>
      </c>
    </row>
    <row r="3245" spans="3:4" x14ac:dyDescent="0.3">
      <c r="C3245" s="3" t="s">
        <v>1214</v>
      </c>
      <c r="D3245" t="e">
        <f>MATCH(C3245,'Master Sheet'!$B$2:$B$392,0)</f>
        <v>#N/A</v>
      </c>
    </row>
    <row r="3246" spans="3:4" x14ac:dyDescent="0.3">
      <c r="C3246" s="3" t="s">
        <v>1214</v>
      </c>
      <c r="D3246" t="e">
        <f>MATCH(C3246,'Master Sheet'!$B$2:$B$392,0)</f>
        <v>#N/A</v>
      </c>
    </row>
    <row r="3247" spans="3:4" x14ac:dyDescent="0.3">
      <c r="C3247" s="3" t="s">
        <v>1214</v>
      </c>
      <c r="D3247" t="e">
        <f>MATCH(C3247,'Master Sheet'!$B$2:$B$392,0)</f>
        <v>#N/A</v>
      </c>
    </row>
    <row r="3248" spans="3:4" x14ac:dyDescent="0.3">
      <c r="C3248" s="3" t="s">
        <v>1214</v>
      </c>
      <c r="D3248" t="e">
        <f>MATCH(C3248,'Master Sheet'!$B$2:$B$392,0)</f>
        <v>#N/A</v>
      </c>
    </row>
    <row r="3249" spans="3:4" x14ac:dyDescent="0.3">
      <c r="C3249" s="3" t="s">
        <v>1214</v>
      </c>
      <c r="D3249" t="e">
        <f>MATCH(C3249,'Master Sheet'!$B$2:$B$392,0)</f>
        <v>#N/A</v>
      </c>
    </row>
    <row r="3250" spans="3:4" x14ac:dyDescent="0.3">
      <c r="C3250" s="3" t="s">
        <v>1214</v>
      </c>
      <c r="D3250" t="e">
        <f>MATCH(C3250,'Master Sheet'!$B$2:$B$392,0)</f>
        <v>#N/A</v>
      </c>
    </row>
    <row r="3251" spans="3:4" x14ac:dyDescent="0.3">
      <c r="C3251" s="3" t="s">
        <v>1214</v>
      </c>
      <c r="D3251" t="e">
        <f>MATCH(C3251,'Master Sheet'!$B$2:$B$392,0)</f>
        <v>#N/A</v>
      </c>
    </row>
    <row r="3252" spans="3:4" x14ac:dyDescent="0.3">
      <c r="C3252" s="3" t="s">
        <v>1214</v>
      </c>
      <c r="D3252" t="e">
        <f>MATCH(C3252,'Master Sheet'!$B$2:$B$392,0)</f>
        <v>#N/A</v>
      </c>
    </row>
    <row r="3253" spans="3:4" x14ac:dyDescent="0.3">
      <c r="C3253" s="3" t="s">
        <v>1214</v>
      </c>
      <c r="D3253" t="e">
        <f>MATCH(C3253,'Master Sheet'!$B$2:$B$392,0)</f>
        <v>#N/A</v>
      </c>
    </row>
    <row r="3254" spans="3:4" x14ac:dyDescent="0.3">
      <c r="C3254" s="3" t="s">
        <v>1214</v>
      </c>
      <c r="D3254" t="e">
        <f>MATCH(C3254,'Master Sheet'!$B$2:$B$392,0)</f>
        <v>#N/A</v>
      </c>
    </row>
    <row r="3255" spans="3:4" x14ac:dyDescent="0.3">
      <c r="C3255" s="3" t="s">
        <v>1214</v>
      </c>
      <c r="D3255" t="e">
        <f>MATCH(C3255,'Master Sheet'!$B$2:$B$392,0)</f>
        <v>#N/A</v>
      </c>
    </row>
    <row r="3256" spans="3:4" x14ac:dyDescent="0.3">
      <c r="C3256" s="3" t="s">
        <v>1214</v>
      </c>
      <c r="D3256" t="e">
        <f>MATCH(C3256,'Master Sheet'!$B$2:$B$392,0)</f>
        <v>#N/A</v>
      </c>
    </row>
    <row r="3257" spans="3:4" x14ac:dyDescent="0.3">
      <c r="C3257" s="3" t="s">
        <v>1214</v>
      </c>
      <c r="D3257" t="e">
        <f>MATCH(C3257,'Master Sheet'!$B$2:$B$392,0)</f>
        <v>#N/A</v>
      </c>
    </row>
    <row r="3258" spans="3:4" x14ac:dyDescent="0.3">
      <c r="C3258" s="3" t="s">
        <v>1215</v>
      </c>
      <c r="D3258" t="e">
        <f>MATCH(C3258,'Master Sheet'!$B$2:$B$392,0)</f>
        <v>#N/A</v>
      </c>
    </row>
    <row r="3259" spans="3:4" x14ac:dyDescent="0.3">
      <c r="C3259" s="3" t="s">
        <v>1215</v>
      </c>
      <c r="D3259" t="e">
        <f>MATCH(C3259,'Master Sheet'!$B$2:$B$392,0)</f>
        <v>#N/A</v>
      </c>
    </row>
    <row r="3260" spans="3:4" x14ac:dyDescent="0.3">
      <c r="C3260" s="3" t="s">
        <v>1215</v>
      </c>
      <c r="D3260" t="e">
        <f>MATCH(C3260,'Master Sheet'!$B$2:$B$392,0)</f>
        <v>#N/A</v>
      </c>
    </row>
    <row r="3261" spans="3:4" x14ac:dyDescent="0.3">
      <c r="C3261" s="3" t="s">
        <v>1215</v>
      </c>
      <c r="D3261" t="e">
        <f>MATCH(C3261,'Master Sheet'!$B$2:$B$392,0)</f>
        <v>#N/A</v>
      </c>
    </row>
    <row r="3262" spans="3:4" x14ac:dyDescent="0.3">
      <c r="C3262" s="3" t="s">
        <v>1215</v>
      </c>
      <c r="D3262" t="e">
        <f>MATCH(C3262,'Master Sheet'!$B$2:$B$392,0)</f>
        <v>#N/A</v>
      </c>
    </row>
    <row r="3263" spans="3:4" x14ac:dyDescent="0.3">
      <c r="C3263" s="3" t="s">
        <v>1215</v>
      </c>
      <c r="D3263" t="e">
        <f>MATCH(C3263,'Master Sheet'!$B$2:$B$392,0)</f>
        <v>#N/A</v>
      </c>
    </row>
    <row r="3264" spans="3:4" x14ac:dyDescent="0.3">
      <c r="C3264" s="3" t="s">
        <v>1215</v>
      </c>
      <c r="D3264" t="e">
        <f>MATCH(C3264,'Master Sheet'!$B$2:$B$392,0)</f>
        <v>#N/A</v>
      </c>
    </row>
    <row r="3265" spans="3:4" x14ac:dyDescent="0.3">
      <c r="C3265" s="3" t="s">
        <v>1215</v>
      </c>
      <c r="D3265" t="e">
        <f>MATCH(C3265,'Master Sheet'!$B$2:$B$392,0)</f>
        <v>#N/A</v>
      </c>
    </row>
    <row r="3266" spans="3:4" x14ac:dyDescent="0.3">
      <c r="C3266" s="3" t="s">
        <v>1215</v>
      </c>
      <c r="D3266" t="e">
        <f>MATCH(C3266,'Master Sheet'!$B$2:$B$392,0)</f>
        <v>#N/A</v>
      </c>
    </row>
    <row r="3267" spans="3:4" x14ac:dyDescent="0.3">
      <c r="C3267" s="3" t="s">
        <v>1215</v>
      </c>
      <c r="D3267" t="e">
        <f>MATCH(C3267,'Master Sheet'!$B$2:$B$392,0)</f>
        <v>#N/A</v>
      </c>
    </row>
    <row r="3268" spans="3:4" x14ac:dyDescent="0.3">
      <c r="C3268" s="3" t="s">
        <v>1216</v>
      </c>
      <c r="D3268" t="e">
        <f>MATCH(C3268,'Master Sheet'!$B$2:$B$392,0)</f>
        <v>#N/A</v>
      </c>
    </row>
    <row r="3269" spans="3:4" x14ac:dyDescent="0.3">
      <c r="C3269" s="3" t="s">
        <v>1216</v>
      </c>
      <c r="D3269" t="e">
        <f>MATCH(C3269,'Master Sheet'!$B$2:$B$392,0)</f>
        <v>#N/A</v>
      </c>
    </row>
    <row r="3270" spans="3:4" x14ac:dyDescent="0.3">
      <c r="C3270" s="3" t="s">
        <v>1216</v>
      </c>
      <c r="D3270" t="e">
        <f>MATCH(C3270,'Master Sheet'!$B$2:$B$392,0)</f>
        <v>#N/A</v>
      </c>
    </row>
    <row r="3271" spans="3:4" x14ac:dyDescent="0.3">
      <c r="C3271" s="3" t="s">
        <v>1216</v>
      </c>
      <c r="D3271" t="e">
        <f>MATCH(C3271,'Master Sheet'!$B$2:$B$392,0)</f>
        <v>#N/A</v>
      </c>
    </row>
    <row r="3272" spans="3:4" x14ac:dyDescent="0.3">
      <c r="C3272" s="3" t="s">
        <v>1216</v>
      </c>
      <c r="D3272" t="e">
        <f>MATCH(C3272,'Master Sheet'!$B$2:$B$392,0)</f>
        <v>#N/A</v>
      </c>
    </row>
    <row r="3273" spans="3:4" x14ac:dyDescent="0.3">
      <c r="C3273" s="3" t="s">
        <v>1216</v>
      </c>
      <c r="D3273" t="e">
        <f>MATCH(C3273,'Master Sheet'!$B$2:$B$392,0)</f>
        <v>#N/A</v>
      </c>
    </row>
    <row r="3274" spans="3:4" x14ac:dyDescent="0.3">
      <c r="C3274" s="3" t="s">
        <v>1216</v>
      </c>
      <c r="D3274" t="e">
        <f>MATCH(C3274,'Master Sheet'!$B$2:$B$392,0)</f>
        <v>#N/A</v>
      </c>
    </row>
    <row r="3275" spans="3:4" x14ac:dyDescent="0.3">
      <c r="C3275" s="3" t="s">
        <v>1216</v>
      </c>
      <c r="D3275" t="e">
        <f>MATCH(C3275,'Master Sheet'!$B$2:$B$392,0)</f>
        <v>#N/A</v>
      </c>
    </row>
    <row r="3276" spans="3:4" x14ac:dyDescent="0.3">
      <c r="C3276" s="3" t="s">
        <v>1216</v>
      </c>
      <c r="D3276" t="e">
        <f>MATCH(C3276,'Master Sheet'!$B$2:$B$392,0)</f>
        <v>#N/A</v>
      </c>
    </row>
    <row r="3277" spans="3:4" x14ac:dyDescent="0.3">
      <c r="C3277" s="3" t="s">
        <v>1216</v>
      </c>
      <c r="D3277" t="e">
        <f>MATCH(C3277,'Master Sheet'!$B$2:$B$392,0)</f>
        <v>#N/A</v>
      </c>
    </row>
    <row r="3278" spans="3:4" x14ac:dyDescent="0.3">
      <c r="C3278" s="3" t="s">
        <v>1216</v>
      </c>
      <c r="D3278" t="e">
        <f>MATCH(C3278,'Master Sheet'!$B$2:$B$392,0)</f>
        <v>#N/A</v>
      </c>
    </row>
    <row r="3279" spans="3:4" x14ac:dyDescent="0.3">
      <c r="C3279" s="3" t="s">
        <v>1216</v>
      </c>
      <c r="D3279" t="e">
        <f>MATCH(C3279,'Master Sheet'!$B$2:$B$392,0)</f>
        <v>#N/A</v>
      </c>
    </row>
    <row r="3280" spans="3:4" x14ac:dyDescent="0.3">
      <c r="C3280" s="3" t="s">
        <v>1216</v>
      </c>
      <c r="D3280" t="e">
        <f>MATCH(C3280,'Master Sheet'!$B$2:$B$392,0)</f>
        <v>#N/A</v>
      </c>
    </row>
    <row r="3281" spans="3:4" x14ac:dyDescent="0.3">
      <c r="C3281" s="3" t="s">
        <v>1216</v>
      </c>
      <c r="D3281" t="e">
        <f>MATCH(C3281,'Master Sheet'!$B$2:$B$392,0)</f>
        <v>#N/A</v>
      </c>
    </row>
    <row r="3282" spans="3:4" x14ac:dyDescent="0.3">
      <c r="C3282" s="3" t="s">
        <v>1216</v>
      </c>
      <c r="D3282" t="e">
        <f>MATCH(C3282,'Master Sheet'!$B$2:$B$392,0)</f>
        <v>#N/A</v>
      </c>
    </row>
    <row r="3283" spans="3:4" x14ac:dyDescent="0.3">
      <c r="C3283" s="3" t="s">
        <v>1216</v>
      </c>
      <c r="D3283" t="e">
        <f>MATCH(C3283,'Master Sheet'!$B$2:$B$392,0)</f>
        <v>#N/A</v>
      </c>
    </row>
    <row r="3284" spans="3:4" x14ac:dyDescent="0.3">
      <c r="C3284" s="3" t="s">
        <v>1217</v>
      </c>
      <c r="D3284" t="e">
        <f>MATCH(C3284,'Master Sheet'!$B$2:$B$392,0)</f>
        <v>#N/A</v>
      </c>
    </row>
    <row r="3285" spans="3:4" x14ac:dyDescent="0.3">
      <c r="C3285" s="3" t="s">
        <v>1217</v>
      </c>
      <c r="D3285" t="e">
        <f>MATCH(C3285,'Master Sheet'!$B$2:$B$392,0)</f>
        <v>#N/A</v>
      </c>
    </row>
    <row r="3286" spans="3:4" x14ac:dyDescent="0.3">
      <c r="C3286" s="3" t="s">
        <v>1217</v>
      </c>
      <c r="D3286" t="e">
        <f>MATCH(C3286,'Master Sheet'!$B$2:$B$392,0)</f>
        <v>#N/A</v>
      </c>
    </row>
    <row r="3287" spans="3:4" x14ac:dyDescent="0.3">
      <c r="C3287" s="3" t="s">
        <v>1217</v>
      </c>
      <c r="D3287" t="e">
        <f>MATCH(C3287,'Master Sheet'!$B$2:$B$392,0)</f>
        <v>#N/A</v>
      </c>
    </row>
    <row r="3288" spans="3:4" x14ac:dyDescent="0.3">
      <c r="C3288" s="3" t="s">
        <v>1217</v>
      </c>
      <c r="D3288" t="e">
        <f>MATCH(C3288,'Master Sheet'!$B$2:$B$392,0)</f>
        <v>#N/A</v>
      </c>
    </row>
    <row r="3289" spans="3:4" x14ac:dyDescent="0.3">
      <c r="C3289" s="3" t="s">
        <v>1217</v>
      </c>
      <c r="D3289" t="e">
        <f>MATCH(C3289,'Master Sheet'!$B$2:$B$392,0)</f>
        <v>#N/A</v>
      </c>
    </row>
    <row r="3290" spans="3:4" x14ac:dyDescent="0.3">
      <c r="C3290" s="3" t="s">
        <v>1217</v>
      </c>
      <c r="D3290" t="e">
        <f>MATCH(C3290,'Master Sheet'!$B$2:$B$392,0)</f>
        <v>#N/A</v>
      </c>
    </row>
    <row r="3291" spans="3:4" x14ac:dyDescent="0.3">
      <c r="C3291" s="3" t="s">
        <v>1217</v>
      </c>
      <c r="D3291" t="e">
        <f>MATCH(C3291,'Master Sheet'!$B$2:$B$392,0)</f>
        <v>#N/A</v>
      </c>
    </row>
    <row r="3292" spans="3:4" x14ac:dyDescent="0.3">
      <c r="C3292" s="3" t="s">
        <v>1217</v>
      </c>
      <c r="D3292" t="e">
        <f>MATCH(C3292,'Master Sheet'!$B$2:$B$392,0)</f>
        <v>#N/A</v>
      </c>
    </row>
    <row r="3293" spans="3:4" x14ac:dyDescent="0.3">
      <c r="C3293" s="3" t="s">
        <v>1217</v>
      </c>
      <c r="D3293" t="e">
        <f>MATCH(C3293,'Master Sheet'!$B$2:$B$392,0)</f>
        <v>#N/A</v>
      </c>
    </row>
    <row r="3294" spans="3:4" x14ac:dyDescent="0.3">
      <c r="C3294" s="3" t="s">
        <v>1217</v>
      </c>
      <c r="D3294" t="e">
        <f>MATCH(C3294,'Master Sheet'!$B$2:$B$392,0)</f>
        <v>#N/A</v>
      </c>
    </row>
    <row r="3295" spans="3:4" x14ac:dyDescent="0.3">
      <c r="C3295" s="3" t="s">
        <v>1217</v>
      </c>
      <c r="D3295" t="e">
        <f>MATCH(C3295,'Master Sheet'!$B$2:$B$392,0)</f>
        <v>#N/A</v>
      </c>
    </row>
    <row r="3296" spans="3:4" x14ac:dyDescent="0.3">
      <c r="C3296" s="3" t="s">
        <v>1217</v>
      </c>
      <c r="D3296" t="e">
        <f>MATCH(C3296,'Master Sheet'!$B$2:$B$392,0)</f>
        <v>#N/A</v>
      </c>
    </row>
    <row r="3297" spans="3:4" x14ac:dyDescent="0.3">
      <c r="C3297" s="3" t="s">
        <v>1217</v>
      </c>
      <c r="D3297" t="e">
        <f>MATCH(C3297,'Master Sheet'!$B$2:$B$392,0)</f>
        <v>#N/A</v>
      </c>
    </row>
    <row r="3298" spans="3:4" x14ac:dyDescent="0.3">
      <c r="C3298" s="3" t="s">
        <v>1217</v>
      </c>
      <c r="D3298" t="e">
        <f>MATCH(C3298,'Master Sheet'!$B$2:$B$392,0)</f>
        <v>#N/A</v>
      </c>
    </row>
    <row r="3299" spans="3:4" x14ac:dyDescent="0.3">
      <c r="C3299" s="3" t="s">
        <v>1217</v>
      </c>
      <c r="D3299" t="e">
        <f>MATCH(C3299,'Master Sheet'!$B$2:$B$392,0)</f>
        <v>#N/A</v>
      </c>
    </row>
    <row r="3300" spans="3:4" x14ac:dyDescent="0.3">
      <c r="C3300" s="3" t="s">
        <v>780</v>
      </c>
      <c r="D3300">
        <f>MATCH(C3300,'Master Sheet'!$B$2:$B$392,0)</f>
        <v>251</v>
      </c>
    </row>
    <row r="3301" spans="3:4" x14ac:dyDescent="0.3">
      <c r="C3301" s="3" t="s">
        <v>780</v>
      </c>
      <c r="D3301">
        <f>MATCH(C3301,'Master Sheet'!$B$2:$B$392,0)</f>
        <v>251</v>
      </c>
    </row>
    <row r="3302" spans="3:4" x14ac:dyDescent="0.3">
      <c r="C3302" s="3" t="s">
        <v>780</v>
      </c>
      <c r="D3302">
        <f>MATCH(C3302,'Master Sheet'!$B$2:$B$392,0)</f>
        <v>251</v>
      </c>
    </row>
    <row r="3303" spans="3:4" x14ac:dyDescent="0.3">
      <c r="C3303" s="3" t="s">
        <v>780</v>
      </c>
      <c r="D3303">
        <f>MATCH(C3303,'Master Sheet'!$B$2:$B$392,0)</f>
        <v>251</v>
      </c>
    </row>
    <row r="3304" spans="3:4" x14ac:dyDescent="0.3">
      <c r="C3304" s="3" t="s">
        <v>780</v>
      </c>
      <c r="D3304">
        <f>MATCH(C3304,'Master Sheet'!$B$2:$B$392,0)</f>
        <v>251</v>
      </c>
    </row>
    <row r="3305" spans="3:4" x14ac:dyDescent="0.3">
      <c r="C3305" s="3" t="s">
        <v>780</v>
      </c>
      <c r="D3305">
        <f>MATCH(C3305,'Master Sheet'!$B$2:$B$392,0)</f>
        <v>251</v>
      </c>
    </row>
    <row r="3306" spans="3:4" x14ac:dyDescent="0.3">
      <c r="C3306" s="3" t="s">
        <v>780</v>
      </c>
      <c r="D3306">
        <f>MATCH(C3306,'Master Sheet'!$B$2:$B$392,0)</f>
        <v>251</v>
      </c>
    </row>
    <row r="3307" spans="3:4" x14ac:dyDescent="0.3">
      <c r="C3307" s="3" t="s">
        <v>780</v>
      </c>
      <c r="D3307">
        <f>MATCH(C3307,'Master Sheet'!$B$2:$B$392,0)</f>
        <v>251</v>
      </c>
    </row>
    <row r="3308" spans="3:4" x14ac:dyDescent="0.3">
      <c r="C3308" s="3" t="s">
        <v>780</v>
      </c>
      <c r="D3308">
        <f>MATCH(C3308,'Master Sheet'!$B$2:$B$392,0)</f>
        <v>251</v>
      </c>
    </row>
    <row r="3309" spans="3:4" x14ac:dyDescent="0.3">
      <c r="C3309" s="3" t="s">
        <v>780</v>
      </c>
      <c r="D3309">
        <f>MATCH(C3309,'Master Sheet'!$B$2:$B$392,0)</f>
        <v>251</v>
      </c>
    </row>
    <row r="3310" spans="3:4" x14ac:dyDescent="0.3">
      <c r="C3310" s="3" t="s">
        <v>780</v>
      </c>
      <c r="D3310">
        <f>MATCH(C3310,'Master Sheet'!$B$2:$B$392,0)</f>
        <v>251</v>
      </c>
    </row>
    <row r="3311" spans="3:4" x14ac:dyDescent="0.3">
      <c r="C3311" s="3" t="s">
        <v>780</v>
      </c>
      <c r="D3311">
        <f>MATCH(C3311,'Master Sheet'!$B$2:$B$392,0)</f>
        <v>251</v>
      </c>
    </row>
    <row r="3312" spans="3:4" x14ac:dyDescent="0.3">
      <c r="C3312" s="3" t="s">
        <v>780</v>
      </c>
      <c r="D3312">
        <f>MATCH(C3312,'Master Sheet'!$B$2:$B$392,0)</f>
        <v>251</v>
      </c>
    </row>
    <row r="3313" spans="3:4" x14ac:dyDescent="0.3">
      <c r="C3313" s="3" t="s">
        <v>780</v>
      </c>
      <c r="D3313">
        <f>MATCH(C3313,'Master Sheet'!$B$2:$B$392,0)</f>
        <v>251</v>
      </c>
    </row>
    <row r="3314" spans="3:4" x14ac:dyDescent="0.3">
      <c r="C3314" s="3" t="s">
        <v>783</v>
      </c>
      <c r="D3314">
        <f>MATCH(C3314,'Master Sheet'!$B$2:$B$392,0)</f>
        <v>252</v>
      </c>
    </row>
    <row r="3315" spans="3:4" x14ac:dyDescent="0.3">
      <c r="C3315" s="3" t="s">
        <v>783</v>
      </c>
      <c r="D3315">
        <f>MATCH(C3315,'Master Sheet'!$B$2:$B$392,0)</f>
        <v>252</v>
      </c>
    </row>
    <row r="3316" spans="3:4" x14ac:dyDescent="0.3">
      <c r="C3316" s="3" t="s">
        <v>783</v>
      </c>
      <c r="D3316">
        <f>MATCH(C3316,'Master Sheet'!$B$2:$B$392,0)</f>
        <v>252</v>
      </c>
    </row>
    <row r="3317" spans="3:4" x14ac:dyDescent="0.3">
      <c r="C3317" s="3" t="s">
        <v>783</v>
      </c>
      <c r="D3317">
        <f>MATCH(C3317,'Master Sheet'!$B$2:$B$392,0)</f>
        <v>252</v>
      </c>
    </row>
    <row r="3318" spans="3:4" x14ac:dyDescent="0.3">
      <c r="C3318" s="3" t="s">
        <v>783</v>
      </c>
      <c r="D3318">
        <f>MATCH(C3318,'Master Sheet'!$B$2:$B$392,0)</f>
        <v>252</v>
      </c>
    </row>
    <row r="3319" spans="3:4" x14ac:dyDescent="0.3">
      <c r="C3319" s="3" t="s">
        <v>783</v>
      </c>
      <c r="D3319">
        <f>MATCH(C3319,'Master Sheet'!$B$2:$B$392,0)</f>
        <v>252</v>
      </c>
    </row>
    <row r="3320" spans="3:4" x14ac:dyDescent="0.3">
      <c r="C3320" s="3" t="s">
        <v>783</v>
      </c>
      <c r="D3320">
        <f>MATCH(C3320,'Master Sheet'!$B$2:$B$392,0)</f>
        <v>252</v>
      </c>
    </row>
    <row r="3321" spans="3:4" x14ac:dyDescent="0.3">
      <c r="C3321" s="3" t="s">
        <v>783</v>
      </c>
      <c r="D3321">
        <f>MATCH(C3321,'Master Sheet'!$B$2:$B$392,0)</f>
        <v>252</v>
      </c>
    </row>
    <row r="3322" spans="3:4" x14ac:dyDescent="0.3">
      <c r="C3322" s="3" t="s">
        <v>783</v>
      </c>
      <c r="D3322">
        <f>MATCH(C3322,'Master Sheet'!$B$2:$B$392,0)</f>
        <v>252</v>
      </c>
    </row>
    <row r="3323" spans="3:4" x14ac:dyDescent="0.3">
      <c r="C3323" s="3" t="s">
        <v>783</v>
      </c>
      <c r="D3323">
        <f>MATCH(C3323,'Master Sheet'!$B$2:$B$392,0)</f>
        <v>252</v>
      </c>
    </row>
    <row r="3324" spans="3:4" x14ac:dyDescent="0.3">
      <c r="C3324" s="3" t="s">
        <v>783</v>
      </c>
      <c r="D3324">
        <f>MATCH(C3324,'Master Sheet'!$B$2:$B$392,0)</f>
        <v>252</v>
      </c>
    </row>
    <row r="3325" spans="3:4" x14ac:dyDescent="0.3">
      <c r="C3325" s="3" t="s">
        <v>783</v>
      </c>
      <c r="D3325">
        <f>MATCH(C3325,'Master Sheet'!$B$2:$B$392,0)</f>
        <v>252</v>
      </c>
    </row>
    <row r="3326" spans="3:4" x14ac:dyDescent="0.3">
      <c r="C3326" s="3" t="s">
        <v>783</v>
      </c>
      <c r="D3326">
        <f>MATCH(C3326,'Master Sheet'!$B$2:$B$392,0)</f>
        <v>252</v>
      </c>
    </row>
    <row r="3327" spans="3:4" x14ac:dyDescent="0.3">
      <c r="C3327" s="3" t="s">
        <v>783</v>
      </c>
      <c r="D3327">
        <f>MATCH(C3327,'Master Sheet'!$B$2:$B$392,0)</f>
        <v>252</v>
      </c>
    </row>
    <row r="3328" spans="3:4" x14ac:dyDescent="0.3">
      <c r="C3328" s="3" t="s">
        <v>783</v>
      </c>
      <c r="D3328">
        <f>MATCH(C3328,'Master Sheet'!$B$2:$B$392,0)</f>
        <v>252</v>
      </c>
    </row>
    <row r="3329" spans="3:4" x14ac:dyDescent="0.3">
      <c r="C3329" s="3" t="s">
        <v>783</v>
      </c>
      <c r="D3329">
        <f>MATCH(C3329,'Master Sheet'!$B$2:$B$392,0)</f>
        <v>252</v>
      </c>
    </row>
    <row r="3330" spans="3:4" x14ac:dyDescent="0.3">
      <c r="C3330" s="3" t="s">
        <v>783</v>
      </c>
      <c r="D3330">
        <f>MATCH(C3330,'Master Sheet'!$B$2:$B$392,0)</f>
        <v>252</v>
      </c>
    </row>
    <row r="3331" spans="3:4" x14ac:dyDescent="0.3">
      <c r="C3331" s="3" t="s">
        <v>783</v>
      </c>
      <c r="D3331">
        <f>MATCH(C3331,'Master Sheet'!$B$2:$B$392,0)</f>
        <v>252</v>
      </c>
    </row>
    <row r="3332" spans="3:4" x14ac:dyDescent="0.3">
      <c r="C3332" s="3" t="s">
        <v>783</v>
      </c>
      <c r="D3332">
        <f>MATCH(C3332,'Master Sheet'!$B$2:$B$392,0)</f>
        <v>252</v>
      </c>
    </row>
    <row r="3333" spans="3:4" x14ac:dyDescent="0.3">
      <c r="C3333" s="3" t="s">
        <v>783</v>
      </c>
      <c r="D3333">
        <f>MATCH(C3333,'Master Sheet'!$B$2:$B$392,0)</f>
        <v>252</v>
      </c>
    </row>
    <row r="3334" spans="3:4" x14ac:dyDescent="0.3">
      <c r="C3334" s="3" t="s">
        <v>783</v>
      </c>
      <c r="D3334">
        <f>MATCH(C3334,'Master Sheet'!$B$2:$B$392,0)</f>
        <v>252</v>
      </c>
    </row>
    <row r="3335" spans="3:4" x14ac:dyDescent="0.3">
      <c r="C3335" s="3" t="s">
        <v>783</v>
      </c>
      <c r="D3335">
        <f>MATCH(C3335,'Master Sheet'!$B$2:$B$392,0)</f>
        <v>252</v>
      </c>
    </row>
    <row r="3336" spans="3:4" x14ac:dyDescent="0.3">
      <c r="C3336" s="3" t="s">
        <v>783</v>
      </c>
      <c r="D3336">
        <f>MATCH(C3336,'Master Sheet'!$B$2:$B$392,0)</f>
        <v>252</v>
      </c>
    </row>
    <row r="3337" spans="3:4" x14ac:dyDescent="0.3">
      <c r="C3337" s="3" t="s">
        <v>783</v>
      </c>
      <c r="D3337">
        <f>MATCH(C3337,'Master Sheet'!$B$2:$B$392,0)</f>
        <v>252</v>
      </c>
    </row>
    <row r="3338" spans="3:4" x14ac:dyDescent="0.3">
      <c r="C3338" s="3" t="s">
        <v>783</v>
      </c>
      <c r="D3338">
        <f>MATCH(C3338,'Master Sheet'!$B$2:$B$392,0)</f>
        <v>252</v>
      </c>
    </row>
    <row r="3339" spans="3:4" x14ac:dyDescent="0.3">
      <c r="C3339" s="3" t="s">
        <v>783</v>
      </c>
      <c r="D3339">
        <f>MATCH(C3339,'Master Sheet'!$B$2:$B$392,0)</f>
        <v>252</v>
      </c>
    </row>
    <row r="3340" spans="3:4" x14ac:dyDescent="0.3">
      <c r="C3340" s="3" t="s">
        <v>783</v>
      </c>
      <c r="D3340">
        <f>MATCH(C3340,'Master Sheet'!$B$2:$B$392,0)</f>
        <v>252</v>
      </c>
    </row>
    <row r="3341" spans="3:4" x14ac:dyDescent="0.3">
      <c r="C3341" s="3" t="s">
        <v>786</v>
      </c>
      <c r="D3341">
        <f>MATCH(C3341,'Master Sheet'!$B$2:$B$392,0)</f>
        <v>253</v>
      </c>
    </row>
    <row r="3342" spans="3:4" x14ac:dyDescent="0.3">
      <c r="C3342" s="3" t="s">
        <v>786</v>
      </c>
      <c r="D3342">
        <f>MATCH(C3342,'Master Sheet'!$B$2:$B$392,0)</f>
        <v>253</v>
      </c>
    </row>
    <row r="3343" spans="3:4" x14ac:dyDescent="0.3">
      <c r="C3343" s="3" t="s">
        <v>786</v>
      </c>
      <c r="D3343">
        <f>MATCH(C3343,'Master Sheet'!$B$2:$B$392,0)</f>
        <v>253</v>
      </c>
    </row>
    <row r="3344" spans="3:4" x14ac:dyDescent="0.3">
      <c r="C3344" s="3" t="s">
        <v>786</v>
      </c>
      <c r="D3344">
        <f>MATCH(C3344,'Master Sheet'!$B$2:$B$392,0)</f>
        <v>253</v>
      </c>
    </row>
    <row r="3345" spans="3:4" x14ac:dyDescent="0.3">
      <c r="C3345" s="3" t="s">
        <v>786</v>
      </c>
      <c r="D3345">
        <f>MATCH(C3345,'Master Sheet'!$B$2:$B$392,0)</f>
        <v>253</v>
      </c>
    </row>
    <row r="3346" spans="3:4" x14ac:dyDescent="0.3">
      <c r="C3346" s="3" t="s">
        <v>786</v>
      </c>
      <c r="D3346">
        <f>MATCH(C3346,'Master Sheet'!$B$2:$B$392,0)</f>
        <v>253</v>
      </c>
    </row>
    <row r="3347" spans="3:4" x14ac:dyDescent="0.3">
      <c r="C3347" s="3" t="s">
        <v>786</v>
      </c>
      <c r="D3347">
        <f>MATCH(C3347,'Master Sheet'!$B$2:$B$392,0)</f>
        <v>253</v>
      </c>
    </row>
    <row r="3348" spans="3:4" x14ac:dyDescent="0.3">
      <c r="C3348" s="3" t="s">
        <v>786</v>
      </c>
      <c r="D3348">
        <f>MATCH(C3348,'Master Sheet'!$B$2:$B$392,0)</f>
        <v>253</v>
      </c>
    </row>
    <row r="3349" spans="3:4" x14ac:dyDescent="0.3">
      <c r="C3349" s="3" t="s">
        <v>786</v>
      </c>
      <c r="D3349">
        <f>MATCH(C3349,'Master Sheet'!$B$2:$B$392,0)</f>
        <v>253</v>
      </c>
    </row>
    <row r="3350" spans="3:4" x14ac:dyDescent="0.3">
      <c r="C3350" s="3" t="s">
        <v>786</v>
      </c>
      <c r="D3350">
        <f>MATCH(C3350,'Master Sheet'!$B$2:$B$392,0)</f>
        <v>253</v>
      </c>
    </row>
    <row r="3351" spans="3:4" x14ac:dyDescent="0.3">
      <c r="C3351" s="3" t="s">
        <v>786</v>
      </c>
      <c r="D3351">
        <f>MATCH(C3351,'Master Sheet'!$B$2:$B$392,0)</f>
        <v>253</v>
      </c>
    </row>
    <row r="3352" spans="3:4" x14ac:dyDescent="0.3">
      <c r="C3352" s="3" t="s">
        <v>786</v>
      </c>
      <c r="D3352">
        <f>MATCH(C3352,'Master Sheet'!$B$2:$B$392,0)</f>
        <v>253</v>
      </c>
    </row>
    <row r="3353" spans="3:4" x14ac:dyDescent="0.3">
      <c r="C3353" s="3" t="s">
        <v>786</v>
      </c>
      <c r="D3353">
        <f>MATCH(C3353,'Master Sheet'!$B$2:$B$392,0)</f>
        <v>253</v>
      </c>
    </row>
    <row r="3354" spans="3:4" x14ac:dyDescent="0.3">
      <c r="C3354" s="3" t="s">
        <v>786</v>
      </c>
      <c r="D3354">
        <f>MATCH(C3354,'Master Sheet'!$B$2:$B$392,0)</f>
        <v>253</v>
      </c>
    </row>
    <row r="3355" spans="3:4" x14ac:dyDescent="0.3">
      <c r="C3355" s="3" t="s">
        <v>786</v>
      </c>
      <c r="D3355">
        <f>MATCH(C3355,'Master Sheet'!$B$2:$B$392,0)</f>
        <v>253</v>
      </c>
    </row>
    <row r="3356" spans="3:4" x14ac:dyDescent="0.3">
      <c r="C3356" s="3" t="s">
        <v>786</v>
      </c>
      <c r="D3356">
        <f>MATCH(C3356,'Master Sheet'!$B$2:$B$392,0)</f>
        <v>253</v>
      </c>
    </row>
    <row r="3357" spans="3:4" x14ac:dyDescent="0.3">
      <c r="C3357" s="3" t="s">
        <v>786</v>
      </c>
      <c r="D3357">
        <f>MATCH(C3357,'Master Sheet'!$B$2:$B$392,0)</f>
        <v>253</v>
      </c>
    </row>
    <row r="3358" spans="3:4" x14ac:dyDescent="0.3">
      <c r="C3358" s="3" t="s">
        <v>786</v>
      </c>
      <c r="D3358">
        <f>MATCH(C3358,'Master Sheet'!$B$2:$B$392,0)</f>
        <v>253</v>
      </c>
    </row>
    <row r="3359" spans="3:4" x14ac:dyDescent="0.3">
      <c r="C3359" s="3" t="s">
        <v>786</v>
      </c>
      <c r="D3359">
        <f>MATCH(C3359,'Master Sheet'!$B$2:$B$392,0)</f>
        <v>253</v>
      </c>
    </row>
    <row r="3360" spans="3:4" x14ac:dyDescent="0.3">
      <c r="C3360" s="3" t="s">
        <v>786</v>
      </c>
      <c r="D3360">
        <f>MATCH(C3360,'Master Sheet'!$B$2:$B$392,0)</f>
        <v>253</v>
      </c>
    </row>
    <row r="3361" spans="3:4" x14ac:dyDescent="0.3">
      <c r="C3361" s="3" t="s">
        <v>786</v>
      </c>
      <c r="D3361">
        <f>MATCH(C3361,'Master Sheet'!$B$2:$B$392,0)</f>
        <v>253</v>
      </c>
    </row>
    <row r="3362" spans="3:4" x14ac:dyDescent="0.3">
      <c r="C3362" s="3" t="s">
        <v>786</v>
      </c>
      <c r="D3362">
        <f>MATCH(C3362,'Master Sheet'!$B$2:$B$392,0)</f>
        <v>253</v>
      </c>
    </row>
    <row r="3363" spans="3:4" x14ac:dyDescent="0.3">
      <c r="C3363" s="3" t="s">
        <v>1218</v>
      </c>
      <c r="D3363" t="e">
        <f>MATCH(C3363,'Master Sheet'!$B$2:$B$392,0)</f>
        <v>#N/A</v>
      </c>
    </row>
    <row r="3364" spans="3:4" x14ac:dyDescent="0.3">
      <c r="C3364" s="3" t="s">
        <v>1218</v>
      </c>
      <c r="D3364" t="e">
        <f>MATCH(C3364,'Master Sheet'!$B$2:$B$392,0)</f>
        <v>#N/A</v>
      </c>
    </row>
    <row r="3365" spans="3:4" x14ac:dyDescent="0.3">
      <c r="C3365" s="3" t="s">
        <v>1218</v>
      </c>
      <c r="D3365" t="e">
        <f>MATCH(C3365,'Master Sheet'!$B$2:$B$392,0)</f>
        <v>#N/A</v>
      </c>
    </row>
    <row r="3366" spans="3:4" x14ac:dyDescent="0.3">
      <c r="C3366" s="3" t="s">
        <v>1218</v>
      </c>
      <c r="D3366" t="e">
        <f>MATCH(C3366,'Master Sheet'!$B$2:$B$392,0)</f>
        <v>#N/A</v>
      </c>
    </row>
    <row r="3367" spans="3:4" x14ac:dyDescent="0.3">
      <c r="C3367" s="3" t="s">
        <v>1218</v>
      </c>
      <c r="D3367" t="e">
        <f>MATCH(C3367,'Master Sheet'!$B$2:$B$392,0)</f>
        <v>#N/A</v>
      </c>
    </row>
    <row r="3368" spans="3:4" x14ac:dyDescent="0.3">
      <c r="C3368" s="3" t="s">
        <v>1218</v>
      </c>
      <c r="D3368" t="e">
        <f>MATCH(C3368,'Master Sheet'!$B$2:$B$392,0)</f>
        <v>#N/A</v>
      </c>
    </row>
    <row r="3369" spans="3:4" x14ac:dyDescent="0.3">
      <c r="C3369" s="3" t="s">
        <v>1218</v>
      </c>
      <c r="D3369" t="e">
        <f>MATCH(C3369,'Master Sheet'!$B$2:$B$392,0)</f>
        <v>#N/A</v>
      </c>
    </row>
    <row r="3370" spans="3:4" x14ac:dyDescent="0.3">
      <c r="C3370" s="3" t="s">
        <v>1218</v>
      </c>
      <c r="D3370" t="e">
        <f>MATCH(C3370,'Master Sheet'!$B$2:$B$392,0)</f>
        <v>#N/A</v>
      </c>
    </row>
    <row r="3371" spans="3:4" x14ac:dyDescent="0.3">
      <c r="C3371" s="3" t="s">
        <v>1218</v>
      </c>
      <c r="D3371" t="e">
        <f>MATCH(C3371,'Master Sheet'!$B$2:$B$392,0)</f>
        <v>#N/A</v>
      </c>
    </row>
    <row r="3372" spans="3:4" x14ac:dyDescent="0.3">
      <c r="C3372" s="3" t="s">
        <v>1218</v>
      </c>
      <c r="D3372" t="e">
        <f>MATCH(C3372,'Master Sheet'!$B$2:$B$392,0)</f>
        <v>#N/A</v>
      </c>
    </row>
    <row r="3373" spans="3:4" x14ac:dyDescent="0.3">
      <c r="C3373" s="3" t="s">
        <v>1218</v>
      </c>
      <c r="D3373" t="e">
        <f>MATCH(C3373,'Master Sheet'!$B$2:$B$392,0)</f>
        <v>#N/A</v>
      </c>
    </row>
    <row r="3374" spans="3:4" x14ac:dyDescent="0.3">
      <c r="C3374" s="3" t="s">
        <v>1218</v>
      </c>
      <c r="D3374" t="e">
        <f>MATCH(C3374,'Master Sheet'!$B$2:$B$392,0)</f>
        <v>#N/A</v>
      </c>
    </row>
    <row r="3375" spans="3:4" x14ac:dyDescent="0.3">
      <c r="C3375" s="3" t="s">
        <v>1218</v>
      </c>
      <c r="D3375" t="e">
        <f>MATCH(C3375,'Master Sheet'!$B$2:$B$392,0)</f>
        <v>#N/A</v>
      </c>
    </row>
    <row r="3376" spans="3:4" x14ac:dyDescent="0.3">
      <c r="C3376" s="3" t="s">
        <v>1218</v>
      </c>
      <c r="D3376" t="e">
        <f>MATCH(C3376,'Master Sheet'!$B$2:$B$392,0)</f>
        <v>#N/A</v>
      </c>
    </row>
    <row r="3377" spans="3:4" x14ac:dyDescent="0.3">
      <c r="C3377" s="3" t="s">
        <v>1218</v>
      </c>
      <c r="D3377" t="e">
        <f>MATCH(C3377,'Master Sheet'!$B$2:$B$392,0)</f>
        <v>#N/A</v>
      </c>
    </row>
    <row r="3378" spans="3:4" x14ac:dyDescent="0.3">
      <c r="C3378" s="3" t="s">
        <v>1218</v>
      </c>
      <c r="D3378" t="e">
        <f>MATCH(C3378,'Master Sheet'!$B$2:$B$392,0)</f>
        <v>#N/A</v>
      </c>
    </row>
    <row r="3379" spans="3:4" x14ac:dyDescent="0.3">
      <c r="C3379" s="3" t="s">
        <v>789</v>
      </c>
      <c r="D3379">
        <f>MATCH(C3379,'Master Sheet'!$B$2:$B$392,0)</f>
        <v>254</v>
      </c>
    </row>
    <row r="3380" spans="3:4" x14ac:dyDescent="0.3">
      <c r="C3380" s="3" t="s">
        <v>789</v>
      </c>
      <c r="D3380">
        <f>MATCH(C3380,'Master Sheet'!$B$2:$B$392,0)</f>
        <v>254</v>
      </c>
    </row>
    <row r="3381" spans="3:4" x14ac:dyDescent="0.3">
      <c r="C3381" s="3" t="s">
        <v>789</v>
      </c>
      <c r="D3381">
        <f>MATCH(C3381,'Master Sheet'!$B$2:$B$392,0)</f>
        <v>254</v>
      </c>
    </row>
    <row r="3382" spans="3:4" x14ac:dyDescent="0.3">
      <c r="C3382" s="3" t="s">
        <v>789</v>
      </c>
      <c r="D3382">
        <f>MATCH(C3382,'Master Sheet'!$B$2:$B$392,0)</f>
        <v>254</v>
      </c>
    </row>
    <row r="3383" spans="3:4" x14ac:dyDescent="0.3">
      <c r="C3383" s="3" t="s">
        <v>789</v>
      </c>
      <c r="D3383">
        <f>MATCH(C3383,'Master Sheet'!$B$2:$B$392,0)</f>
        <v>254</v>
      </c>
    </row>
    <row r="3384" spans="3:4" x14ac:dyDescent="0.3">
      <c r="C3384" s="3" t="s">
        <v>789</v>
      </c>
      <c r="D3384">
        <f>MATCH(C3384,'Master Sheet'!$B$2:$B$392,0)</f>
        <v>254</v>
      </c>
    </row>
    <row r="3385" spans="3:4" x14ac:dyDescent="0.3">
      <c r="C3385" s="3" t="s">
        <v>789</v>
      </c>
      <c r="D3385">
        <f>MATCH(C3385,'Master Sheet'!$B$2:$B$392,0)</f>
        <v>254</v>
      </c>
    </row>
    <row r="3386" spans="3:4" x14ac:dyDescent="0.3">
      <c r="C3386" s="3" t="s">
        <v>789</v>
      </c>
      <c r="D3386">
        <f>MATCH(C3386,'Master Sheet'!$B$2:$B$392,0)</f>
        <v>254</v>
      </c>
    </row>
    <row r="3387" spans="3:4" x14ac:dyDescent="0.3">
      <c r="C3387" s="3" t="s">
        <v>789</v>
      </c>
      <c r="D3387">
        <f>MATCH(C3387,'Master Sheet'!$B$2:$B$392,0)</f>
        <v>254</v>
      </c>
    </row>
    <row r="3388" spans="3:4" x14ac:dyDescent="0.3">
      <c r="C3388" s="3" t="s">
        <v>789</v>
      </c>
      <c r="D3388">
        <f>MATCH(C3388,'Master Sheet'!$B$2:$B$392,0)</f>
        <v>254</v>
      </c>
    </row>
    <row r="3389" spans="3:4" x14ac:dyDescent="0.3">
      <c r="C3389" s="3" t="s">
        <v>789</v>
      </c>
      <c r="D3389">
        <f>MATCH(C3389,'Master Sheet'!$B$2:$B$392,0)</f>
        <v>254</v>
      </c>
    </row>
    <row r="3390" spans="3:4" x14ac:dyDescent="0.3">
      <c r="C3390" s="3" t="s">
        <v>789</v>
      </c>
      <c r="D3390">
        <f>MATCH(C3390,'Master Sheet'!$B$2:$B$392,0)</f>
        <v>254</v>
      </c>
    </row>
    <row r="3391" spans="3:4" x14ac:dyDescent="0.3">
      <c r="C3391" s="3" t="s">
        <v>789</v>
      </c>
      <c r="D3391">
        <f>MATCH(C3391,'Master Sheet'!$B$2:$B$392,0)</f>
        <v>254</v>
      </c>
    </row>
    <row r="3392" spans="3:4" x14ac:dyDescent="0.3">
      <c r="C3392" s="3" t="s">
        <v>789</v>
      </c>
      <c r="D3392">
        <f>MATCH(C3392,'Master Sheet'!$B$2:$B$392,0)</f>
        <v>254</v>
      </c>
    </row>
    <row r="3393" spans="3:4" x14ac:dyDescent="0.3">
      <c r="C3393" s="3" t="s">
        <v>792</v>
      </c>
      <c r="D3393">
        <f>MATCH(C3393,'Master Sheet'!$B$2:$B$392,0)</f>
        <v>255</v>
      </c>
    </row>
    <row r="3394" spans="3:4" x14ac:dyDescent="0.3">
      <c r="C3394" s="3" t="s">
        <v>792</v>
      </c>
      <c r="D3394">
        <f>MATCH(C3394,'Master Sheet'!$B$2:$B$392,0)</f>
        <v>255</v>
      </c>
    </row>
    <row r="3395" spans="3:4" x14ac:dyDescent="0.3">
      <c r="C3395" s="3" t="s">
        <v>792</v>
      </c>
      <c r="D3395">
        <f>MATCH(C3395,'Master Sheet'!$B$2:$B$392,0)</f>
        <v>255</v>
      </c>
    </row>
    <row r="3396" spans="3:4" x14ac:dyDescent="0.3">
      <c r="C3396" s="3" t="s">
        <v>792</v>
      </c>
      <c r="D3396">
        <f>MATCH(C3396,'Master Sheet'!$B$2:$B$392,0)</f>
        <v>255</v>
      </c>
    </row>
    <row r="3397" spans="3:4" x14ac:dyDescent="0.3">
      <c r="C3397" s="3" t="s">
        <v>792</v>
      </c>
      <c r="D3397">
        <f>MATCH(C3397,'Master Sheet'!$B$2:$B$392,0)</f>
        <v>255</v>
      </c>
    </row>
    <row r="3398" spans="3:4" x14ac:dyDescent="0.3">
      <c r="C3398" s="3" t="s">
        <v>792</v>
      </c>
      <c r="D3398">
        <f>MATCH(C3398,'Master Sheet'!$B$2:$B$392,0)</f>
        <v>255</v>
      </c>
    </row>
    <row r="3399" spans="3:4" x14ac:dyDescent="0.3">
      <c r="C3399" s="3" t="s">
        <v>792</v>
      </c>
      <c r="D3399">
        <f>MATCH(C3399,'Master Sheet'!$B$2:$B$392,0)</f>
        <v>255</v>
      </c>
    </row>
    <row r="3400" spans="3:4" x14ac:dyDescent="0.3">
      <c r="C3400" s="3" t="s">
        <v>792</v>
      </c>
      <c r="D3400">
        <f>MATCH(C3400,'Master Sheet'!$B$2:$B$392,0)</f>
        <v>255</v>
      </c>
    </row>
    <row r="3401" spans="3:4" x14ac:dyDescent="0.3">
      <c r="C3401" s="3" t="s">
        <v>792</v>
      </c>
      <c r="D3401">
        <f>MATCH(C3401,'Master Sheet'!$B$2:$B$392,0)</f>
        <v>255</v>
      </c>
    </row>
    <row r="3402" spans="3:4" x14ac:dyDescent="0.3">
      <c r="C3402" s="3" t="s">
        <v>792</v>
      </c>
      <c r="D3402">
        <f>MATCH(C3402,'Master Sheet'!$B$2:$B$392,0)</f>
        <v>255</v>
      </c>
    </row>
    <row r="3403" spans="3:4" x14ac:dyDescent="0.3">
      <c r="C3403" s="3" t="s">
        <v>792</v>
      </c>
      <c r="D3403">
        <f>MATCH(C3403,'Master Sheet'!$B$2:$B$392,0)</f>
        <v>255</v>
      </c>
    </row>
    <row r="3404" spans="3:4" x14ac:dyDescent="0.3">
      <c r="C3404" s="3" t="s">
        <v>792</v>
      </c>
      <c r="D3404">
        <f>MATCH(C3404,'Master Sheet'!$B$2:$B$392,0)</f>
        <v>255</v>
      </c>
    </row>
    <row r="3405" spans="3:4" x14ac:dyDescent="0.3">
      <c r="C3405" s="3" t="s">
        <v>792</v>
      </c>
      <c r="D3405">
        <f>MATCH(C3405,'Master Sheet'!$B$2:$B$392,0)</f>
        <v>255</v>
      </c>
    </row>
    <row r="3406" spans="3:4" x14ac:dyDescent="0.3">
      <c r="C3406" s="3" t="s">
        <v>792</v>
      </c>
      <c r="D3406">
        <f>MATCH(C3406,'Master Sheet'!$B$2:$B$392,0)</f>
        <v>255</v>
      </c>
    </row>
    <row r="3407" spans="3:4" x14ac:dyDescent="0.3">
      <c r="C3407" s="3" t="s">
        <v>792</v>
      </c>
      <c r="D3407">
        <f>MATCH(C3407,'Master Sheet'!$B$2:$B$392,0)</f>
        <v>255</v>
      </c>
    </row>
    <row r="3408" spans="3:4" x14ac:dyDescent="0.3">
      <c r="C3408" s="3" t="s">
        <v>792</v>
      </c>
      <c r="D3408">
        <f>MATCH(C3408,'Master Sheet'!$B$2:$B$392,0)</f>
        <v>255</v>
      </c>
    </row>
    <row r="3409" spans="3:4" x14ac:dyDescent="0.3">
      <c r="C3409" s="3" t="s">
        <v>795</v>
      </c>
      <c r="D3409">
        <f>MATCH(C3409,'Master Sheet'!$B$2:$B$392,0)</f>
        <v>256</v>
      </c>
    </row>
    <row r="3410" spans="3:4" x14ac:dyDescent="0.3">
      <c r="C3410" s="3" t="s">
        <v>795</v>
      </c>
      <c r="D3410">
        <f>MATCH(C3410,'Master Sheet'!$B$2:$B$392,0)</f>
        <v>256</v>
      </c>
    </row>
    <row r="3411" spans="3:4" x14ac:dyDescent="0.3">
      <c r="C3411" s="3" t="s">
        <v>795</v>
      </c>
      <c r="D3411">
        <f>MATCH(C3411,'Master Sheet'!$B$2:$B$392,0)</f>
        <v>256</v>
      </c>
    </row>
    <row r="3412" spans="3:4" x14ac:dyDescent="0.3">
      <c r="C3412" s="3" t="s">
        <v>795</v>
      </c>
      <c r="D3412">
        <f>MATCH(C3412,'Master Sheet'!$B$2:$B$392,0)</f>
        <v>256</v>
      </c>
    </row>
    <row r="3413" spans="3:4" x14ac:dyDescent="0.3">
      <c r="C3413" s="3" t="s">
        <v>795</v>
      </c>
      <c r="D3413">
        <f>MATCH(C3413,'Master Sheet'!$B$2:$B$392,0)</f>
        <v>256</v>
      </c>
    </row>
    <row r="3414" spans="3:4" x14ac:dyDescent="0.3">
      <c r="C3414" s="3" t="s">
        <v>795</v>
      </c>
      <c r="D3414">
        <f>MATCH(C3414,'Master Sheet'!$B$2:$B$392,0)</f>
        <v>256</v>
      </c>
    </row>
    <row r="3415" spans="3:4" x14ac:dyDescent="0.3">
      <c r="C3415" s="3" t="s">
        <v>795</v>
      </c>
      <c r="D3415">
        <f>MATCH(C3415,'Master Sheet'!$B$2:$B$392,0)</f>
        <v>256</v>
      </c>
    </row>
    <row r="3416" spans="3:4" x14ac:dyDescent="0.3">
      <c r="C3416" s="3" t="s">
        <v>795</v>
      </c>
      <c r="D3416">
        <f>MATCH(C3416,'Master Sheet'!$B$2:$B$392,0)</f>
        <v>256</v>
      </c>
    </row>
    <row r="3417" spans="3:4" x14ac:dyDescent="0.3">
      <c r="C3417" s="3" t="s">
        <v>795</v>
      </c>
      <c r="D3417">
        <f>MATCH(C3417,'Master Sheet'!$B$2:$B$392,0)</f>
        <v>256</v>
      </c>
    </row>
    <row r="3418" spans="3:4" x14ac:dyDescent="0.3">
      <c r="C3418" s="3" t="s">
        <v>795</v>
      </c>
      <c r="D3418">
        <f>MATCH(C3418,'Master Sheet'!$B$2:$B$392,0)</f>
        <v>256</v>
      </c>
    </row>
    <row r="3419" spans="3:4" x14ac:dyDescent="0.3">
      <c r="C3419" s="3" t="s">
        <v>795</v>
      </c>
      <c r="D3419">
        <f>MATCH(C3419,'Master Sheet'!$B$2:$B$392,0)</f>
        <v>256</v>
      </c>
    </row>
    <row r="3420" spans="3:4" x14ac:dyDescent="0.3">
      <c r="C3420" s="3" t="s">
        <v>795</v>
      </c>
      <c r="D3420">
        <f>MATCH(C3420,'Master Sheet'!$B$2:$B$392,0)</f>
        <v>256</v>
      </c>
    </row>
    <row r="3421" spans="3:4" x14ac:dyDescent="0.3">
      <c r="C3421" s="3" t="s">
        <v>795</v>
      </c>
      <c r="D3421">
        <f>MATCH(C3421,'Master Sheet'!$B$2:$B$392,0)</f>
        <v>256</v>
      </c>
    </row>
    <row r="3422" spans="3:4" x14ac:dyDescent="0.3">
      <c r="C3422" s="3" t="s">
        <v>795</v>
      </c>
      <c r="D3422">
        <f>MATCH(C3422,'Master Sheet'!$B$2:$B$392,0)</f>
        <v>256</v>
      </c>
    </row>
    <row r="3423" spans="3:4" x14ac:dyDescent="0.3">
      <c r="C3423" s="3" t="s">
        <v>795</v>
      </c>
      <c r="D3423">
        <f>MATCH(C3423,'Master Sheet'!$B$2:$B$392,0)</f>
        <v>256</v>
      </c>
    </row>
    <row r="3424" spans="3:4" x14ac:dyDescent="0.3">
      <c r="C3424" s="3" t="s">
        <v>798</v>
      </c>
      <c r="D3424">
        <f>MATCH(C3424,'Master Sheet'!$B$2:$B$392,0)</f>
        <v>257</v>
      </c>
    </row>
    <row r="3425" spans="3:4" x14ac:dyDescent="0.3">
      <c r="C3425" s="3" t="s">
        <v>798</v>
      </c>
      <c r="D3425">
        <f>MATCH(C3425,'Master Sheet'!$B$2:$B$392,0)</f>
        <v>257</v>
      </c>
    </row>
    <row r="3426" spans="3:4" x14ac:dyDescent="0.3">
      <c r="C3426" s="3" t="s">
        <v>798</v>
      </c>
      <c r="D3426">
        <f>MATCH(C3426,'Master Sheet'!$B$2:$B$392,0)</f>
        <v>257</v>
      </c>
    </row>
    <row r="3427" spans="3:4" x14ac:dyDescent="0.3">
      <c r="C3427" s="3" t="s">
        <v>798</v>
      </c>
      <c r="D3427">
        <f>MATCH(C3427,'Master Sheet'!$B$2:$B$392,0)</f>
        <v>257</v>
      </c>
    </row>
    <row r="3428" spans="3:4" x14ac:dyDescent="0.3">
      <c r="C3428" s="3" t="s">
        <v>798</v>
      </c>
      <c r="D3428">
        <f>MATCH(C3428,'Master Sheet'!$B$2:$B$392,0)</f>
        <v>257</v>
      </c>
    </row>
    <row r="3429" spans="3:4" x14ac:dyDescent="0.3">
      <c r="C3429" s="3" t="s">
        <v>798</v>
      </c>
      <c r="D3429">
        <f>MATCH(C3429,'Master Sheet'!$B$2:$B$392,0)</f>
        <v>257</v>
      </c>
    </row>
    <row r="3430" spans="3:4" x14ac:dyDescent="0.3">
      <c r="C3430" s="3" t="s">
        <v>798</v>
      </c>
      <c r="D3430">
        <f>MATCH(C3430,'Master Sheet'!$B$2:$B$392,0)</f>
        <v>257</v>
      </c>
    </row>
    <row r="3431" spans="3:4" x14ac:dyDescent="0.3">
      <c r="C3431" s="3" t="s">
        <v>798</v>
      </c>
      <c r="D3431">
        <f>MATCH(C3431,'Master Sheet'!$B$2:$B$392,0)</f>
        <v>257</v>
      </c>
    </row>
    <row r="3432" spans="3:4" x14ac:dyDescent="0.3">
      <c r="C3432" s="3" t="s">
        <v>798</v>
      </c>
      <c r="D3432">
        <f>MATCH(C3432,'Master Sheet'!$B$2:$B$392,0)</f>
        <v>257</v>
      </c>
    </row>
    <row r="3433" spans="3:4" x14ac:dyDescent="0.3">
      <c r="C3433" s="3" t="s">
        <v>798</v>
      </c>
      <c r="D3433">
        <f>MATCH(C3433,'Master Sheet'!$B$2:$B$392,0)</f>
        <v>257</v>
      </c>
    </row>
    <row r="3434" spans="3:4" x14ac:dyDescent="0.3">
      <c r="C3434" s="3" t="s">
        <v>798</v>
      </c>
      <c r="D3434">
        <f>MATCH(C3434,'Master Sheet'!$B$2:$B$392,0)</f>
        <v>257</v>
      </c>
    </row>
    <row r="3435" spans="3:4" x14ac:dyDescent="0.3">
      <c r="C3435" s="3" t="s">
        <v>798</v>
      </c>
      <c r="D3435">
        <f>MATCH(C3435,'Master Sheet'!$B$2:$B$392,0)</f>
        <v>257</v>
      </c>
    </row>
    <row r="3436" spans="3:4" x14ac:dyDescent="0.3">
      <c r="C3436" s="3" t="s">
        <v>798</v>
      </c>
      <c r="D3436">
        <f>MATCH(C3436,'Master Sheet'!$B$2:$B$392,0)</f>
        <v>257</v>
      </c>
    </row>
    <row r="3437" spans="3:4" x14ac:dyDescent="0.3">
      <c r="C3437" s="3" t="s">
        <v>798</v>
      </c>
      <c r="D3437">
        <f>MATCH(C3437,'Master Sheet'!$B$2:$B$392,0)</f>
        <v>257</v>
      </c>
    </row>
    <row r="3438" spans="3:4" x14ac:dyDescent="0.3">
      <c r="C3438" s="3" t="s">
        <v>798</v>
      </c>
      <c r="D3438">
        <f>MATCH(C3438,'Master Sheet'!$B$2:$B$392,0)</f>
        <v>257</v>
      </c>
    </row>
    <row r="3439" spans="3:4" x14ac:dyDescent="0.3">
      <c r="C3439" s="3" t="s">
        <v>801</v>
      </c>
      <c r="D3439">
        <f>MATCH(C3439,'Master Sheet'!$B$2:$B$392,0)</f>
        <v>258</v>
      </c>
    </row>
    <row r="3440" spans="3:4" x14ac:dyDescent="0.3">
      <c r="C3440" s="3" t="s">
        <v>801</v>
      </c>
      <c r="D3440">
        <f>MATCH(C3440,'Master Sheet'!$B$2:$B$392,0)</f>
        <v>258</v>
      </c>
    </row>
    <row r="3441" spans="3:4" x14ac:dyDescent="0.3">
      <c r="C3441" s="3" t="s">
        <v>801</v>
      </c>
      <c r="D3441">
        <f>MATCH(C3441,'Master Sheet'!$B$2:$B$392,0)</f>
        <v>258</v>
      </c>
    </row>
    <row r="3442" spans="3:4" x14ac:dyDescent="0.3">
      <c r="C3442" s="3" t="s">
        <v>801</v>
      </c>
      <c r="D3442">
        <f>MATCH(C3442,'Master Sheet'!$B$2:$B$392,0)</f>
        <v>258</v>
      </c>
    </row>
    <row r="3443" spans="3:4" x14ac:dyDescent="0.3">
      <c r="C3443" s="3" t="s">
        <v>801</v>
      </c>
      <c r="D3443">
        <f>MATCH(C3443,'Master Sheet'!$B$2:$B$392,0)</f>
        <v>258</v>
      </c>
    </row>
    <row r="3444" spans="3:4" x14ac:dyDescent="0.3">
      <c r="C3444" s="3" t="s">
        <v>801</v>
      </c>
      <c r="D3444">
        <f>MATCH(C3444,'Master Sheet'!$B$2:$B$392,0)</f>
        <v>258</v>
      </c>
    </row>
    <row r="3445" spans="3:4" x14ac:dyDescent="0.3">
      <c r="C3445" s="3" t="s">
        <v>801</v>
      </c>
      <c r="D3445">
        <f>MATCH(C3445,'Master Sheet'!$B$2:$B$392,0)</f>
        <v>258</v>
      </c>
    </row>
    <row r="3446" spans="3:4" x14ac:dyDescent="0.3">
      <c r="C3446" s="3" t="s">
        <v>801</v>
      </c>
      <c r="D3446">
        <f>MATCH(C3446,'Master Sheet'!$B$2:$B$392,0)</f>
        <v>258</v>
      </c>
    </row>
    <row r="3447" spans="3:4" x14ac:dyDescent="0.3">
      <c r="C3447" s="3" t="s">
        <v>801</v>
      </c>
      <c r="D3447">
        <f>MATCH(C3447,'Master Sheet'!$B$2:$B$392,0)</f>
        <v>258</v>
      </c>
    </row>
    <row r="3448" spans="3:4" x14ac:dyDescent="0.3">
      <c r="C3448" s="3" t="s">
        <v>801</v>
      </c>
      <c r="D3448">
        <f>MATCH(C3448,'Master Sheet'!$B$2:$B$392,0)</f>
        <v>258</v>
      </c>
    </row>
    <row r="3449" spans="3:4" x14ac:dyDescent="0.3">
      <c r="C3449" s="3" t="s">
        <v>801</v>
      </c>
      <c r="D3449">
        <f>MATCH(C3449,'Master Sheet'!$B$2:$B$392,0)</f>
        <v>258</v>
      </c>
    </row>
    <row r="3450" spans="3:4" x14ac:dyDescent="0.3">
      <c r="C3450" s="3" t="s">
        <v>801</v>
      </c>
      <c r="D3450">
        <f>MATCH(C3450,'Master Sheet'!$B$2:$B$392,0)</f>
        <v>258</v>
      </c>
    </row>
    <row r="3451" spans="3:4" x14ac:dyDescent="0.3">
      <c r="C3451" s="3" t="s">
        <v>801</v>
      </c>
      <c r="D3451">
        <f>MATCH(C3451,'Master Sheet'!$B$2:$B$392,0)</f>
        <v>258</v>
      </c>
    </row>
    <row r="3452" spans="3:4" x14ac:dyDescent="0.3">
      <c r="C3452" s="3" t="s">
        <v>804</v>
      </c>
      <c r="D3452">
        <f>MATCH(C3452,'Master Sheet'!$B$2:$B$392,0)</f>
        <v>259</v>
      </c>
    </row>
    <row r="3453" spans="3:4" x14ac:dyDescent="0.3">
      <c r="C3453" s="3" t="s">
        <v>804</v>
      </c>
      <c r="D3453">
        <f>MATCH(C3453,'Master Sheet'!$B$2:$B$392,0)</f>
        <v>259</v>
      </c>
    </row>
    <row r="3454" spans="3:4" x14ac:dyDescent="0.3">
      <c r="C3454" s="3" t="s">
        <v>804</v>
      </c>
      <c r="D3454">
        <f>MATCH(C3454,'Master Sheet'!$B$2:$B$392,0)</f>
        <v>259</v>
      </c>
    </row>
    <row r="3455" spans="3:4" x14ac:dyDescent="0.3">
      <c r="C3455" s="3" t="s">
        <v>804</v>
      </c>
      <c r="D3455">
        <f>MATCH(C3455,'Master Sheet'!$B$2:$B$392,0)</f>
        <v>259</v>
      </c>
    </row>
    <row r="3456" spans="3:4" x14ac:dyDescent="0.3">
      <c r="C3456" s="3" t="s">
        <v>804</v>
      </c>
      <c r="D3456">
        <f>MATCH(C3456,'Master Sheet'!$B$2:$B$392,0)</f>
        <v>259</v>
      </c>
    </row>
    <row r="3457" spans="3:4" x14ac:dyDescent="0.3">
      <c r="C3457" s="3" t="s">
        <v>804</v>
      </c>
      <c r="D3457">
        <f>MATCH(C3457,'Master Sheet'!$B$2:$B$392,0)</f>
        <v>259</v>
      </c>
    </row>
    <row r="3458" spans="3:4" x14ac:dyDescent="0.3">
      <c r="C3458" s="3" t="s">
        <v>804</v>
      </c>
      <c r="D3458">
        <f>MATCH(C3458,'Master Sheet'!$B$2:$B$392,0)</f>
        <v>259</v>
      </c>
    </row>
    <row r="3459" spans="3:4" x14ac:dyDescent="0.3">
      <c r="C3459" s="3" t="s">
        <v>804</v>
      </c>
      <c r="D3459">
        <f>MATCH(C3459,'Master Sheet'!$B$2:$B$392,0)</f>
        <v>259</v>
      </c>
    </row>
    <row r="3460" spans="3:4" x14ac:dyDescent="0.3">
      <c r="C3460" s="3" t="s">
        <v>804</v>
      </c>
      <c r="D3460">
        <f>MATCH(C3460,'Master Sheet'!$B$2:$B$392,0)</f>
        <v>259</v>
      </c>
    </row>
    <row r="3461" spans="3:4" x14ac:dyDescent="0.3">
      <c r="C3461" s="3" t="s">
        <v>804</v>
      </c>
      <c r="D3461">
        <f>MATCH(C3461,'Master Sheet'!$B$2:$B$392,0)</f>
        <v>259</v>
      </c>
    </row>
    <row r="3462" spans="3:4" x14ac:dyDescent="0.3">
      <c r="C3462" s="3" t="s">
        <v>804</v>
      </c>
      <c r="D3462">
        <f>MATCH(C3462,'Master Sheet'!$B$2:$B$392,0)</f>
        <v>259</v>
      </c>
    </row>
    <row r="3463" spans="3:4" x14ac:dyDescent="0.3">
      <c r="C3463" s="3" t="s">
        <v>807</v>
      </c>
      <c r="D3463">
        <f>MATCH(C3463,'Master Sheet'!$B$2:$B$392,0)</f>
        <v>260</v>
      </c>
    </row>
    <row r="3464" spans="3:4" x14ac:dyDescent="0.3">
      <c r="C3464" s="3" t="s">
        <v>807</v>
      </c>
      <c r="D3464">
        <f>MATCH(C3464,'Master Sheet'!$B$2:$B$392,0)</f>
        <v>260</v>
      </c>
    </row>
    <row r="3465" spans="3:4" x14ac:dyDescent="0.3">
      <c r="C3465" s="3" t="s">
        <v>807</v>
      </c>
      <c r="D3465">
        <f>MATCH(C3465,'Master Sheet'!$B$2:$B$392,0)</f>
        <v>260</v>
      </c>
    </row>
    <row r="3466" spans="3:4" x14ac:dyDescent="0.3">
      <c r="C3466" s="3" t="s">
        <v>807</v>
      </c>
      <c r="D3466">
        <f>MATCH(C3466,'Master Sheet'!$B$2:$B$392,0)</f>
        <v>260</v>
      </c>
    </row>
    <row r="3467" spans="3:4" x14ac:dyDescent="0.3">
      <c r="C3467" s="3" t="s">
        <v>807</v>
      </c>
      <c r="D3467">
        <f>MATCH(C3467,'Master Sheet'!$B$2:$B$392,0)</f>
        <v>260</v>
      </c>
    </row>
    <row r="3468" spans="3:4" x14ac:dyDescent="0.3">
      <c r="C3468" s="3" t="s">
        <v>807</v>
      </c>
      <c r="D3468">
        <f>MATCH(C3468,'Master Sheet'!$B$2:$B$392,0)</f>
        <v>260</v>
      </c>
    </row>
    <row r="3469" spans="3:4" x14ac:dyDescent="0.3">
      <c r="C3469" s="3" t="s">
        <v>807</v>
      </c>
      <c r="D3469">
        <f>MATCH(C3469,'Master Sheet'!$B$2:$B$392,0)</f>
        <v>260</v>
      </c>
    </row>
    <row r="3470" spans="3:4" x14ac:dyDescent="0.3">
      <c r="C3470" s="3" t="s">
        <v>807</v>
      </c>
      <c r="D3470">
        <f>MATCH(C3470,'Master Sheet'!$B$2:$B$392,0)</f>
        <v>260</v>
      </c>
    </row>
    <row r="3471" spans="3:4" x14ac:dyDescent="0.3">
      <c r="C3471" s="3" t="s">
        <v>807</v>
      </c>
      <c r="D3471">
        <f>MATCH(C3471,'Master Sheet'!$B$2:$B$392,0)</f>
        <v>260</v>
      </c>
    </row>
    <row r="3472" spans="3:4" x14ac:dyDescent="0.3">
      <c r="C3472" s="3" t="s">
        <v>807</v>
      </c>
      <c r="D3472">
        <f>MATCH(C3472,'Master Sheet'!$B$2:$B$392,0)</f>
        <v>260</v>
      </c>
    </row>
    <row r="3473" spans="3:4" x14ac:dyDescent="0.3">
      <c r="C3473" s="3" t="s">
        <v>807</v>
      </c>
      <c r="D3473">
        <f>MATCH(C3473,'Master Sheet'!$B$2:$B$392,0)</f>
        <v>260</v>
      </c>
    </row>
    <row r="3474" spans="3:4" x14ac:dyDescent="0.3">
      <c r="C3474" s="3" t="s">
        <v>807</v>
      </c>
      <c r="D3474">
        <f>MATCH(C3474,'Master Sheet'!$B$2:$B$392,0)</f>
        <v>260</v>
      </c>
    </row>
    <row r="3475" spans="3:4" x14ac:dyDescent="0.3">
      <c r="C3475" s="3" t="s">
        <v>807</v>
      </c>
      <c r="D3475">
        <f>MATCH(C3475,'Master Sheet'!$B$2:$B$392,0)</f>
        <v>260</v>
      </c>
    </row>
    <row r="3476" spans="3:4" x14ac:dyDescent="0.3">
      <c r="C3476" s="3" t="s">
        <v>807</v>
      </c>
      <c r="D3476">
        <f>MATCH(C3476,'Master Sheet'!$B$2:$B$392,0)</f>
        <v>260</v>
      </c>
    </row>
    <row r="3477" spans="3:4" x14ac:dyDescent="0.3">
      <c r="C3477" s="3" t="s">
        <v>807</v>
      </c>
      <c r="D3477">
        <f>MATCH(C3477,'Master Sheet'!$B$2:$B$392,0)</f>
        <v>260</v>
      </c>
    </row>
    <row r="3478" spans="3:4" x14ac:dyDescent="0.3">
      <c r="C3478" s="3" t="s">
        <v>810</v>
      </c>
      <c r="D3478">
        <f>MATCH(C3478,'Master Sheet'!$B$2:$B$392,0)</f>
        <v>261</v>
      </c>
    </row>
    <row r="3479" spans="3:4" x14ac:dyDescent="0.3">
      <c r="C3479" s="3" t="s">
        <v>810</v>
      </c>
      <c r="D3479">
        <f>MATCH(C3479,'Master Sheet'!$B$2:$B$392,0)</f>
        <v>261</v>
      </c>
    </row>
    <row r="3480" spans="3:4" x14ac:dyDescent="0.3">
      <c r="C3480" s="3" t="s">
        <v>810</v>
      </c>
      <c r="D3480">
        <f>MATCH(C3480,'Master Sheet'!$B$2:$B$392,0)</f>
        <v>261</v>
      </c>
    </row>
    <row r="3481" spans="3:4" x14ac:dyDescent="0.3">
      <c r="C3481" s="3" t="s">
        <v>810</v>
      </c>
      <c r="D3481">
        <f>MATCH(C3481,'Master Sheet'!$B$2:$B$392,0)</f>
        <v>261</v>
      </c>
    </row>
    <row r="3482" spans="3:4" x14ac:dyDescent="0.3">
      <c r="C3482" s="3" t="s">
        <v>813</v>
      </c>
      <c r="D3482">
        <f>MATCH(C3482,'Master Sheet'!$B$2:$B$392,0)</f>
        <v>262</v>
      </c>
    </row>
    <row r="3483" spans="3:4" x14ac:dyDescent="0.3">
      <c r="C3483" s="3" t="s">
        <v>813</v>
      </c>
      <c r="D3483">
        <f>MATCH(C3483,'Master Sheet'!$B$2:$B$392,0)</f>
        <v>262</v>
      </c>
    </row>
    <row r="3484" spans="3:4" x14ac:dyDescent="0.3">
      <c r="C3484" s="3" t="s">
        <v>813</v>
      </c>
      <c r="D3484">
        <f>MATCH(C3484,'Master Sheet'!$B$2:$B$392,0)</f>
        <v>262</v>
      </c>
    </row>
    <row r="3485" spans="3:4" x14ac:dyDescent="0.3">
      <c r="C3485" s="3" t="s">
        <v>813</v>
      </c>
      <c r="D3485">
        <f>MATCH(C3485,'Master Sheet'!$B$2:$B$392,0)</f>
        <v>262</v>
      </c>
    </row>
    <row r="3486" spans="3:4" x14ac:dyDescent="0.3">
      <c r="C3486" s="3" t="s">
        <v>813</v>
      </c>
      <c r="D3486">
        <f>MATCH(C3486,'Master Sheet'!$B$2:$B$392,0)</f>
        <v>262</v>
      </c>
    </row>
    <row r="3487" spans="3:4" x14ac:dyDescent="0.3">
      <c r="C3487" s="3" t="s">
        <v>813</v>
      </c>
      <c r="D3487">
        <f>MATCH(C3487,'Master Sheet'!$B$2:$B$392,0)</f>
        <v>262</v>
      </c>
    </row>
    <row r="3488" spans="3:4" x14ac:dyDescent="0.3">
      <c r="C3488" s="3" t="s">
        <v>813</v>
      </c>
      <c r="D3488">
        <f>MATCH(C3488,'Master Sheet'!$B$2:$B$392,0)</f>
        <v>262</v>
      </c>
    </row>
    <row r="3489" spans="3:4" x14ac:dyDescent="0.3">
      <c r="C3489" s="3" t="s">
        <v>813</v>
      </c>
      <c r="D3489">
        <f>MATCH(C3489,'Master Sheet'!$B$2:$B$392,0)</f>
        <v>262</v>
      </c>
    </row>
    <row r="3490" spans="3:4" x14ac:dyDescent="0.3">
      <c r="C3490" s="3" t="s">
        <v>816</v>
      </c>
      <c r="D3490">
        <f>MATCH(C3490,'Master Sheet'!$B$2:$B$392,0)</f>
        <v>263</v>
      </c>
    </row>
    <row r="3491" spans="3:4" x14ac:dyDescent="0.3">
      <c r="C3491" s="3" t="s">
        <v>816</v>
      </c>
      <c r="D3491">
        <f>MATCH(C3491,'Master Sheet'!$B$2:$B$392,0)</f>
        <v>263</v>
      </c>
    </row>
    <row r="3492" spans="3:4" x14ac:dyDescent="0.3">
      <c r="C3492" s="3" t="s">
        <v>816</v>
      </c>
      <c r="D3492">
        <f>MATCH(C3492,'Master Sheet'!$B$2:$B$392,0)</f>
        <v>263</v>
      </c>
    </row>
    <row r="3493" spans="3:4" x14ac:dyDescent="0.3">
      <c r="C3493" s="3" t="s">
        <v>816</v>
      </c>
      <c r="D3493">
        <f>MATCH(C3493,'Master Sheet'!$B$2:$B$392,0)</f>
        <v>263</v>
      </c>
    </row>
    <row r="3494" spans="3:4" x14ac:dyDescent="0.3">
      <c r="C3494" s="3" t="s">
        <v>816</v>
      </c>
      <c r="D3494">
        <f>MATCH(C3494,'Master Sheet'!$B$2:$B$392,0)</f>
        <v>263</v>
      </c>
    </row>
    <row r="3495" spans="3:4" x14ac:dyDescent="0.3">
      <c r="C3495" s="3" t="s">
        <v>816</v>
      </c>
      <c r="D3495">
        <f>MATCH(C3495,'Master Sheet'!$B$2:$B$392,0)</f>
        <v>263</v>
      </c>
    </row>
    <row r="3496" spans="3:4" x14ac:dyDescent="0.3">
      <c r="C3496" s="3" t="s">
        <v>816</v>
      </c>
      <c r="D3496">
        <f>MATCH(C3496,'Master Sheet'!$B$2:$B$392,0)</f>
        <v>263</v>
      </c>
    </row>
    <row r="3497" spans="3:4" x14ac:dyDescent="0.3">
      <c r="C3497" s="3" t="s">
        <v>816</v>
      </c>
      <c r="D3497">
        <f>MATCH(C3497,'Master Sheet'!$B$2:$B$392,0)</f>
        <v>263</v>
      </c>
    </row>
    <row r="3498" spans="3:4" x14ac:dyDescent="0.3">
      <c r="C3498" s="3" t="s">
        <v>816</v>
      </c>
      <c r="D3498">
        <f>MATCH(C3498,'Master Sheet'!$B$2:$B$392,0)</f>
        <v>263</v>
      </c>
    </row>
    <row r="3499" spans="3:4" x14ac:dyDescent="0.3">
      <c r="C3499" s="3" t="s">
        <v>816</v>
      </c>
      <c r="D3499">
        <f>MATCH(C3499,'Master Sheet'!$B$2:$B$392,0)</f>
        <v>263</v>
      </c>
    </row>
    <row r="3500" spans="3:4" x14ac:dyDescent="0.3">
      <c r="C3500" s="3" t="s">
        <v>816</v>
      </c>
      <c r="D3500">
        <f>MATCH(C3500,'Master Sheet'!$B$2:$B$392,0)</f>
        <v>263</v>
      </c>
    </row>
    <row r="3501" spans="3:4" x14ac:dyDescent="0.3">
      <c r="C3501" s="3" t="s">
        <v>819</v>
      </c>
      <c r="D3501">
        <f>MATCH(C3501,'Master Sheet'!$B$2:$B$392,0)</f>
        <v>264</v>
      </c>
    </row>
    <row r="3502" spans="3:4" x14ac:dyDescent="0.3">
      <c r="C3502" s="3" t="s">
        <v>819</v>
      </c>
      <c r="D3502">
        <f>MATCH(C3502,'Master Sheet'!$B$2:$B$392,0)</f>
        <v>264</v>
      </c>
    </row>
    <row r="3503" spans="3:4" x14ac:dyDescent="0.3">
      <c r="C3503" s="3" t="s">
        <v>819</v>
      </c>
      <c r="D3503">
        <f>MATCH(C3503,'Master Sheet'!$B$2:$B$392,0)</f>
        <v>264</v>
      </c>
    </row>
    <row r="3504" spans="3:4" x14ac:dyDescent="0.3">
      <c r="C3504" s="3" t="s">
        <v>819</v>
      </c>
      <c r="D3504">
        <f>MATCH(C3504,'Master Sheet'!$B$2:$B$392,0)</f>
        <v>264</v>
      </c>
    </row>
    <row r="3505" spans="3:4" x14ac:dyDescent="0.3">
      <c r="C3505" s="3" t="s">
        <v>819</v>
      </c>
      <c r="D3505">
        <f>MATCH(C3505,'Master Sheet'!$B$2:$B$392,0)</f>
        <v>264</v>
      </c>
    </row>
    <row r="3506" spans="3:4" x14ac:dyDescent="0.3">
      <c r="C3506" s="3" t="s">
        <v>819</v>
      </c>
      <c r="D3506">
        <f>MATCH(C3506,'Master Sheet'!$B$2:$B$392,0)</f>
        <v>264</v>
      </c>
    </row>
    <row r="3507" spans="3:4" x14ac:dyDescent="0.3">
      <c r="C3507" s="3" t="s">
        <v>819</v>
      </c>
      <c r="D3507">
        <f>MATCH(C3507,'Master Sheet'!$B$2:$B$392,0)</f>
        <v>264</v>
      </c>
    </row>
    <row r="3508" spans="3:4" x14ac:dyDescent="0.3">
      <c r="C3508" s="3" t="s">
        <v>819</v>
      </c>
      <c r="D3508">
        <f>MATCH(C3508,'Master Sheet'!$B$2:$B$392,0)</f>
        <v>264</v>
      </c>
    </row>
    <row r="3509" spans="3:4" x14ac:dyDescent="0.3">
      <c r="C3509" s="3" t="s">
        <v>819</v>
      </c>
      <c r="D3509">
        <f>MATCH(C3509,'Master Sheet'!$B$2:$B$392,0)</f>
        <v>264</v>
      </c>
    </row>
    <row r="3510" spans="3:4" x14ac:dyDescent="0.3">
      <c r="C3510" s="3" t="s">
        <v>819</v>
      </c>
      <c r="D3510">
        <f>MATCH(C3510,'Master Sheet'!$B$2:$B$392,0)</f>
        <v>264</v>
      </c>
    </row>
    <row r="3511" spans="3:4" x14ac:dyDescent="0.3">
      <c r="C3511" s="3" t="s">
        <v>819</v>
      </c>
      <c r="D3511">
        <f>MATCH(C3511,'Master Sheet'!$B$2:$B$392,0)</f>
        <v>264</v>
      </c>
    </row>
    <row r="3512" spans="3:4" x14ac:dyDescent="0.3">
      <c r="C3512" s="3" t="s">
        <v>819</v>
      </c>
      <c r="D3512">
        <f>MATCH(C3512,'Master Sheet'!$B$2:$B$392,0)</f>
        <v>264</v>
      </c>
    </row>
    <row r="3513" spans="3:4" x14ac:dyDescent="0.3">
      <c r="C3513" s="3" t="s">
        <v>819</v>
      </c>
      <c r="D3513">
        <f>MATCH(C3513,'Master Sheet'!$B$2:$B$392,0)</f>
        <v>264</v>
      </c>
    </row>
    <row r="3514" spans="3:4" x14ac:dyDescent="0.3">
      <c r="C3514" s="3" t="s">
        <v>819</v>
      </c>
      <c r="D3514">
        <f>MATCH(C3514,'Master Sheet'!$B$2:$B$392,0)</f>
        <v>264</v>
      </c>
    </row>
    <row r="3515" spans="3:4" x14ac:dyDescent="0.3">
      <c r="C3515" s="3" t="s">
        <v>819</v>
      </c>
      <c r="D3515">
        <f>MATCH(C3515,'Master Sheet'!$B$2:$B$392,0)</f>
        <v>264</v>
      </c>
    </row>
    <row r="3516" spans="3:4" x14ac:dyDescent="0.3">
      <c r="C3516" s="3" t="s">
        <v>822</v>
      </c>
      <c r="D3516">
        <f>MATCH(C3516,'Master Sheet'!$B$2:$B$392,0)</f>
        <v>265</v>
      </c>
    </row>
    <row r="3517" spans="3:4" x14ac:dyDescent="0.3">
      <c r="C3517" s="3" t="s">
        <v>822</v>
      </c>
      <c r="D3517">
        <f>MATCH(C3517,'Master Sheet'!$B$2:$B$392,0)</f>
        <v>265</v>
      </c>
    </row>
    <row r="3518" spans="3:4" x14ac:dyDescent="0.3">
      <c r="C3518" s="3" t="s">
        <v>822</v>
      </c>
      <c r="D3518">
        <f>MATCH(C3518,'Master Sheet'!$B$2:$B$392,0)</f>
        <v>265</v>
      </c>
    </row>
    <row r="3519" spans="3:4" x14ac:dyDescent="0.3">
      <c r="C3519" s="3" t="s">
        <v>822</v>
      </c>
      <c r="D3519">
        <f>MATCH(C3519,'Master Sheet'!$B$2:$B$392,0)</f>
        <v>265</v>
      </c>
    </row>
    <row r="3520" spans="3:4" x14ac:dyDescent="0.3">
      <c r="C3520" s="3" t="s">
        <v>822</v>
      </c>
      <c r="D3520">
        <f>MATCH(C3520,'Master Sheet'!$B$2:$B$392,0)</f>
        <v>265</v>
      </c>
    </row>
    <row r="3521" spans="3:4" x14ac:dyDescent="0.3">
      <c r="C3521" s="3" t="s">
        <v>822</v>
      </c>
      <c r="D3521">
        <f>MATCH(C3521,'Master Sheet'!$B$2:$B$392,0)</f>
        <v>265</v>
      </c>
    </row>
    <row r="3522" spans="3:4" x14ac:dyDescent="0.3">
      <c r="C3522" s="3" t="s">
        <v>822</v>
      </c>
      <c r="D3522">
        <f>MATCH(C3522,'Master Sheet'!$B$2:$B$392,0)</f>
        <v>265</v>
      </c>
    </row>
    <row r="3523" spans="3:4" x14ac:dyDescent="0.3">
      <c r="C3523" s="3" t="s">
        <v>822</v>
      </c>
      <c r="D3523">
        <f>MATCH(C3523,'Master Sheet'!$B$2:$B$392,0)</f>
        <v>265</v>
      </c>
    </row>
    <row r="3524" spans="3:4" x14ac:dyDescent="0.3">
      <c r="C3524" s="3" t="s">
        <v>822</v>
      </c>
      <c r="D3524">
        <f>MATCH(C3524,'Master Sheet'!$B$2:$B$392,0)</f>
        <v>265</v>
      </c>
    </row>
    <row r="3525" spans="3:4" x14ac:dyDescent="0.3">
      <c r="C3525" s="3" t="s">
        <v>822</v>
      </c>
      <c r="D3525">
        <f>MATCH(C3525,'Master Sheet'!$B$2:$B$392,0)</f>
        <v>265</v>
      </c>
    </row>
    <row r="3526" spans="3:4" x14ac:dyDescent="0.3">
      <c r="C3526" s="3" t="s">
        <v>825</v>
      </c>
      <c r="D3526">
        <f>MATCH(C3526,'Master Sheet'!$B$2:$B$392,0)</f>
        <v>266</v>
      </c>
    </row>
    <row r="3527" spans="3:4" x14ac:dyDescent="0.3">
      <c r="C3527" s="3" t="s">
        <v>825</v>
      </c>
      <c r="D3527">
        <f>MATCH(C3527,'Master Sheet'!$B$2:$B$392,0)</f>
        <v>266</v>
      </c>
    </row>
    <row r="3528" spans="3:4" x14ac:dyDescent="0.3">
      <c r="C3528" s="3" t="s">
        <v>825</v>
      </c>
      <c r="D3528">
        <f>MATCH(C3528,'Master Sheet'!$B$2:$B$392,0)</f>
        <v>266</v>
      </c>
    </row>
    <row r="3529" spans="3:4" x14ac:dyDescent="0.3">
      <c r="C3529" s="3" t="s">
        <v>825</v>
      </c>
      <c r="D3529">
        <f>MATCH(C3529,'Master Sheet'!$B$2:$B$392,0)</f>
        <v>266</v>
      </c>
    </row>
    <row r="3530" spans="3:4" x14ac:dyDescent="0.3">
      <c r="C3530" s="3" t="s">
        <v>825</v>
      </c>
      <c r="D3530">
        <f>MATCH(C3530,'Master Sheet'!$B$2:$B$392,0)</f>
        <v>266</v>
      </c>
    </row>
    <row r="3531" spans="3:4" x14ac:dyDescent="0.3">
      <c r="C3531" s="3" t="s">
        <v>825</v>
      </c>
      <c r="D3531">
        <f>MATCH(C3531,'Master Sheet'!$B$2:$B$392,0)</f>
        <v>266</v>
      </c>
    </row>
    <row r="3532" spans="3:4" x14ac:dyDescent="0.3">
      <c r="C3532" s="3" t="s">
        <v>825</v>
      </c>
      <c r="D3532">
        <f>MATCH(C3532,'Master Sheet'!$B$2:$B$392,0)</f>
        <v>266</v>
      </c>
    </row>
    <row r="3533" spans="3:4" x14ac:dyDescent="0.3">
      <c r="C3533" s="3" t="s">
        <v>825</v>
      </c>
      <c r="D3533">
        <f>MATCH(C3533,'Master Sheet'!$B$2:$B$392,0)</f>
        <v>266</v>
      </c>
    </row>
    <row r="3534" spans="3:4" x14ac:dyDescent="0.3">
      <c r="C3534" s="3" t="s">
        <v>825</v>
      </c>
      <c r="D3534">
        <f>MATCH(C3534,'Master Sheet'!$B$2:$B$392,0)</f>
        <v>266</v>
      </c>
    </row>
    <row r="3535" spans="3:4" x14ac:dyDescent="0.3">
      <c r="C3535" s="3" t="s">
        <v>828</v>
      </c>
      <c r="D3535">
        <f>MATCH(C3535,'Master Sheet'!$B$2:$B$392,0)</f>
        <v>267</v>
      </c>
    </row>
    <row r="3536" spans="3:4" x14ac:dyDescent="0.3">
      <c r="C3536" s="3" t="s">
        <v>828</v>
      </c>
      <c r="D3536">
        <f>MATCH(C3536,'Master Sheet'!$B$2:$B$392,0)</f>
        <v>267</v>
      </c>
    </row>
    <row r="3537" spans="3:4" x14ac:dyDescent="0.3">
      <c r="C3537" s="3" t="s">
        <v>828</v>
      </c>
      <c r="D3537">
        <f>MATCH(C3537,'Master Sheet'!$B$2:$B$392,0)</f>
        <v>267</v>
      </c>
    </row>
    <row r="3538" spans="3:4" x14ac:dyDescent="0.3">
      <c r="C3538" s="3" t="s">
        <v>828</v>
      </c>
      <c r="D3538">
        <f>MATCH(C3538,'Master Sheet'!$B$2:$B$392,0)</f>
        <v>267</v>
      </c>
    </row>
    <row r="3539" spans="3:4" x14ac:dyDescent="0.3">
      <c r="C3539" s="3" t="s">
        <v>828</v>
      </c>
      <c r="D3539">
        <f>MATCH(C3539,'Master Sheet'!$B$2:$B$392,0)</f>
        <v>267</v>
      </c>
    </row>
    <row r="3540" spans="3:4" x14ac:dyDescent="0.3">
      <c r="C3540" s="3" t="s">
        <v>828</v>
      </c>
      <c r="D3540">
        <f>MATCH(C3540,'Master Sheet'!$B$2:$B$392,0)</f>
        <v>267</v>
      </c>
    </row>
    <row r="3541" spans="3:4" x14ac:dyDescent="0.3">
      <c r="C3541" s="3" t="s">
        <v>828</v>
      </c>
      <c r="D3541">
        <f>MATCH(C3541,'Master Sheet'!$B$2:$B$392,0)</f>
        <v>267</v>
      </c>
    </row>
    <row r="3542" spans="3:4" x14ac:dyDescent="0.3">
      <c r="C3542" s="3" t="s">
        <v>828</v>
      </c>
      <c r="D3542">
        <f>MATCH(C3542,'Master Sheet'!$B$2:$B$392,0)</f>
        <v>267</v>
      </c>
    </row>
    <row r="3543" spans="3:4" x14ac:dyDescent="0.3">
      <c r="C3543" s="3" t="s">
        <v>828</v>
      </c>
      <c r="D3543">
        <f>MATCH(C3543,'Master Sheet'!$B$2:$B$392,0)</f>
        <v>267</v>
      </c>
    </row>
    <row r="3544" spans="3:4" x14ac:dyDescent="0.3">
      <c r="C3544" s="3" t="s">
        <v>828</v>
      </c>
      <c r="D3544">
        <f>MATCH(C3544,'Master Sheet'!$B$2:$B$392,0)</f>
        <v>267</v>
      </c>
    </row>
    <row r="3545" spans="3:4" x14ac:dyDescent="0.3">
      <c r="C3545" s="3" t="s">
        <v>828</v>
      </c>
      <c r="D3545">
        <f>MATCH(C3545,'Master Sheet'!$B$2:$B$392,0)</f>
        <v>267</v>
      </c>
    </row>
    <row r="3546" spans="3:4" x14ac:dyDescent="0.3">
      <c r="C3546" s="3" t="s">
        <v>831</v>
      </c>
      <c r="D3546">
        <f>MATCH(C3546,'Master Sheet'!$B$2:$B$392,0)</f>
        <v>268</v>
      </c>
    </row>
    <row r="3547" spans="3:4" x14ac:dyDescent="0.3">
      <c r="C3547" s="3" t="s">
        <v>831</v>
      </c>
      <c r="D3547">
        <f>MATCH(C3547,'Master Sheet'!$B$2:$B$392,0)</f>
        <v>268</v>
      </c>
    </row>
    <row r="3548" spans="3:4" x14ac:dyDescent="0.3">
      <c r="C3548" s="3" t="s">
        <v>831</v>
      </c>
      <c r="D3548">
        <f>MATCH(C3548,'Master Sheet'!$B$2:$B$392,0)</f>
        <v>268</v>
      </c>
    </row>
    <row r="3549" spans="3:4" x14ac:dyDescent="0.3">
      <c r="C3549" s="3" t="s">
        <v>831</v>
      </c>
      <c r="D3549">
        <f>MATCH(C3549,'Master Sheet'!$B$2:$B$392,0)</f>
        <v>268</v>
      </c>
    </row>
    <row r="3550" spans="3:4" x14ac:dyDescent="0.3">
      <c r="C3550" s="3" t="s">
        <v>831</v>
      </c>
      <c r="D3550">
        <f>MATCH(C3550,'Master Sheet'!$B$2:$B$392,0)</f>
        <v>268</v>
      </c>
    </row>
    <row r="3551" spans="3:4" x14ac:dyDescent="0.3">
      <c r="C3551" s="3" t="s">
        <v>831</v>
      </c>
      <c r="D3551">
        <f>MATCH(C3551,'Master Sheet'!$B$2:$B$392,0)</f>
        <v>268</v>
      </c>
    </row>
    <row r="3552" spans="3:4" x14ac:dyDescent="0.3">
      <c r="C3552" s="3" t="s">
        <v>831</v>
      </c>
      <c r="D3552">
        <f>MATCH(C3552,'Master Sheet'!$B$2:$B$392,0)</f>
        <v>268</v>
      </c>
    </row>
    <row r="3553" spans="3:4" x14ac:dyDescent="0.3">
      <c r="C3553" s="3" t="s">
        <v>831</v>
      </c>
      <c r="D3553">
        <f>MATCH(C3553,'Master Sheet'!$B$2:$B$392,0)</f>
        <v>268</v>
      </c>
    </row>
    <row r="3554" spans="3:4" x14ac:dyDescent="0.3">
      <c r="C3554" s="3" t="s">
        <v>831</v>
      </c>
      <c r="D3554">
        <f>MATCH(C3554,'Master Sheet'!$B$2:$B$392,0)</f>
        <v>268</v>
      </c>
    </row>
    <row r="3555" spans="3:4" x14ac:dyDescent="0.3">
      <c r="C3555" s="3" t="s">
        <v>831</v>
      </c>
      <c r="D3555">
        <f>MATCH(C3555,'Master Sheet'!$B$2:$B$392,0)</f>
        <v>268</v>
      </c>
    </row>
    <row r="3556" spans="3:4" x14ac:dyDescent="0.3">
      <c r="C3556" s="3" t="s">
        <v>831</v>
      </c>
      <c r="D3556">
        <f>MATCH(C3556,'Master Sheet'!$B$2:$B$392,0)</f>
        <v>268</v>
      </c>
    </row>
    <row r="3557" spans="3:4" x14ac:dyDescent="0.3">
      <c r="C3557" s="3" t="s">
        <v>834</v>
      </c>
      <c r="D3557">
        <f>MATCH(C3557,'Master Sheet'!$B$2:$B$392,0)</f>
        <v>269</v>
      </c>
    </row>
    <row r="3558" spans="3:4" x14ac:dyDescent="0.3">
      <c r="C3558" s="3" t="s">
        <v>834</v>
      </c>
      <c r="D3558">
        <f>MATCH(C3558,'Master Sheet'!$B$2:$B$392,0)</f>
        <v>269</v>
      </c>
    </row>
    <row r="3559" spans="3:4" x14ac:dyDescent="0.3">
      <c r="C3559" s="3" t="s">
        <v>834</v>
      </c>
      <c r="D3559">
        <f>MATCH(C3559,'Master Sheet'!$B$2:$B$392,0)</f>
        <v>269</v>
      </c>
    </row>
    <row r="3560" spans="3:4" x14ac:dyDescent="0.3">
      <c r="C3560" s="3" t="s">
        <v>834</v>
      </c>
      <c r="D3560">
        <f>MATCH(C3560,'Master Sheet'!$B$2:$B$392,0)</f>
        <v>269</v>
      </c>
    </row>
    <row r="3561" spans="3:4" x14ac:dyDescent="0.3">
      <c r="C3561" s="3" t="s">
        <v>834</v>
      </c>
      <c r="D3561">
        <f>MATCH(C3561,'Master Sheet'!$B$2:$B$392,0)</f>
        <v>269</v>
      </c>
    </row>
    <row r="3562" spans="3:4" x14ac:dyDescent="0.3">
      <c r="C3562" s="3" t="s">
        <v>834</v>
      </c>
      <c r="D3562">
        <f>MATCH(C3562,'Master Sheet'!$B$2:$B$392,0)</f>
        <v>269</v>
      </c>
    </row>
    <row r="3563" spans="3:4" x14ac:dyDescent="0.3">
      <c r="C3563" s="3" t="s">
        <v>834</v>
      </c>
      <c r="D3563">
        <f>MATCH(C3563,'Master Sheet'!$B$2:$B$392,0)</f>
        <v>269</v>
      </c>
    </row>
    <row r="3564" spans="3:4" x14ac:dyDescent="0.3">
      <c r="C3564" s="3" t="s">
        <v>834</v>
      </c>
      <c r="D3564">
        <f>MATCH(C3564,'Master Sheet'!$B$2:$B$392,0)</f>
        <v>269</v>
      </c>
    </row>
    <row r="3565" spans="3:4" x14ac:dyDescent="0.3">
      <c r="C3565" s="3" t="s">
        <v>834</v>
      </c>
      <c r="D3565">
        <f>MATCH(C3565,'Master Sheet'!$B$2:$B$392,0)</f>
        <v>269</v>
      </c>
    </row>
    <row r="3566" spans="3:4" x14ac:dyDescent="0.3">
      <c r="C3566" s="3" t="s">
        <v>834</v>
      </c>
      <c r="D3566">
        <f>MATCH(C3566,'Master Sheet'!$B$2:$B$392,0)</f>
        <v>269</v>
      </c>
    </row>
    <row r="3567" spans="3:4" x14ac:dyDescent="0.3">
      <c r="C3567" s="3" t="s">
        <v>834</v>
      </c>
      <c r="D3567">
        <f>MATCH(C3567,'Master Sheet'!$B$2:$B$392,0)</f>
        <v>269</v>
      </c>
    </row>
    <row r="3568" spans="3:4" x14ac:dyDescent="0.3">
      <c r="C3568" s="3" t="s">
        <v>834</v>
      </c>
      <c r="D3568">
        <f>MATCH(C3568,'Master Sheet'!$B$2:$B$392,0)</f>
        <v>269</v>
      </c>
    </row>
    <row r="3569" spans="3:4" x14ac:dyDescent="0.3">
      <c r="C3569" s="3" t="s">
        <v>834</v>
      </c>
      <c r="D3569">
        <f>MATCH(C3569,'Master Sheet'!$B$2:$B$392,0)</f>
        <v>269</v>
      </c>
    </row>
    <row r="3570" spans="3:4" x14ac:dyDescent="0.3">
      <c r="C3570" s="3" t="s">
        <v>834</v>
      </c>
      <c r="D3570">
        <f>MATCH(C3570,'Master Sheet'!$B$2:$B$392,0)</f>
        <v>269</v>
      </c>
    </row>
    <row r="3571" spans="3:4" x14ac:dyDescent="0.3">
      <c r="C3571" s="3" t="s">
        <v>837</v>
      </c>
      <c r="D3571">
        <f>MATCH(C3571,'Master Sheet'!$B$2:$B$392,0)</f>
        <v>270</v>
      </c>
    </row>
    <row r="3572" spans="3:4" x14ac:dyDescent="0.3">
      <c r="C3572" s="3" t="s">
        <v>837</v>
      </c>
      <c r="D3572">
        <f>MATCH(C3572,'Master Sheet'!$B$2:$B$392,0)</f>
        <v>270</v>
      </c>
    </row>
    <row r="3573" spans="3:4" x14ac:dyDescent="0.3">
      <c r="C3573" s="3" t="s">
        <v>837</v>
      </c>
      <c r="D3573">
        <f>MATCH(C3573,'Master Sheet'!$B$2:$B$392,0)</f>
        <v>270</v>
      </c>
    </row>
    <row r="3574" spans="3:4" x14ac:dyDescent="0.3">
      <c r="C3574" s="3" t="s">
        <v>837</v>
      </c>
      <c r="D3574">
        <f>MATCH(C3574,'Master Sheet'!$B$2:$B$392,0)</f>
        <v>270</v>
      </c>
    </row>
    <row r="3575" spans="3:4" x14ac:dyDescent="0.3">
      <c r="C3575" s="3" t="s">
        <v>837</v>
      </c>
      <c r="D3575">
        <f>MATCH(C3575,'Master Sheet'!$B$2:$B$392,0)</f>
        <v>270</v>
      </c>
    </row>
    <row r="3576" spans="3:4" x14ac:dyDescent="0.3">
      <c r="C3576" s="3" t="s">
        <v>837</v>
      </c>
      <c r="D3576">
        <f>MATCH(C3576,'Master Sheet'!$B$2:$B$392,0)</f>
        <v>270</v>
      </c>
    </row>
    <row r="3577" spans="3:4" x14ac:dyDescent="0.3">
      <c r="C3577" s="3" t="s">
        <v>837</v>
      </c>
      <c r="D3577">
        <f>MATCH(C3577,'Master Sheet'!$B$2:$B$392,0)</f>
        <v>270</v>
      </c>
    </row>
    <row r="3578" spans="3:4" x14ac:dyDescent="0.3">
      <c r="C3578" s="3" t="s">
        <v>837</v>
      </c>
      <c r="D3578">
        <f>MATCH(C3578,'Master Sheet'!$B$2:$B$392,0)</f>
        <v>270</v>
      </c>
    </row>
    <row r="3579" spans="3:4" x14ac:dyDescent="0.3">
      <c r="C3579" s="3" t="s">
        <v>837</v>
      </c>
      <c r="D3579">
        <f>MATCH(C3579,'Master Sheet'!$B$2:$B$392,0)</f>
        <v>270</v>
      </c>
    </row>
    <row r="3580" spans="3:4" x14ac:dyDescent="0.3">
      <c r="C3580" s="3" t="s">
        <v>837</v>
      </c>
      <c r="D3580">
        <f>MATCH(C3580,'Master Sheet'!$B$2:$B$392,0)</f>
        <v>270</v>
      </c>
    </row>
    <row r="3581" spans="3:4" x14ac:dyDescent="0.3">
      <c r="C3581" s="3" t="s">
        <v>837</v>
      </c>
      <c r="D3581">
        <f>MATCH(C3581,'Master Sheet'!$B$2:$B$392,0)</f>
        <v>270</v>
      </c>
    </row>
    <row r="3582" spans="3:4" x14ac:dyDescent="0.3">
      <c r="C3582" s="3" t="s">
        <v>837</v>
      </c>
      <c r="D3582">
        <f>MATCH(C3582,'Master Sheet'!$B$2:$B$392,0)</f>
        <v>270</v>
      </c>
    </row>
    <row r="3583" spans="3:4" x14ac:dyDescent="0.3">
      <c r="C3583" s="3" t="s">
        <v>837</v>
      </c>
      <c r="D3583">
        <f>MATCH(C3583,'Master Sheet'!$B$2:$B$392,0)</f>
        <v>270</v>
      </c>
    </row>
    <row r="3584" spans="3:4" x14ac:dyDescent="0.3">
      <c r="C3584" s="3" t="s">
        <v>837</v>
      </c>
      <c r="D3584">
        <f>MATCH(C3584,'Master Sheet'!$B$2:$B$392,0)</f>
        <v>270</v>
      </c>
    </row>
    <row r="3585" spans="3:4" x14ac:dyDescent="0.3">
      <c r="C3585" s="3" t="s">
        <v>840</v>
      </c>
      <c r="D3585">
        <f>MATCH(C3585,'Master Sheet'!$B$2:$B$392,0)</f>
        <v>271</v>
      </c>
    </row>
    <row r="3586" spans="3:4" x14ac:dyDescent="0.3">
      <c r="C3586" s="3" t="s">
        <v>840</v>
      </c>
      <c r="D3586">
        <f>MATCH(C3586,'Master Sheet'!$B$2:$B$392,0)</f>
        <v>271</v>
      </c>
    </row>
    <row r="3587" spans="3:4" x14ac:dyDescent="0.3">
      <c r="C3587" s="3" t="s">
        <v>840</v>
      </c>
      <c r="D3587">
        <f>MATCH(C3587,'Master Sheet'!$B$2:$B$392,0)</f>
        <v>271</v>
      </c>
    </row>
    <row r="3588" spans="3:4" x14ac:dyDescent="0.3">
      <c r="C3588" s="3" t="s">
        <v>840</v>
      </c>
      <c r="D3588">
        <f>MATCH(C3588,'Master Sheet'!$B$2:$B$392,0)</f>
        <v>271</v>
      </c>
    </row>
    <row r="3589" spans="3:4" x14ac:dyDescent="0.3">
      <c r="C3589" s="3" t="s">
        <v>840</v>
      </c>
      <c r="D3589">
        <f>MATCH(C3589,'Master Sheet'!$B$2:$B$392,0)</f>
        <v>271</v>
      </c>
    </row>
    <row r="3590" spans="3:4" x14ac:dyDescent="0.3">
      <c r="C3590" s="3" t="s">
        <v>840</v>
      </c>
      <c r="D3590">
        <f>MATCH(C3590,'Master Sheet'!$B$2:$B$392,0)</f>
        <v>271</v>
      </c>
    </row>
    <row r="3591" spans="3:4" x14ac:dyDescent="0.3">
      <c r="C3591" s="3" t="s">
        <v>840</v>
      </c>
      <c r="D3591">
        <f>MATCH(C3591,'Master Sheet'!$B$2:$B$392,0)</f>
        <v>271</v>
      </c>
    </row>
    <row r="3592" spans="3:4" x14ac:dyDescent="0.3">
      <c r="C3592" s="3" t="s">
        <v>840</v>
      </c>
      <c r="D3592">
        <f>MATCH(C3592,'Master Sheet'!$B$2:$B$392,0)</f>
        <v>271</v>
      </c>
    </row>
    <row r="3593" spans="3:4" x14ac:dyDescent="0.3">
      <c r="C3593" s="3" t="s">
        <v>840</v>
      </c>
      <c r="D3593">
        <f>MATCH(C3593,'Master Sheet'!$B$2:$B$392,0)</f>
        <v>271</v>
      </c>
    </row>
    <row r="3594" spans="3:4" x14ac:dyDescent="0.3">
      <c r="C3594" s="3" t="s">
        <v>840</v>
      </c>
      <c r="D3594">
        <f>MATCH(C3594,'Master Sheet'!$B$2:$B$392,0)</f>
        <v>271</v>
      </c>
    </row>
    <row r="3595" spans="3:4" x14ac:dyDescent="0.3">
      <c r="C3595" s="3" t="s">
        <v>840</v>
      </c>
      <c r="D3595">
        <f>MATCH(C3595,'Master Sheet'!$B$2:$B$392,0)</f>
        <v>271</v>
      </c>
    </row>
    <row r="3596" spans="3:4" x14ac:dyDescent="0.3">
      <c r="C3596" s="3" t="s">
        <v>840</v>
      </c>
      <c r="D3596">
        <f>MATCH(C3596,'Master Sheet'!$B$2:$B$392,0)</f>
        <v>271</v>
      </c>
    </row>
    <row r="3597" spans="3:4" x14ac:dyDescent="0.3">
      <c r="C3597" s="3" t="s">
        <v>840</v>
      </c>
      <c r="D3597">
        <f>MATCH(C3597,'Master Sheet'!$B$2:$B$392,0)</f>
        <v>271</v>
      </c>
    </row>
    <row r="3598" spans="3:4" x14ac:dyDescent="0.3">
      <c r="C3598" s="3" t="s">
        <v>843</v>
      </c>
      <c r="D3598">
        <f>MATCH(C3598,'Master Sheet'!$B$2:$B$392,0)</f>
        <v>272</v>
      </c>
    </row>
    <row r="3599" spans="3:4" x14ac:dyDescent="0.3">
      <c r="C3599" s="3" t="s">
        <v>843</v>
      </c>
      <c r="D3599">
        <f>MATCH(C3599,'Master Sheet'!$B$2:$B$392,0)</f>
        <v>272</v>
      </c>
    </row>
    <row r="3600" spans="3:4" x14ac:dyDescent="0.3">
      <c r="C3600" s="3" t="s">
        <v>843</v>
      </c>
      <c r="D3600">
        <f>MATCH(C3600,'Master Sheet'!$B$2:$B$392,0)</f>
        <v>272</v>
      </c>
    </row>
    <row r="3601" spans="3:4" x14ac:dyDescent="0.3">
      <c r="C3601" s="3" t="s">
        <v>843</v>
      </c>
      <c r="D3601">
        <f>MATCH(C3601,'Master Sheet'!$B$2:$B$392,0)</f>
        <v>272</v>
      </c>
    </row>
    <row r="3602" spans="3:4" x14ac:dyDescent="0.3">
      <c r="C3602" s="3" t="s">
        <v>843</v>
      </c>
      <c r="D3602">
        <f>MATCH(C3602,'Master Sheet'!$B$2:$B$392,0)</f>
        <v>272</v>
      </c>
    </row>
    <row r="3603" spans="3:4" x14ac:dyDescent="0.3">
      <c r="C3603" s="3" t="s">
        <v>843</v>
      </c>
      <c r="D3603">
        <f>MATCH(C3603,'Master Sheet'!$B$2:$B$392,0)</f>
        <v>272</v>
      </c>
    </row>
    <row r="3604" spans="3:4" x14ac:dyDescent="0.3">
      <c r="C3604" s="3" t="s">
        <v>843</v>
      </c>
      <c r="D3604">
        <f>MATCH(C3604,'Master Sheet'!$B$2:$B$392,0)</f>
        <v>272</v>
      </c>
    </row>
    <row r="3605" spans="3:4" x14ac:dyDescent="0.3">
      <c r="C3605" s="3" t="s">
        <v>843</v>
      </c>
      <c r="D3605">
        <f>MATCH(C3605,'Master Sheet'!$B$2:$B$392,0)</f>
        <v>272</v>
      </c>
    </row>
    <row r="3606" spans="3:4" x14ac:dyDescent="0.3">
      <c r="C3606" s="3" t="s">
        <v>843</v>
      </c>
      <c r="D3606">
        <f>MATCH(C3606,'Master Sheet'!$B$2:$B$392,0)</f>
        <v>272</v>
      </c>
    </row>
    <row r="3607" spans="3:4" x14ac:dyDescent="0.3">
      <c r="C3607" s="3" t="s">
        <v>843</v>
      </c>
      <c r="D3607">
        <f>MATCH(C3607,'Master Sheet'!$B$2:$B$392,0)</f>
        <v>272</v>
      </c>
    </row>
    <row r="3608" spans="3:4" x14ac:dyDescent="0.3">
      <c r="C3608" s="3" t="s">
        <v>846</v>
      </c>
      <c r="D3608">
        <f>MATCH(C3608,'Master Sheet'!$B$2:$B$392,0)</f>
        <v>273</v>
      </c>
    </row>
    <row r="3609" spans="3:4" x14ac:dyDescent="0.3">
      <c r="C3609" s="3" t="s">
        <v>846</v>
      </c>
      <c r="D3609">
        <f>MATCH(C3609,'Master Sheet'!$B$2:$B$392,0)</f>
        <v>273</v>
      </c>
    </row>
    <row r="3610" spans="3:4" x14ac:dyDescent="0.3">
      <c r="C3610" s="3" t="s">
        <v>846</v>
      </c>
      <c r="D3610">
        <f>MATCH(C3610,'Master Sheet'!$B$2:$B$392,0)</f>
        <v>273</v>
      </c>
    </row>
    <row r="3611" spans="3:4" x14ac:dyDescent="0.3">
      <c r="C3611" s="3" t="s">
        <v>846</v>
      </c>
      <c r="D3611">
        <f>MATCH(C3611,'Master Sheet'!$B$2:$B$392,0)</f>
        <v>273</v>
      </c>
    </row>
    <row r="3612" spans="3:4" x14ac:dyDescent="0.3">
      <c r="C3612" s="3" t="s">
        <v>846</v>
      </c>
      <c r="D3612">
        <f>MATCH(C3612,'Master Sheet'!$B$2:$B$392,0)</f>
        <v>273</v>
      </c>
    </row>
    <row r="3613" spans="3:4" x14ac:dyDescent="0.3">
      <c r="C3613" s="3" t="s">
        <v>846</v>
      </c>
      <c r="D3613">
        <f>MATCH(C3613,'Master Sheet'!$B$2:$B$392,0)</f>
        <v>273</v>
      </c>
    </row>
    <row r="3614" spans="3:4" x14ac:dyDescent="0.3">
      <c r="C3614" s="3" t="s">
        <v>846</v>
      </c>
      <c r="D3614">
        <f>MATCH(C3614,'Master Sheet'!$B$2:$B$392,0)</f>
        <v>273</v>
      </c>
    </row>
    <row r="3615" spans="3:4" x14ac:dyDescent="0.3">
      <c r="C3615" s="3" t="s">
        <v>846</v>
      </c>
      <c r="D3615">
        <f>MATCH(C3615,'Master Sheet'!$B$2:$B$392,0)</f>
        <v>273</v>
      </c>
    </row>
    <row r="3616" spans="3:4" x14ac:dyDescent="0.3">
      <c r="C3616" s="3" t="s">
        <v>846</v>
      </c>
      <c r="D3616">
        <f>MATCH(C3616,'Master Sheet'!$B$2:$B$392,0)</f>
        <v>273</v>
      </c>
    </row>
    <row r="3617" spans="3:4" x14ac:dyDescent="0.3">
      <c r="C3617" s="3" t="s">
        <v>846</v>
      </c>
      <c r="D3617">
        <f>MATCH(C3617,'Master Sheet'!$B$2:$B$392,0)</f>
        <v>273</v>
      </c>
    </row>
    <row r="3618" spans="3:4" x14ac:dyDescent="0.3">
      <c r="C3618" s="3" t="s">
        <v>846</v>
      </c>
      <c r="D3618">
        <f>MATCH(C3618,'Master Sheet'!$B$2:$B$392,0)</f>
        <v>273</v>
      </c>
    </row>
    <row r="3619" spans="3:4" x14ac:dyDescent="0.3">
      <c r="C3619" s="3" t="s">
        <v>849</v>
      </c>
      <c r="D3619">
        <f>MATCH(C3619,'Master Sheet'!$B$2:$B$392,0)</f>
        <v>274</v>
      </c>
    </row>
    <row r="3620" spans="3:4" x14ac:dyDescent="0.3">
      <c r="C3620" s="3" t="s">
        <v>849</v>
      </c>
      <c r="D3620">
        <f>MATCH(C3620,'Master Sheet'!$B$2:$B$392,0)</f>
        <v>274</v>
      </c>
    </row>
    <row r="3621" spans="3:4" x14ac:dyDescent="0.3">
      <c r="C3621" s="3" t="s">
        <v>849</v>
      </c>
      <c r="D3621">
        <f>MATCH(C3621,'Master Sheet'!$B$2:$B$392,0)</f>
        <v>274</v>
      </c>
    </row>
    <row r="3622" spans="3:4" x14ac:dyDescent="0.3">
      <c r="C3622" s="3" t="s">
        <v>849</v>
      </c>
      <c r="D3622">
        <f>MATCH(C3622,'Master Sheet'!$B$2:$B$392,0)</f>
        <v>274</v>
      </c>
    </row>
    <row r="3623" spans="3:4" x14ac:dyDescent="0.3">
      <c r="C3623" s="3" t="s">
        <v>849</v>
      </c>
      <c r="D3623">
        <f>MATCH(C3623,'Master Sheet'!$B$2:$B$392,0)</f>
        <v>274</v>
      </c>
    </row>
    <row r="3624" spans="3:4" x14ac:dyDescent="0.3">
      <c r="C3624" s="3" t="s">
        <v>849</v>
      </c>
      <c r="D3624">
        <f>MATCH(C3624,'Master Sheet'!$B$2:$B$392,0)</f>
        <v>274</v>
      </c>
    </row>
    <row r="3625" spans="3:4" x14ac:dyDescent="0.3">
      <c r="C3625" s="3" t="s">
        <v>849</v>
      </c>
      <c r="D3625">
        <f>MATCH(C3625,'Master Sheet'!$B$2:$B$392,0)</f>
        <v>274</v>
      </c>
    </row>
    <row r="3626" spans="3:4" x14ac:dyDescent="0.3">
      <c r="C3626" s="3" t="s">
        <v>849</v>
      </c>
      <c r="D3626">
        <f>MATCH(C3626,'Master Sheet'!$B$2:$B$392,0)</f>
        <v>274</v>
      </c>
    </row>
    <row r="3627" spans="3:4" x14ac:dyDescent="0.3">
      <c r="C3627" s="3" t="s">
        <v>849</v>
      </c>
      <c r="D3627">
        <f>MATCH(C3627,'Master Sheet'!$B$2:$B$392,0)</f>
        <v>274</v>
      </c>
    </row>
    <row r="3628" spans="3:4" x14ac:dyDescent="0.3">
      <c r="C3628" s="3" t="s">
        <v>849</v>
      </c>
      <c r="D3628">
        <f>MATCH(C3628,'Master Sheet'!$B$2:$B$392,0)</f>
        <v>274</v>
      </c>
    </row>
    <row r="3629" spans="3:4" x14ac:dyDescent="0.3">
      <c r="C3629" s="3" t="s">
        <v>849</v>
      </c>
      <c r="D3629">
        <f>MATCH(C3629,'Master Sheet'!$B$2:$B$392,0)</f>
        <v>274</v>
      </c>
    </row>
    <row r="3630" spans="3:4" x14ac:dyDescent="0.3">
      <c r="C3630" s="3" t="s">
        <v>852</v>
      </c>
      <c r="D3630">
        <f>MATCH(C3630,'Master Sheet'!$B$2:$B$392,0)</f>
        <v>275</v>
      </c>
    </row>
    <row r="3631" spans="3:4" x14ac:dyDescent="0.3">
      <c r="C3631" s="3" t="s">
        <v>852</v>
      </c>
      <c r="D3631">
        <f>MATCH(C3631,'Master Sheet'!$B$2:$B$392,0)</f>
        <v>275</v>
      </c>
    </row>
    <row r="3632" spans="3:4" x14ac:dyDescent="0.3">
      <c r="C3632" s="3" t="s">
        <v>852</v>
      </c>
      <c r="D3632">
        <f>MATCH(C3632,'Master Sheet'!$B$2:$B$392,0)</f>
        <v>275</v>
      </c>
    </row>
    <row r="3633" spans="3:4" x14ac:dyDescent="0.3">
      <c r="C3633" s="3" t="s">
        <v>852</v>
      </c>
      <c r="D3633">
        <f>MATCH(C3633,'Master Sheet'!$B$2:$B$392,0)</f>
        <v>275</v>
      </c>
    </row>
    <row r="3634" spans="3:4" x14ac:dyDescent="0.3">
      <c r="C3634" s="3" t="s">
        <v>852</v>
      </c>
      <c r="D3634">
        <f>MATCH(C3634,'Master Sheet'!$B$2:$B$392,0)</f>
        <v>275</v>
      </c>
    </row>
    <row r="3635" spans="3:4" x14ac:dyDescent="0.3">
      <c r="C3635" s="3" t="s">
        <v>852</v>
      </c>
      <c r="D3635">
        <f>MATCH(C3635,'Master Sheet'!$B$2:$B$392,0)</f>
        <v>275</v>
      </c>
    </row>
    <row r="3636" spans="3:4" x14ac:dyDescent="0.3">
      <c r="C3636" s="3" t="s">
        <v>852</v>
      </c>
      <c r="D3636">
        <f>MATCH(C3636,'Master Sheet'!$B$2:$B$392,0)</f>
        <v>275</v>
      </c>
    </row>
    <row r="3637" spans="3:4" x14ac:dyDescent="0.3">
      <c r="C3637" s="3" t="s">
        <v>852</v>
      </c>
      <c r="D3637">
        <f>MATCH(C3637,'Master Sheet'!$B$2:$B$392,0)</f>
        <v>275</v>
      </c>
    </row>
    <row r="3638" spans="3:4" x14ac:dyDescent="0.3">
      <c r="C3638" s="3" t="s">
        <v>852</v>
      </c>
      <c r="D3638">
        <f>MATCH(C3638,'Master Sheet'!$B$2:$B$392,0)</f>
        <v>275</v>
      </c>
    </row>
    <row r="3639" spans="3:4" x14ac:dyDescent="0.3">
      <c r="C3639" s="3" t="s">
        <v>852</v>
      </c>
      <c r="D3639">
        <f>MATCH(C3639,'Master Sheet'!$B$2:$B$392,0)</f>
        <v>275</v>
      </c>
    </row>
    <row r="3640" spans="3:4" x14ac:dyDescent="0.3">
      <c r="C3640" s="3" t="s">
        <v>852</v>
      </c>
      <c r="D3640">
        <f>MATCH(C3640,'Master Sheet'!$B$2:$B$392,0)</f>
        <v>275</v>
      </c>
    </row>
    <row r="3641" spans="3:4" x14ac:dyDescent="0.3">
      <c r="C3641" s="3" t="s">
        <v>852</v>
      </c>
      <c r="D3641">
        <f>MATCH(C3641,'Master Sheet'!$B$2:$B$392,0)</f>
        <v>275</v>
      </c>
    </row>
    <row r="3642" spans="3:4" x14ac:dyDescent="0.3">
      <c r="C3642" s="3" t="s">
        <v>852</v>
      </c>
      <c r="D3642">
        <f>MATCH(C3642,'Master Sheet'!$B$2:$B$392,0)</f>
        <v>275</v>
      </c>
    </row>
    <row r="3643" spans="3:4" x14ac:dyDescent="0.3">
      <c r="C3643" s="3" t="s">
        <v>855</v>
      </c>
      <c r="D3643">
        <f>MATCH(C3643,'Master Sheet'!$B$2:$B$392,0)</f>
        <v>276</v>
      </c>
    </row>
    <row r="3644" spans="3:4" x14ac:dyDescent="0.3">
      <c r="C3644" s="3" t="s">
        <v>855</v>
      </c>
      <c r="D3644">
        <f>MATCH(C3644,'Master Sheet'!$B$2:$B$392,0)</f>
        <v>276</v>
      </c>
    </row>
    <row r="3645" spans="3:4" x14ac:dyDescent="0.3">
      <c r="C3645" s="3" t="s">
        <v>855</v>
      </c>
      <c r="D3645">
        <f>MATCH(C3645,'Master Sheet'!$B$2:$B$392,0)</f>
        <v>276</v>
      </c>
    </row>
    <row r="3646" spans="3:4" x14ac:dyDescent="0.3">
      <c r="C3646" s="3" t="s">
        <v>855</v>
      </c>
      <c r="D3646">
        <f>MATCH(C3646,'Master Sheet'!$B$2:$B$392,0)</f>
        <v>276</v>
      </c>
    </row>
    <row r="3647" spans="3:4" x14ac:dyDescent="0.3">
      <c r="C3647" s="3" t="s">
        <v>855</v>
      </c>
      <c r="D3647">
        <f>MATCH(C3647,'Master Sheet'!$B$2:$B$392,0)</f>
        <v>276</v>
      </c>
    </row>
    <row r="3648" spans="3:4" x14ac:dyDescent="0.3">
      <c r="C3648" s="3" t="s">
        <v>855</v>
      </c>
      <c r="D3648">
        <f>MATCH(C3648,'Master Sheet'!$B$2:$B$392,0)</f>
        <v>276</v>
      </c>
    </row>
    <row r="3649" spans="3:4" x14ac:dyDescent="0.3">
      <c r="C3649" s="3" t="s">
        <v>855</v>
      </c>
      <c r="D3649">
        <f>MATCH(C3649,'Master Sheet'!$B$2:$B$392,0)</f>
        <v>276</v>
      </c>
    </row>
    <row r="3650" spans="3:4" x14ac:dyDescent="0.3">
      <c r="C3650" s="3" t="s">
        <v>855</v>
      </c>
      <c r="D3650">
        <f>MATCH(C3650,'Master Sheet'!$B$2:$B$392,0)</f>
        <v>276</v>
      </c>
    </row>
    <row r="3651" spans="3:4" x14ac:dyDescent="0.3">
      <c r="C3651" s="3" t="s">
        <v>855</v>
      </c>
      <c r="D3651">
        <f>MATCH(C3651,'Master Sheet'!$B$2:$B$392,0)</f>
        <v>276</v>
      </c>
    </row>
    <row r="3652" spans="3:4" x14ac:dyDescent="0.3">
      <c r="C3652" s="3" t="s">
        <v>855</v>
      </c>
      <c r="D3652">
        <f>MATCH(C3652,'Master Sheet'!$B$2:$B$392,0)</f>
        <v>276</v>
      </c>
    </row>
    <row r="3653" spans="3:4" x14ac:dyDescent="0.3">
      <c r="C3653" s="3" t="s">
        <v>858</v>
      </c>
      <c r="D3653">
        <f>MATCH(C3653,'Master Sheet'!$B$2:$B$392,0)</f>
        <v>277</v>
      </c>
    </row>
    <row r="3654" spans="3:4" x14ac:dyDescent="0.3">
      <c r="C3654" s="3" t="s">
        <v>858</v>
      </c>
      <c r="D3654">
        <f>MATCH(C3654,'Master Sheet'!$B$2:$B$392,0)</f>
        <v>277</v>
      </c>
    </row>
    <row r="3655" spans="3:4" x14ac:dyDescent="0.3">
      <c r="C3655" s="3" t="s">
        <v>858</v>
      </c>
      <c r="D3655">
        <f>MATCH(C3655,'Master Sheet'!$B$2:$B$392,0)</f>
        <v>277</v>
      </c>
    </row>
    <row r="3656" spans="3:4" x14ac:dyDescent="0.3">
      <c r="C3656" s="3" t="s">
        <v>858</v>
      </c>
      <c r="D3656">
        <f>MATCH(C3656,'Master Sheet'!$B$2:$B$392,0)</f>
        <v>277</v>
      </c>
    </row>
    <row r="3657" spans="3:4" x14ac:dyDescent="0.3">
      <c r="C3657" s="3" t="s">
        <v>858</v>
      </c>
      <c r="D3657">
        <f>MATCH(C3657,'Master Sheet'!$B$2:$B$392,0)</f>
        <v>277</v>
      </c>
    </row>
    <row r="3658" spans="3:4" x14ac:dyDescent="0.3">
      <c r="C3658" s="3" t="s">
        <v>858</v>
      </c>
      <c r="D3658">
        <f>MATCH(C3658,'Master Sheet'!$B$2:$B$392,0)</f>
        <v>277</v>
      </c>
    </row>
    <row r="3659" spans="3:4" x14ac:dyDescent="0.3">
      <c r="C3659" s="3" t="s">
        <v>858</v>
      </c>
      <c r="D3659">
        <f>MATCH(C3659,'Master Sheet'!$B$2:$B$392,0)</f>
        <v>277</v>
      </c>
    </row>
    <row r="3660" spans="3:4" x14ac:dyDescent="0.3">
      <c r="C3660" s="3" t="s">
        <v>858</v>
      </c>
      <c r="D3660">
        <f>MATCH(C3660,'Master Sheet'!$B$2:$B$392,0)</f>
        <v>277</v>
      </c>
    </row>
    <row r="3661" spans="3:4" x14ac:dyDescent="0.3">
      <c r="C3661" s="3" t="s">
        <v>861</v>
      </c>
      <c r="D3661">
        <f>MATCH(C3661,'Master Sheet'!$B$2:$B$392,0)</f>
        <v>278</v>
      </c>
    </row>
    <row r="3662" spans="3:4" x14ac:dyDescent="0.3">
      <c r="C3662" s="3" t="s">
        <v>861</v>
      </c>
      <c r="D3662">
        <f>MATCH(C3662,'Master Sheet'!$B$2:$B$392,0)</f>
        <v>278</v>
      </c>
    </row>
    <row r="3663" spans="3:4" x14ac:dyDescent="0.3">
      <c r="C3663" s="3" t="s">
        <v>861</v>
      </c>
      <c r="D3663">
        <f>MATCH(C3663,'Master Sheet'!$B$2:$B$392,0)</f>
        <v>278</v>
      </c>
    </row>
    <row r="3664" spans="3:4" x14ac:dyDescent="0.3">
      <c r="C3664" s="3" t="s">
        <v>861</v>
      </c>
      <c r="D3664">
        <f>MATCH(C3664,'Master Sheet'!$B$2:$B$392,0)</f>
        <v>278</v>
      </c>
    </row>
    <row r="3665" spans="3:4" x14ac:dyDescent="0.3">
      <c r="C3665" s="3" t="s">
        <v>861</v>
      </c>
      <c r="D3665">
        <f>MATCH(C3665,'Master Sheet'!$B$2:$B$392,0)</f>
        <v>278</v>
      </c>
    </row>
    <row r="3666" spans="3:4" x14ac:dyDescent="0.3">
      <c r="C3666" s="3" t="s">
        <v>861</v>
      </c>
      <c r="D3666">
        <f>MATCH(C3666,'Master Sheet'!$B$2:$B$392,0)</f>
        <v>278</v>
      </c>
    </row>
    <row r="3667" spans="3:4" x14ac:dyDescent="0.3">
      <c r="C3667" s="3" t="s">
        <v>861</v>
      </c>
      <c r="D3667">
        <f>MATCH(C3667,'Master Sheet'!$B$2:$B$392,0)</f>
        <v>278</v>
      </c>
    </row>
    <row r="3668" spans="3:4" x14ac:dyDescent="0.3">
      <c r="C3668" s="3" t="s">
        <v>861</v>
      </c>
      <c r="D3668">
        <f>MATCH(C3668,'Master Sheet'!$B$2:$B$392,0)</f>
        <v>278</v>
      </c>
    </row>
    <row r="3669" spans="3:4" x14ac:dyDescent="0.3">
      <c r="C3669" s="3" t="s">
        <v>861</v>
      </c>
      <c r="D3669">
        <f>MATCH(C3669,'Master Sheet'!$B$2:$B$392,0)</f>
        <v>278</v>
      </c>
    </row>
    <row r="3670" spans="3:4" x14ac:dyDescent="0.3">
      <c r="C3670" s="3" t="s">
        <v>861</v>
      </c>
      <c r="D3670">
        <f>MATCH(C3670,'Master Sheet'!$B$2:$B$392,0)</f>
        <v>278</v>
      </c>
    </row>
    <row r="3671" spans="3:4" x14ac:dyDescent="0.3">
      <c r="C3671" s="3" t="s">
        <v>861</v>
      </c>
      <c r="D3671">
        <f>MATCH(C3671,'Master Sheet'!$B$2:$B$392,0)</f>
        <v>278</v>
      </c>
    </row>
    <row r="3672" spans="3:4" x14ac:dyDescent="0.3">
      <c r="C3672" s="3" t="s">
        <v>864</v>
      </c>
      <c r="D3672">
        <f>MATCH(C3672,'Master Sheet'!$B$2:$B$392,0)</f>
        <v>279</v>
      </c>
    </row>
    <row r="3673" spans="3:4" x14ac:dyDescent="0.3">
      <c r="C3673" s="3" t="s">
        <v>864</v>
      </c>
      <c r="D3673">
        <f>MATCH(C3673,'Master Sheet'!$B$2:$B$392,0)</f>
        <v>279</v>
      </c>
    </row>
    <row r="3674" spans="3:4" x14ac:dyDescent="0.3">
      <c r="C3674" s="3" t="s">
        <v>864</v>
      </c>
      <c r="D3674">
        <f>MATCH(C3674,'Master Sheet'!$B$2:$B$392,0)</f>
        <v>279</v>
      </c>
    </row>
    <row r="3675" spans="3:4" x14ac:dyDescent="0.3">
      <c r="C3675" s="3" t="s">
        <v>864</v>
      </c>
      <c r="D3675">
        <f>MATCH(C3675,'Master Sheet'!$B$2:$B$392,0)</f>
        <v>279</v>
      </c>
    </row>
    <row r="3676" spans="3:4" x14ac:dyDescent="0.3">
      <c r="C3676" s="3" t="s">
        <v>864</v>
      </c>
      <c r="D3676">
        <f>MATCH(C3676,'Master Sheet'!$B$2:$B$392,0)</f>
        <v>279</v>
      </c>
    </row>
    <row r="3677" spans="3:4" x14ac:dyDescent="0.3">
      <c r="C3677" s="3" t="s">
        <v>864</v>
      </c>
      <c r="D3677">
        <f>MATCH(C3677,'Master Sheet'!$B$2:$B$392,0)</f>
        <v>279</v>
      </c>
    </row>
    <row r="3678" spans="3:4" x14ac:dyDescent="0.3">
      <c r="C3678" s="3" t="s">
        <v>864</v>
      </c>
      <c r="D3678">
        <f>MATCH(C3678,'Master Sheet'!$B$2:$B$392,0)</f>
        <v>279</v>
      </c>
    </row>
    <row r="3679" spans="3:4" x14ac:dyDescent="0.3">
      <c r="C3679" s="3" t="s">
        <v>864</v>
      </c>
      <c r="D3679">
        <f>MATCH(C3679,'Master Sheet'!$B$2:$B$392,0)</f>
        <v>279</v>
      </c>
    </row>
    <row r="3680" spans="3:4" x14ac:dyDescent="0.3">
      <c r="C3680" s="3" t="s">
        <v>864</v>
      </c>
      <c r="D3680">
        <f>MATCH(C3680,'Master Sheet'!$B$2:$B$392,0)</f>
        <v>279</v>
      </c>
    </row>
    <row r="3681" spans="3:4" x14ac:dyDescent="0.3">
      <c r="C3681" s="3" t="s">
        <v>864</v>
      </c>
      <c r="D3681">
        <f>MATCH(C3681,'Master Sheet'!$B$2:$B$392,0)</f>
        <v>279</v>
      </c>
    </row>
    <row r="3682" spans="3:4" x14ac:dyDescent="0.3">
      <c r="C3682" s="3" t="s">
        <v>864</v>
      </c>
      <c r="D3682">
        <f>MATCH(C3682,'Master Sheet'!$B$2:$B$392,0)</f>
        <v>279</v>
      </c>
    </row>
    <row r="3683" spans="3:4" x14ac:dyDescent="0.3">
      <c r="C3683" s="3" t="s">
        <v>864</v>
      </c>
      <c r="D3683">
        <f>MATCH(C3683,'Master Sheet'!$B$2:$B$392,0)</f>
        <v>279</v>
      </c>
    </row>
    <row r="3684" spans="3:4" x14ac:dyDescent="0.3">
      <c r="C3684" s="3" t="s">
        <v>864</v>
      </c>
      <c r="D3684">
        <f>MATCH(C3684,'Master Sheet'!$B$2:$B$392,0)</f>
        <v>279</v>
      </c>
    </row>
    <row r="3685" spans="3:4" x14ac:dyDescent="0.3">
      <c r="C3685" s="3" t="s">
        <v>864</v>
      </c>
      <c r="D3685">
        <f>MATCH(C3685,'Master Sheet'!$B$2:$B$392,0)</f>
        <v>279</v>
      </c>
    </row>
    <row r="3686" spans="3:4" x14ac:dyDescent="0.3">
      <c r="C3686" s="3" t="s">
        <v>864</v>
      </c>
      <c r="D3686">
        <f>MATCH(C3686,'Master Sheet'!$B$2:$B$392,0)</f>
        <v>279</v>
      </c>
    </row>
    <row r="3687" spans="3:4" x14ac:dyDescent="0.3">
      <c r="C3687" s="3" t="s">
        <v>867</v>
      </c>
      <c r="D3687">
        <f>MATCH(C3687,'Master Sheet'!$B$2:$B$392,0)</f>
        <v>280</v>
      </c>
    </row>
    <row r="3688" spans="3:4" x14ac:dyDescent="0.3">
      <c r="C3688" s="3" t="s">
        <v>867</v>
      </c>
      <c r="D3688">
        <f>MATCH(C3688,'Master Sheet'!$B$2:$B$392,0)</f>
        <v>280</v>
      </c>
    </row>
    <row r="3689" spans="3:4" x14ac:dyDescent="0.3">
      <c r="C3689" s="3" t="s">
        <v>867</v>
      </c>
      <c r="D3689">
        <f>MATCH(C3689,'Master Sheet'!$B$2:$B$392,0)</f>
        <v>280</v>
      </c>
    </row>
    <row r="3690" spans="3:4" x14ac:dyDescent="0.3">
      <c r="C3690" s="3" t="s">
        <v>867</v>
      </c>
      <c r="D3690">
        <f>MATCH(C3690,'Master Sheet'!$B$2:$B$392,0)</f>
        <v>280</v>
      </c>
    </row>
    <row r="3691" spans="3:4" x14ac:dyDescent="0.3">
      <c r="C3691" s="3" t="s">
        <v>867</v>
      </c>
      <c r="D3691">
        <f>MATCH(C3691,'Master Sheet'!$B$2:$B$392,0)</f>
        <v>280</v>
      </c>
    </row>
    <row r="3692" spans="3:4" x14ac:dyDescent="0.3">
      <c r="C3692" s="3" t="s">
        <v>867</v>
      </c>
      <c r="D3692">
        <f>MATCH(C3692,'Master Sheet'!$B$2:$B$392,0)</f>
        <v>280</v>
      </c>
    </row>
    <row r="3693" spans="3:4" x14ac:dyDescent="0.3">
      <c r="C3693" s="3" t="s">
        <v>867</v>
      </c>
      <c r="D3693">
        <f>MATCH(C3693,'Master Sheet'!$B$2:$B$392,0)</f>
        <v>280</v>
      </c>
    </row>
    <row r="3694" spans="3:4" x14ac:dyDescent="0.3">
      <c r="C3694" s="3" t="s">
        <v>867</v>
      </c>
      <c r="D3694">
        <f>MATCH(C3694,'Master Sheet'!$B$2:$B$392,0)</f>
        <v>280</v>
      </c>
    </row>
    <row r="3695" spans="3:4" x14ac:dyDescent="0.3">
      <c r="C3695" s="3" t="s">
        <v>867</v>
      </c>
      <c r="D3695">
        <f>MATCH(C3695,'Master Sheet'!$B$2:$B$392,0)</f>
        <v>280</v>
      </c>
    </row>
    <row r="3696" spans="3:4" x14ac:dyDescent="0.3">
      <c r="C3696" s="3" t="s">
        <v>867</v>
      </c>
      <c r="D3696">
        <f>MATCH(C3696,'Master Sheet'!$B$2:$B$392,0)</f>
        <v>280</v>
      </c>
    </row>
    <row r="3697" spans="3:4" x14ac:dyDescent="0.3">
      <c r="C3697" s="3" t="s">
        <v>867</v>
      </c>
      <c r="D3697">
        <f>MATCH(C3697,'Master Sheet'!$B$2:$B$392,0)</f>
        <v>280</v>
      </c>
    </row>
    <row r="3698" spans="3:4" x14ac:dyDescent="0.3">
      <c r="C3698" s="3" t="s">
        <v>867</v>
      </c>
      <c r="D3698">
        <f>MATCH(C3698,'Master Sheet'!$B$2:$B$392,0)</f>
        <v>280</v>
      </c>
    </row>
    <row r="3699" spans="3:4" x14ac:dyDescent="0.3">
      <c r="C3699" s="3" t="s">
        <v>867</v>
      </c>
      <c r="D3699">
        <f>MATCH(C3699,'Master Sheet'!$B$2:$B$392,0)</f>
        <v>280</v>
      </c>
    </row>
    <row r="3700" spans="3:4" x14ac:dyDescent="0.3">
      <c r="C3700" s="3" t="s">
        <v>867</v>
      </c>
      <c r="D3700">
        <f>MATCH(C3700,'Master Sheet'!$B$2:$B$392,0)</f>
        <v>280</v>
      </c>
    </row>
    <row r="3701" spans="3:4" x14ac:dyDescent="0.3">
      <c r="C3701" s="3" t="s">
        <v>867</v>
      </c>
      <c r="D3701">
        <f>MATCH(C3701,'Master Sheet'!$B$2:$B$392,0)</f>
        <v>280</v>
      </c>
    </row>
    <row r="3702" spans="3:4" x14ac:dyDescent="0.3">
      <c r="C3702" s="3" t="s">
        <v>867</v>
      </c>
      <c r="D3702">
        <f>MATCH(C3702,'Master Sheet'!$B$2:$B$392,0)</f>
        <v>280</v>
      </c>
    </row>
    <row r="3703" spans="3:4" x14ac:dyDescent="0.3">
      <c r="C3703" s="3" t="s">
        <v>870</v>
      </c>
      <c r="D3703">
        <f>MATCH(C3703,'Master Sheet'!$B$2:$B$392,0)</f>
        <v>281</v>
      </c>
    </row>
    <row r="3704" spans="3:4" x14ac:dyDescent="0.3">
      <c r="C3704" s="3" t="s">
        <v>870</v>
      </c>
      <c r="D3704">
        <f>MATCH(C3704,'Master Sheet'!$B$2:$B$392,0)</f>
        <v>281</v>
      </c>
    </row>
    <row r="3705" spans="3:4" x14ac:dyDescent="0.3">
      <c r="C3705" s="3" t="s">
        <v>870</v>
      </c>
      <c r="D3705">
        <f>MATCH(C3705,'Master Sheet'!$B$2:$B$392,0)</f>
        <v>281</v>
      </c>
    </row>
    <row r="3706" spans="3:4" x14ac:dyDescent="0.3">
      <c r="C3706" s="3" t="s">
        <v>870</v>
      </c>
      <c r="D3706">
        <f>MATCH(C3706,'Master Sheet'!$B$2:$B$392,0)</f>
        <v>281</v>
      </c>
    </row>
    <row r="3707" spans="3:4" x14ac:dyDescent="0.3">
      <c r="C3707" s="3" t="s">
        <v>870</v>
      </c>
      <c r="D3707">
        <f>MATCH(C3707,'Master Sheet'!$B$2:$B$392,0)</f>
        <v>281</v>
      </c>
    </row>
    <row r="3708" spans="3:4" x14ac:dyDescent="0.3">
      <c r="C3708" s="3" t="s">
        <v>870</v>
      </c>
      <c r="D3708">
        <f>MATCH(C3708,'Master Sheet'!$B$2:$B$392,0)</f>
        <v>281</v>
      </c>
    </row>
    <row r="3709" spans="3:4" x14ac:dyDescent="0.3">
      <c r="C3709" s="3" t="s">
        <v>870</v>
      </c>
      <c r="D3709">
        <f>MATCH(C3709,'Master Sheet'!$B$2:$B$392,0)</f>
        <v>281</v>
      </c>
    </row>
    <row r="3710" spans="3:4" x14ac:dyDescent="0.3">
      <c r="C3710" s="3" t="s">
        <v>870</v>
      </c>
      <c r="D3710">
        <f>MATCH(C3710,'Master Sheet'!$B$2:$B$392,0)</f>
        <v>281</v>
      </c>
    </row>
    <row r="3711" spans="3:4" x14ac:dyDescent="0.3">
      <c r="C3711" s="3" t="s">
        <v>870</v>
      </c>
      <c r="D3711">
        <f>MATCH(C3711,'Master Sheet'!$B$2:$B$392,0)</f>
        <v>281</v>
      </c>
    </row>
    <row r="3712" spans="3:4" x14ac:dyDescent="0.3">
      <c r="C3712" s="3" t="s">
        <v>870</v>
      </c>
      <c r="D3712">
        <f>MATCH(C3712,'Master Sheet'!$B$2:$B$392,0)</f>
        <v>281</v>
      </c>
    </row>
    <row r="3713" spans="3:4" x14ac:dyDescent="0.3">
      <c r="C3713" s="3" t="s">
        <v>870</v>
      </c>
      <c r="D3713">
        <f>MATCH(C3713,'Master Sheet'!$B$2:$B$392,0)</f>
        <v>281</v>
      </c>
    </row>
    <row r="3714" spans="3:4" x14ac:dyDescent="0.3">
      <c r="C3714" s="3" t="s">
        <v>870</v>
      </c>
      <c r="D3714">
        <f>MATCH(C3714,'Master Sheet'!$B$2:$B$392,0)</f>
        <v>281</v>
      </c>
    </row>
    <row r="3715" spans="3:4" x14ac:dyDescent="0.3">
      <c r="C3715" s="3" t="s">
        <v>870</v>
      </c>
      <c r="D3715">
        <f>MATCH(C3715,'Master Sheet'!$B$2:$B$392,0)</f>
        <v>281</v>
      </c>
    </row>
    <row r="3716" spans="3:4" x14ac:dyDescent="0.3">
      <c r="C3716" s="3" t="s">
        <v>870</v>
      </c>
      <c r="D3716">
        <f>MATCH(C3716,'Master Sheet'!$B$2:$B$392,0)</f>
        <v>281</v>
      </c>
    </row>
    <row r="3717" spans="3:4" x14ac:dyDescent="0.3">
      <c r="C3717" s="3" t="s">
        <v>870</v>
      </c>
      <c r="D3717">
        <f>MATCH(C3717,'Master Sheet'!$B$2:$B$392,0)</f>
        <v>281</v>
      </c>
    </row>
    <row r="3718" spans="3:4" x14ac:dyDescent="0.3">
      <c r="C3718" s="3" t="s">
        <v>873</v>
      </c>
      <c r="D3718">
        <f>MATCH(C3718,'Master Sheet'!$B$2:$B$392,0)</f>
        <v>282</v>
      </c>
    </row>
    <row r="3719" spans="3:4" x14ac:dyDescent="0.3">
      <c r="C3719" s="3" t="s">
        <v>873</v>
      </c>
      <c r="D3719">
        <f>MATCH(C3719,'Master Sheet'!$B$2:$B$392,0)</f>
        <v>282</v>
      </c>
    </row>
    <row r="3720" spans="3:4" x14ac:dyDescent="0.3">
      <c r="C3720" s="3" t="s">
        <v>873</v>
      </c>
      <c r="D3720">
        <f>MATCH(C3720,'Master Sheet'!$B$2:$B$392,0)</f>
        <v>282</v>
      </c>
    </row>
    <row r="3721" spans="3:4" x14ac:dyDescent="0.3">
      <c r="C3721" s="3" t="s">
        <v>873</v>
      </c>
      <c r="D3721">
        <f>MATCH(C3721,'Master Sheet'!$B$2:$B$392,0)</f>
        <v>282</v>
      </c>
    </row>
    <row r="3722" spans="3:4" x14ac:dyDescent="0.3">
      <c r="C3722" s="3" t="s">
        <v>873</v>
      </c>
      <c r="D3722">
        <f>MATCH(C3722,'Master Sheet'!$B$2:$B$392,0)</f>
        <v>282</v>
      </c>
    </row>
    <row r="3723" spans="3:4" x14ac:dyDescent="0.3">
      <c r="C3723" s="3" t="s">
        <v>873</v>
      </c>
      <c r="D3723">
        <f>MATCH(C3723,'Master Sheet'!$B$2:$B$392,0)</f>
        <v>282</v>
      </c>
    </row>
    <row r="3724" spans="3:4" x14ac:dyDescent="0.3">
      <c r="C3724" s="3" t="s">
        <v>873</v>
      </c>
      <c r="D3724">
        <f>MATCH(C3724,'Master Sheet'!$B$2:$B$392,0)</f>
        <v>282</v>
      </c>
    </row>
    <row r="3725" spans="3:4" x14ac:dyDescent="0.3">
      <c r="C3725" s="3" t="s">
        <v>873</v>
      </c>
      <c r="D3725">
        <f>MATCH(C3725,'Master Sheet'!$B$2:$B$392,0)</f>
        <v>282</v>
      </c>
    </row>
    <row r="3726" spans="3:4" x14ac:dyDescent="0.3">
      <c r="C3726" s="3" t="s">
        <v>873</v>
      </c>
      <c r="D3726">
        <f>MATCH(C3726,'Master Sheet'!$B$2:$B$392,0)</f>
        <v>282</v>
      </c>
    </row>
    <row r="3727" spans="3:4" x14ac:dyDescent="0.3">
      <c r="C3727" s="3" t="s">
        <v>873</v>
      </c>
      <c r="D3727">
        <f>MATCH(C3727,'Master Sheet'!$B$2:$B$392,0)</f>
        <v>282</v>
      </c>
    </row>
    <row r="3728" spans="3:4" x14ac:dyDescent="0.3">
      <c r="C3728" s="3" t="s">
        <v>873</v>
      </c>
      <c r="D3728">
        <f>MATCH(C3728,'Master Sheet'!$B$2:$B$392,0)</f>
        <v>282</v>
      </c>
    </row>
    <row r="3729" spans="3:4" x14ac:dyDescent="0.3">
      <c r="C3729" s="3" t="s">
        <v>873</v>
      </c>
      <c r="D3729">
        <f>MATCH(C3729,'Master Sheet'!$B$2:$B$392,0)</f>
        <v>282</v>
      </c>
    </row>
    <row r="3730" spans="3:4" x14ac:dyDescent="0.3">
      <c r="C3730" s="3" t="s">
        <v>873</v>
      </c>
      <c r="D3730">
        <f>MATCH(C3730,'Master Sheet'!$B$2:$B$392,0)</f>
        <v>282</v>
      </c>
    </row>
    <row r="3731" spans="3:4" x14ac:dyDescent="0.3">
      <c r="C3731" s="3" t="s">
        <v>873</v>
      </c>
      <c r="D3731">
        <f>MATCH(C3731,'Master Sheet'!$B$2:$B$392,0)</f>
        <v>282</v>
      </c>
    </row>
    <row r="3732" spans="3:4" x14ac:dyDescent="0.3">
      <c r="C3732" s="3" t="s">
        <v>876</v>
      </c>
      <c r="D3732">
        <f>MATCH(C3732,'Master Sheet'!$B$2:$B$392,0)</f>
        <v>283</v>
      </c>
    </row>
    <row r="3733" spans="3:4" x14ac:dyDescent="0.3">
      <c r="C3733" s="3" t="s">
        <v>876</v>
      </c>
      <c r="D3733">
        <f>MATCH(C3733,'Master Sheet'!$B$2:$B$392,0)</f>
        <v>283</v>
      </c>
    </row>
    <row r="3734" spans="3:4" x14ac:dyDescent="0.3">
      <c r="C3734" s="3" t="s">
        <v>876</v>
      </c>
      <c r="D3734">
        <f>MATCH(C3734,'Master Sheet'!$B$2:$B$392,0)</f>
        <v>283</v>
      </c>
    </row>
    <row r="3735" spans="3:4" x14ac:dyDescent="0.3">
      <c r="C3735" s="3" t="s">
        <v>876</v>
      </c>
      <c r="D3735">
        <f>MATCH(C3735,'Master Sheet'!$B$2:$B$392,0)</f>
        <v>283</v>
      </c>
    </row>
    <row r="3736" spans="3:4" x14ac:dyDescent="0.3">
      <c r="C3736" s="3" t="s">
        <v>876</v>
      </c>
      <c r="D3736">
        <f>MATCH(C3736,'Master Sheet'!$B$2:$B$392,0)</f>
        <v>283</v>
      </c>
    </row>
    <row r="3737" spans="3:4" x14ac:dyDescent="0.3">
      <c r="C3737" s="3" t="s">
        <v>876</v>
      </c>
      <c r="D3737">
        <f>MATCH(C3737,'Master Sheet'!$B$2:$B$392,0)</f>
        <v>283</v>
      </c>
    </row>
    <row r="3738" spans="3:4" x14ac:dyDescent="0.3">
      <c r="C3738" s="3" t="s">
        <v>876</v>
      </c>
      <c r="D3738">
        <f>MATCH(C3738,'Master Sheet'!$B$2:$B$392,0)</f>
        <v>283</v>
      </c>
    </row>
    <row r="3739" spans="3:4" x14ac:dyDescent="0.3">
      <c r="C3739" s="3" t="s">
        <v>876</v>
      </c>
      <c r="D3739">
        <f>MATCH(C3739,'Master Sheet'!$B$2:$B$392,0)</f>
        <v>283</v>
      </c>
    </row>
    <row r="3740" spans="3:4" x14ac:dyDescent="0.3">
      <c r="C3740" s="3" t="s">
        <v>876</v>
      </c>
      <c r="D3740">
        <f>MATCH(C3740,'Master Sheet'!$B$2:$B$392,0)</f>
        <v>283</v>
      </c>
    </row>
    <row r="3741" spans="3:4" x14ac:dyDescent="0.3">
      <c r="C3741" s="3" t="s">
        <v>876</v>
      </c>
      <c r="D3741">
        <f>MATCH(C3741,'Master Sheet'!$B$2:$B$392,0)</f>
        <v>283</v>
      </c>
    </row>
    <row r="3742" spans="3:4" x14ac:dyDescent="0.3">
      <c r="C3742" s="3" t="s">
        <v>876</v>
      </c>
      <c r="D3742">
        <f>MATCH(C3742,'Master Sheet'!$B$2:$B$392,0)</f>
        <v>283</v>
      </c>
    </row>
    <row r="3743" spans="3:4" x14ac:dyDescent="0.3">
      <c r="C3743" s="3" t="s">
        <v>876</v>
      </c>
      <c r="D3743">
        <f>MATCH(C3743,'Master Sheet'!$B$2:$B$392,0)</f>
        <v>283</v>
      </c>
    </row>
    <row r="3744" spans="3:4" x14ac:dyDescent="0.3">
      <c r="C3744" s="3" t="s">
        <v>879</v>
      </c>
      <c r="D3744">
        <f>MATCH(C3744,'Master Sheet'!$B$2:$B$392,0)</f>
        <v>284</v>
      </c>
    </row>
    <row r="3745" spans="3:4" x14ac:dyDescent="0.3">
      <c r="C3745" s="3" t="s">
        <v>879</v>
      </c>
      <c r="D3745">
        <f>MATCH(C3745,'Master Sheet'!$B$2:$B$392,0)</f>
        <v>284</v>
      </c>
    </row>
    <row r="3746" spans="3:4" x14ac:dyDescent="0.3">
      <c r="C3746" s="3" t="s">
        <v>879</v>
      </c>
      <c r="D3746">
        <f>MATCH(C3746,'Master Sheet'!$B$2:$B$392,0)</f>
        <v>284</v>
      </c>
    </row>
    <row r="3747" spans="3:4" x14ac:dyDescent="0.3">
      <c r="C3747" s="3" t="s">
        <v>879</v>
      </c>
      <c r="D3747">
        <f>MATCH(C3747,'Master Sheet'!$B$2:$B$392,0)</f>
        <v>284</v>
      </c>
    </row>
    <row r="3748" spans="3:4" x14ac:dyDescent="0.3">
      <c r="C3748" s="3" t="s">
        <v>879</v>
      </c>
      <c r="D3748">
        <f>MATCH(C3748,'Master Sheet'!$B$2:$B$392,0)</f>
        <v>284</v>
      </c>
    </row>
    <row r="3749" spans="3:4" x14ac:dyDescent="0.3">
      <c r="C3749" s="3" t="s">
        <v>879</v>
      </c>
      <c r="D3749">
        <f>MATCH(C3749,'Master Sheet'!$B$2:$B$392,0)</f>
        <v>284</v>
      </c>
    </row>
    <row r="3750" spans="3:4" x14ac:dyDescent="0.3">
      <c r="C3750" s="3" t="s">
        <v>879</v>
      </c>
      <c r="D3750">
        <f>MATCH(C3750,'Master Sheet'!$B$2:$B$392,0)</f>
        <v>284</v>
      </c>
    </row>
    <row r="3751" spans="3:4" x14ac:dyDescent="0.3">
      <c r="C3751" s="3" t="s">
        <v>879</v>
      </c>
      <c r="D3751">
        <f>MATCH(C3751,'Master Sheet'!$B$2:$B$392,0)</f>
        <v>284</v>
      </c>
    </row>
    <row r="3752" spans="3:4" x14ac:dyDescent="0.3">
      <c r="C3752" s="3" t="s">
        <v>879</v>
      </c>
      <c r="D3752">
        <f>MATCH(C3752,'Master Sheet'!$B$2:$B$392,0)</f>
        <v>284</v>
      </c>
    </row>
    <row r="3753" spans="3:4" x14ac:dyDescent="0.3">
      <c r="C3753" s="3" t="s">
        <v>879</v>
      </c>
      <c r="D3753">
        <f>MATCH(C3753,'Master Sheet'!$B$2:$B$392,0)</f>
        <v>284</v>
      </c>
    </row>
    <row r="3754" spans="3:4" x14ac:dyDescent="0.3">
      <c r="C3754" s="3" t="s">
        <v>879</v>
      </c>
      <c r="D3754">
        <f>MATCH(C3754,'Master Sheet'!$B$2:$B$392,0)</f>
        <v>284</v>
      </c>
    </row>
    <row r="3755" spans="3:4" x14ac:dyDescent="0.3">
      <c r="C3755" s="3" t="s">
        <v>879</v>
      </c>
      <c r="D3755">
        <f>MATCH(C3755,'Master Sheet'!$B$2:$B$392,0)</f>
        <v>284</v>
      </c>
    </row>
    <row r="3756" spans="3:4" x14ac:dyDescent="0.3">
      <c r="C3756" s="3" t="s">
        <v>879</v>
      </c>
      <c r="D3756">
        <f>MATCH(C3756,'Master Sheet'!$B$2:$B$392,0)</f>
        <v>284</v>
      </c>
    </row>
    <row r="3757" spans="3:4" x14ac:dyDescent="0.3">
      <c r="C3757" s="3" t="s">
        <v>879</v>
      </c>
      <c r="D3757">
        <f>MATCH(C3757,'Master Sheet'!$B$2:$B$392,0)</f>
        <v>284</v>
      </c>
    </row>
    <row r="3758" spans="3:4" x14ac:dyDescent="0.3">
      <c r="C3758" s="3" t="s">
        <v>879</v>
      </c>
      <c r="D3758">
        <f>MATCH(C3758,'Master Sheet'!$B$2:$B$392,0)</f>
        <v>284</v>
      </c>
    </row>
    <row r="3759" spans="3:4" x14ac:dyDescent="0.3">
      <c r="C3759" s="3" t="s">
        <v>882</v>
      </c>
      <c r="D3759">
        <f>MATCH(C3759,'Master Sheet'!$B$2:$B$392,0)</f>
        <v>285</v>
      </c>
    </row>
    <row r="3760" spans="3:4" x14ac:dyDescent="0.3">
      <c r="C3760" s="3" t="s">
        <v>882</v>
      </c>
      <c r="D3760">
        <f>MATCH(C3760,'Master Sheet'!$B$2:$B$392,0)</f>
        <v>285</v>
      </c>
    </row>
    <row r="3761" spans="3:4" x14ac:dyDescent="0.3">
      <c r="C3761" s="3" t="s">
        <v>882</v>
      </c>
      <c r="D3761">
        <f>MATCH(C3761,'Master Sheet'!$B$2:$B$392,0)</f>
        <v>285</v>
      </c>
    </row>
    <row r="3762" spans="3:4" x14ac:dyDescent="0.3">
      <c r="C3762" s="3" t="s">
        <v>882</v>
      </c>
      <c r="D3762">
        <f>MATCH(C3762,'Master Sheet'!$B$2:$B$392,0)</f>
        <v>285</v>
      </c>
    </row>
    <row r="3763" spans="3:4" x14ac:dyDescent="0.3">
      <c r="C3763" s="3" t="s">
        <v>882</v>
      </c>
      <c r="D3763">
        <f>MATCH(C3763,'Master Sheet'!$B$2:$B$392,0)</f>
        <v>285</v>
      </c>
    </row>
    <row r="3764" spans="3:4" x14ac:dyDescent="0.3">
      <c r="C3764" s="3" t="s">
        <v>882</v>
      </c>
      <c r="D3764">
        <f>MATCH(C3764,'Master Sheet'!$B$2:$B$392,0)</f>
        <v>285</v>
      </c>
    </row>
    <row r="3765" spans="3:4" x14ac:dyDescent="0.3">
      <c r="C3765" s="3" t="s">
        <v>882</v>
      </c>
      <c r="D3765">
        <f>MATCH(C3765,'Master Sheet'!$B$2:$B$392,0)</f>
        <v>285</v>
      </c>
    </row>
    <row r="3766" spans="3:4" x14ac:dyDescent="0.3">
      <c r="C3766" s="3" t="s">
        <v>882</v>
      </c>
      <c r="D3766">
        <f>MATCH(C3766,'Master Sheet'!$B$2:$B$392,0)</f>
        <v>285</v>
      </c>
    </row>
    <row r="3767" spans="3:4" x14ac:dyDescent="0.3">
      <c r="C3767" s="3" t="s">
        <v>882</v>
      </c>
      <c r="D3767">
        <f>MATCH(C3767,'Master Sheet'!$B$2:$B$392,0)</f>
        <v>285</v>
      </c>
    </row>
    <row r="3768" spans="3:4" x14ac:dyDescent="0.3">
      <c r="C3768" s="3" t="s">
        <v>882</v>
      </c>
      <c r="D3768">
        <f>MATCH(C3768,'Master Sheet'!$B$2:$B$392,0)</f>
        <v>285</v>
      </c>
    </row>
    <row r="3769" spans="3:4" x14ac:dyDescent="0.3">
      <c r="C3769" s="3" t="s">
        <v>882</v>
      </c>
      <c r="D3769">
        <f>MATCH(C3769,'Master Sheet'!$B$2:$B$392,0)</f>
        <v>285</v>
      </c>
    </row>
    <row r="3770" spans="3:4" x14ac:dyDescent="0.3">
      <c r="C3770" s="3" t="s">
        <v>882</v>
      </c>
      <c r="D3770">
        <f>MATCH(C3770,'Master Sheet'!$B$2:$B$392,0)</f>
        <v>285</v>
      </c>
    </row>
    <row r="3771" spans="3:4" x14ac:dyDescent="0.3">
      <c r="C3771" s="3" t="s">
        <v>882</v>
      </c>
      <c r="D3771">
        <f>MATCH(C3771,'Master Sheet'!$B$2:$B$392,0)</f>
        <v>285</v>
      </c>
    </row>
    <row r="3772" spans="3:4" x14ac:dyDescent="0.3">
      <c r="C3772" s="3" t="s">
        <v>882</v>
      </c>
      <c r="D3772">
        <f>MATCH(C3772,'Master Sheet'!$B$2:$B$392,0)</f>
        <v>285</v>
      </c>
    </row>
    <row r="3773" spans="3:4" x14ac:dyDescent="0.3">
      <c r="C3773" s="3" t="s">
        <v>882</v>
      </c>
      <c r="D3773">
        <f>MATCH(C3773,'Master Sheet'!$B$2:$B$392,0)</f>
        <v>285</v>
      </c>
    </row>
    <row r="3774" spans="3:4" x14ac:dyDescent="0.3">
      <c r="C3774" s="3" t="s">
        <v>885</v>
      </c>
      <c r="D3774">
        <f>MATCH(C3774,'Master Sheet'!$B$2:$B$392,0)</f>
        <v>286</v>
      </c>
    </row>
    <row r="3775" spans="3:4" x14ac:dyDescent="0.3">
      <c r="C3775" s="3" t="s">
        <v>885</v>
      </c>
      <c r="D3775">
        <f>MATCH(C3775,'Master Sheet'!$B$2:$B$392,0)</f>
        <v>286</v>
      </c>
    </row>
    <row r="3776" spans="3:4" x14ac:dyDescent="0.3">
      <c r="C3776" s="3" t="s">
        <v>885</v>
      </c>
      <c r="D3776">
        <f>MATCH(C3776,'Master Sheet'!$B$2:$B$392,0)</f>
        <v>286</v>
      </c>
    </row>
    <row r="3777" spans="3:4" x14ac:dyDescent="0.3">
      <c r="C3777" s="3" t="s">
        <v>885</v>
      </c>
      <c r="D3777">
        <f>MATCH(C3777,'Master Sheet'!$B$2:$B$392,0)</f>
        <v>286</v>
      </c>
    </row>
    <row r="3778" spans="3:4" x14ac:dyDescent="0.3">
      <c r="C3778" s="3" t="s">
        <v>885</v>
      </c>
      <c r="D3778">
        <f>MATCH(C3778,'Master Sheet'!$B$2:$B$392,0)</f>
        <v>286</v>
      </c>
    </row>
    <row r="3779" spans="3:4" x14ac:dyDescent="0.3">
      <c r="C3779" s="3" t="s">
        <v>885</v>
      </c>
      <c r="D3779">
        <f>MATCH(C3779,'Master Sheet'!$B$2:$B$392,0)</f>
        <v>286</v>
      </c>
    </row>
    <row r="3780" spans="3:4" x14ac:dyDescent="0.3">
      <c r="C3780" s="3" t="s">
        <v>885</v>
      </c>
      <c r="D3780">
        <f>MATCH(C3780,'Master Sheet'!$B$2:$B$392,0)</f>
        <v>286</v>
      </c>
    </row>
    <row r="3781" spans="3:4" x14ac:dyDescent="0.3">
      <c r="C3781" s="3" t="s">
        <v>885</v>
      </c>
      <c r="D3781">
        <f>MATCH(C3781,'Master Sheet'!$B$2:$B$392,0)</f>
        <v>286</v>
      </c>
    </row>
    <row r="3782" spans="3:4" x14ac:dyDescent="0.3">
      <c r="C3782" s="3" t="s">
        <v>885</v>
      </c>
      <c r="D3782">
        <f>MATCH(C3782,'Master Sheet'!$B$2:$B$392,0)</f>
        <v>286</v>
      </c>
    </row>
    <row r="3783" spans="3:4" x14ac:dyDescent="0.3">
      <c r="C3783" s="3" t="s">
        <v>885</v>
      </c>
      <c r="D3783">
        <f>MATCH(C3783,'Master Sheet'!$B$2:$B$392,0)</f>
        <v>286</v>
      </c>
    </row>
    <row r="3784" spans="3:4" x14ac:dyDescent="0.3">
      <c r="C3784" s="3" t="s">
        <v>885</v>
      </c>
      <c r="D3784">
        <f>MATCH(C3784,'Master Sheet'!$B$2:$B$392,0)</f>
        <v>286</v>
      </c>
    </row>
    <row r="3785" spans="3:4" x14ac:dyDescent="0.3">
      <c r="C3785" s="3" t="s">
        <v>888</v>
      </c>
      <c r="D3785">
        <f>MATCH(C3785,'Master Sheet'!$B$2:$B$392,0)</f>
        <v>287</v>
      </c>
    </row>
    <row r="3786" spans="3:4" x14ac:dyDescent="0.3">
      <c r="C3786" s="3" t="s">
        <v>888</v>
      </c>
      <c r="D3786">
        <f>MATCH(C3786,'Master Sheet'!$B$2:$B$392,0)</f>
        <v>287</v>
      </c>
    </row>
    <row r="3787" spans="3:4" x14ac:dyDescent="0.3">
      <c r="C3787" s="3" t="s">
        <v>888</v>
      </c>
      <c r="D3787">
        <f>MATCH(C3787,'Master Sheet'!$B$2:$B$392,0)</f>
        <v>287</v>
      </c>
    </row>
    <row r="3788" spans="3:4" x14ac:dyDescent="0.3">
      <c r="C3788" s="3" t="s">
        <v>888</v>
      </c>
      <c r="D3788">
        <f>MATCH(C3788,'Master Sheet'!$B$2:$B$392,0)</f>
        <v>287</v>
      </c>
    </row>
    <row r="3789" spans="3:4" x14ac:dyDescent="0.3">
      <c r="C3789" s="3" t="s">
        <v>888</v>
      </c>
      <c r="D3789">
        <f>MATCH(C3789,'Master Sheet'!$B$2:$B$392,0)</f>
        <v>287</v>
      </c>
    </row>
    <row r="3790" spans="3:4" x14ac:dyDescent="0.3">
      <c r="C3790" s="3" t="s">
        <v>888</v>
      </c>
      <c r="D3790">
        <f>MATCH(C3790,'Master Sheet'!$B$2:$B$392,0)</f>
        <v>287</v>
      </c>
    </row>
    <row r="3791" spans="3:4" x14ac:dyDescent="0.3">
      <c r="C3791" s="3" t="s">
        <v>888</v>
      </c>
      <c r="D3791">
        <f>MATCH(C3791,'Master Sheet'!$B$2:$B$392,0)</f>
        <v>287</v>
      </c>
    </row>
    <row r="3792" spans="3:4" x14ac:dyDescent="0.3">
      <c r="C3792" s="3" t="s">
        <v>888</v>
      </c>
      <c r="D3792">
        <f>MATCH(C3792,'Master Sheet'!$B$2:$B$392,0)</f>
        <v>287</v>
      </c>
    </row>
    <row r="3793" spans="3:4" x14ac:dyDescent="0.3">
      <c r="C3793" s="3" t="s">
        <v>888</v>
      </c>
      <c r="D3793">
        <f>MATCH(C3793,'Master Sheet'!$B$2:$B$392,0)</f>
        <v>287</v>
      </c>
    </row>
    <row r="3794" spans="3:4" x14ac:dyDescent="0.3">
      <c r="C3794" s="3" t="s">
        <v>888</v>
      </c>
      <c r="D3794">
        <f>MATCH(C3794,'Master Sheet'!$B$2:$B$392,0)</f>
        <v>287</v>
      </c>
    </row>
    <row r="3795" spans="3:4" x14ac:dyDescent="0.3">
      <c r="C3795" s="3" t="s">
        <v>888</v>
      </c>
      <c r="D3795">
        <f>MATCH(C3795,'Master Sheet'!$B$2:$B$392,0)</f>
        <v>287</v>
      </c>
    </row>
    <row r="3796" spans="3:4" x14ac:dyDescent="0.3">
      <c r="C3796" s="3" t="s">
        <v>888</v>
      </c>
      <c r="D3796">
        <f>MATCH(C3796,'Master Sheet'!$B$2:$B$392,0)</f>
        <v>287</v>
      </c>
    </row>
    <row r="3797" spans="3:4" x14ac:dyDescent="0.3">
      <c r="C3797" s="3" t="s">
        <v>888</v>
      </c>
      <c r="D3797">
        <f>MATCH(C3797,'Master Sheet'!$B$2:$B$392,0)</f>
        <v>287</v>
      </c>
    </row>
    <row r="3798" spans="3:4" x14ac:dyDescent="0.3">
      <c r="C3798" s="3" t="s">
        <v>888</v>
      </c>
      <c r="D3798">
        <f>MATCH(C3798,'Master Sheet'!$B$2:$B$392,0)</f>
        <v>287</v>
      </c>
    </row>
    <row r="3799" spans="3:4" x14ac:dyDescent="0.3">
      <c r="C3799" s="3" t="s">
        <v>888</v>
      </c>
      <c r="D3799">
        <f>MATCH(C3799,'Master Sheet'!$B$2:$B$392,0)</f>
        <v>287</v>
      </c>
    </row>
    <row r="3800" spans="3:4" x14ac:dyDescent="0.3">
      <c r="C3800" s="3" t="s">
        <v>891</v>
      </c>
      <c r="D3800">
        <f>MATCH(C3800,'Master Sheet'!$B$2:$B$392,0)</f>
        <v>288</v>
      </c>
    </row>
    <row r="3801" spans="3:4" x14ac:dyDescent="0.3">
      <c r="C3801" s="3" t="s">
        <v>891</v>
      </c>
      <c r="D3801">
        <f>MATCH(C3801,'Master Sheet'!$B$2:$B$392,0)</f>
        <v>288</v>
      </c>
    </row>
    <row r="3802" spans="3:4" x14ac:dyDescent="0.3">
      <c r="C3802" s="3" t="s">
        <v>891</v>
      </c>
      <c r="D3802">
        <f>MATCH(C3802,'Master Sheet'!$B$2:$B$392,0)</f>
        <v>288</v>
      </c>
    </row>
    <row r="3803" spans="3:4" x14ac:dyDescent="0.3">
      <c r="C3803" s="3" t="s">
        <v>891</v>
      </c>
      <c r="D3803">
        <f>MATCH(C3803,'Master Sheet'!$B$2:$B$392,0)</f>
        <v>288</v>
      </c>
    </row>
    <row r="3804" spans="3:4" x14ac:dyDescent="0.3">
      <c r="C3804" s="3" t="s">
        <v>891</v>
      </c>
      <c r="D3804">
        <f>MATCH(C3804,'Master Sheet'!$B$2:$B$392,0)</f>
        <v>288</v>
      </c>
    </row>
    <row r="3805" spans="3:4" x14ac:dyDescent="0.3">
      <c r="C3805" s="3" t="s">
        <v>891</v>
      </c>
      <c r="D3805">
        <f>MATCH(C3805,'Master Sheet'!$B$2:$B$392,0)</f>
        <v>288</v>
      </c>
    </row>
    <row r="3806" spans="3:4" x14ac:dyDescent="0.3">
      <c r="C3806" s="3" t="s">
        <v>891</v>
      </c>
      <c r="D3806">
        <f>MATCH(C3806,'Master Sheet'!$B$2:$B$392,0)</f>
        <v>288</v>
      </c>
    </row>
    <row r="3807" spans="3:4" x14ac:dyDescent="0.3">
      <c r="C3807" s="3" t="s">
        <v>891</v>
      </c>
      <c r="D3807">
        <f>MATCH(C3807,'Master Sheet'!$B$2:$B$392,0)</f>
        <v>288</v>
      </c>
    </row>
    <row r="3808" spans="3:4" x14ac:dyDescent="0.3">
      <c r="C3808" s="3" t="s">
        <v>891</v>
      </c>
      <c r="D3808">
        <f>MATCH(C3808,'Master Sheet'!$B$2:$B$392,0)</f>
        <v>288</v>
      </c>
    </row>
    <row r="3809" spans="3:4" x14ac:dyDescent="0.3">
      <c r="C3809" s="3" t="s">
        <v>891</v>
      </c>
      <c r="D3809">
        <f>MATCH(C3809,'Master Sheet'!$B$2:$B$392,0)</f>
        <v>288</v>
      </c>
    </row>
    <row r="3810" spans="3:4" x14ac:dyDescent="0.3">
      <c r="C3810" s="3" t="s">
        <v>891</v>
      </c>
      <c r="D3810">
        <f>MATCH(C3810,'Master Sheet'!$B$2:$B$392,0)</f>
        <v>288</v>
      </c>
    </row>
    <row r="3811" spans="3:4" x14ac:dyDescent="0.3">
      <c r="C3811" s="3" t="s">
        <v>894</v>
      </c>
      <c r="D3811">
        <f>MATCH(C3811,'Master Sheet'!$B$2:$B$392,0)</f>
        <v>289</v>
      </c>
    </row>
    <row r="3812" spans="3:4" x14ac:dyDescent="0.3">
      <c r="C3812" s="3" t="s">
        <v>894</v>
      </c>
      <c r="D3812">
        <f>MATCH(C3812,'Master Sheet'!$B$2:$B$392,0)</f>
        <v>289</v>
      </c>
    </row>
    <row r="3813" spans="3:4" x14ac:dyDescent="0.3">
      <c r="C3813" s="3" t="s">
        <v>894</v>
      </c>
      <c r="D3813">
        <f>MATCH(C3813,'Master Sheet'!$B$2:$B$392,0)</f>
        <v>289</v>
      </c>
    </row>
    <row r="3814" spans="3:4" x14ac:dyDescent="0.3">
      <c r="C3814" s="3" t="s">
        <v>894</v>
      </c>
      <c r="D3814">
        <f>MATCH(C3814,'Master Sheet'!$B$2:$B$392,0)</f>
        <v>289</v>
      </c>
    </row>
    <row r="3815" spans="3:4" x14ac:dyDescent="0.3">
      <c r="C3815" s="3" t="s">
        <v>894</v>
      </c>
      <c r="D3815">
        <f>MATCH(C3815,'Master Sheet'!$B$2:$B$392,0)</f>
        <v>289</v>
      </c>
    </row>
    <row r="3816" spans="3:4" x14ac:dyDescent="0.3">
      <c r="C3816" s="3" t="s">
        <v>894</v>
      </c>
      <c r="D3816">
        <f>MATCH(C3816,'Master Sheet'!$B$2:$B$392,0)</f>
        <v>289</v>
      </c>
    </row>
    <row r="3817" spans="3:4" x14ac:dyDescent="0.3">
      <c r="C3817" s="3" t="s">
        <v>894</v>
      </c>
      <c r="D3817">
        <f>MATCH(C3817,'Master Sheet'!$B$2:$B$392,0)</f>
        <v>289</v>
      </c>
    </row>
    <row r="3818" spans="3:4" x14ac:dyDescent="0.3">
      <c r="C3818" s="3" t="s">
        <v>894</v>
      </c>
      <c r="D3818">
        <f>MATCH(C3818,'Master Sheet'!$B$2:$B$392,0)</f>
        <v>289</v>
      </c>
    </row>
    <row r="3819" spans="3:4" x14ac:dyDescent="0.3">
      <c r="C3819" s="3" t="s">
        <v>894</v>
      </c>
      <c r="D3819">
        <f>MATCH(C3819,'Master Sheet'!$B$2:$B$392,0)</f>
        <v>289</v>
      </c>
    </row>
    <row r="3820" spans="3:4" x14ac:dyDescent="0.3">
      <c r="C3820" s="3" t="s">
        <v>894</v>
      </c>
      <c r="D3820">
        <f>MATCH(C3820,'Master Sheet'!$B$2:$B$392,0)</f>
        <v>289</v>
      </c>
    </row>
    <row r="3821" spans="3:4" x14ac:dyDescent="0.3">
      <c r="C3821" s="3" t="s">
        <v>894</v>
      </c>
      <c r="D3821">
        <f>MATCH(C3821,'Master Sheet'!$B$2:$B$392,0)</f>
        <v>289</v>
      </c>
    </row>
    <row r="3822" spans="3:4" x14ac:dyDescent="0.3">
      <c r="C3822" s="3" t="s">
        <v>896</v>
      </c>
      <c r="D3822">
        <f>MATCH(C3822,'Master Sheet'!$B$2:$B$392,0)</f>
        <v>290</v>
      </c>
    </row>
    <row r="3823" spans="3:4" x14ac:dyDescent="0.3">
      <c r="C3823" s="3" t="s">
        <v>896</v>
      </c>
      <c r="D3823">
        <f>MATCH(C3823,'Master Sheet'!$B$2:$B$392,0)</f>
        <v>290</v>
      </c>
    </row>
    <row r="3824" spans="3:4" x14ac:dyDescent="0.3">
      <c r="C3824" s="3" t="s">
        <v>896</v>
      </c>
      <c r="D3824">
        <f>MATCH(C3824,'Master Sheet'!$B$2:$B$392,0)</f>
        <v>290</v>
      </c>
    </row>
    <row r="3825" spans="3:4" x14ac:dyDescent="0.3">
      <c r="C3825" s="3" t="s">
        <v>896</v>
      </c>
      <c r="D3825">
        <f>MATCH(C3825,'Master Sheet'!$B$2:$B$392,0)</f>
        <v>290</v>
      </c>
    </row>
    <row r="3826" spans="3:4" x14ac:dyDescent="0.3">
      <c r="C3826" s="3" t="s">
        <v>896</v>
      </c>
      <c r="D3826">
        <f>MATCH(C3826,'Master Sheet'!$B$2:$B$392,0)</f>
        <v>290</v>
      </c>
    </row>
    <row r="3827" spans="3:4" x14ac:dyDescent="0.3">
      <c r="C3827" s="3" t="s">
        <v>896</v>
      </c>
      <c r="D3827">
        <f>MATCH(C3827,'Master Sheet'!$B$2:$B$392,0)</f>
        <v>290</v>
      </c>
    </row>
    <row r="3828" spans="3:4" x14ac:dyDescent="0.3">
      <c r="C3828" s="3" t="s">
        <v>896</v>
      </c>
      <c r="D3828">
        <f>MATCH(C3828,'Master Sheet'!$B$2:$B$392,0)</f>
        <v>290</v>
      </c>
    </row>
    <row r="3829" spans="3:4" x14ac:dyDescent="0.3">
      <c r="C3829" s="3" t="s">
        <v>896</v>
      </c>
      <c r="D3829">
        <f>MATCH(C3829,'Master Sheet'!$B$2:$B$392,0)</f>
        <v>290</v>
      </c>
    </row>
    <row r="3830" spans="3:4" x14ac:dyDescent="0.3">
      <c r="C3830" s="3" t="s">
        <v>896</v>
      </c>
      <c r="D3830">
        <f>MATCH(C3830,'Master Sheet'!$B$2:$B$392,0)</f>
        <v>290</v>
      </c>
    </row>
    <row r="3831" spans="3:4" x14ac:dyDescent="0.3">
      <c r="C3831" s="3" t="s">
        <v>896</v>
      </c>
      <c r="D3831">
        <f>MATCH(C3831,'Master Sheet'!$B$2:$B$392,0)</f>
        <v>290</v>
      </c>
    </row>
    <row r="3832" spans="3:4" x14ac:dyDescent="0.3">
      <c r="C3832" s="3" t="s">
        <v>896</v>
      </c>
      <c r="D3832">
        <f>MATCH(C3832,'Master Sheet'!$B$2:$B$392,0)</f>
        <v>290</v>
      </c>
    </row>
    <row r="3833" spans="3:4" x14ac:dyDescent="0.3">
      <c r="C3833" s="3" t="s">
        <v>896</v>
      </c>
      <c r="D3833">
        <f>MATCH(C3833,'Master Sheet'!$B$2:$B$392,0)</f>
        <v>290</v>
      </c>
    </row>
    <row r="3834" spans="3:4" x14ac:dyDescent="0.3">
      <c r="C3834" s="3" t="s">
        <v>896</v>
      </c>
      <c r="D3834">
        <f>MATCH(C3834,'Master Sheet'!$B$2:$B$392,0)</f>
        <v>290</v>
      </c>
    </row>
    <row r="3835" spans="3:4" x14ac:dyDescent="0.3">
      <c r="C3835" s="3" t="s">
        <v>896</v>
      </c>
      <c r="D3835">
        <f>MATCH(C3835,'Master Sheet'!$B$2:$B$392,0)</f>
        <v>290</v>
      </c>
    </row>
    <row r="3836" spans="3:4" x14ac:dyDescent="0.3">
      <c r="C3836" s="3" t="s">
        <v>896</v>
      </c>
      <c r="D3836">
        <f>MATCH(C3836,'Master Sheet'!$B$2:$B$392,0)</f>
        <v>290</v>
      </c>
    </row>
    <row r="3837" spans="3:4" x14ac:dyDescent="0.3">
      <c r="C3837" s="3" t="s">
        <v>896</v>
      </c>
      <c r="D3837">
        <f>MATCH(C3837,'Master Sheet'!$B$2:$B$392,0)</f>
        <v>290</v>
      </c>
    </row>
    <row r="3838" spans="3:4" x14ac:dyDescent="0.3">
      <c r="C3838" s="3" t="s">
        <v>898</v>
      </c>
      <c r="D3838">
        <f>MATCH(C3838,'Master Sheet'!$B$2:$B$392,0)</f>
        <v>291</v>
      </c>
    </row>
    <row r="3839" spans="3:4" x14ac:dyDescent="0.3">
      <c r="C3839" s="3" t="s">
        <v>898</v>
      </c>
      <c r="D3839">
        <f>MATCH(C3839,'Master Sheet'!$B$2:$B$392,0)</f>
        <v>291</v>
      </c>
    </row>
    <row r="3840" spans="3:4" x14ac:dyDescent="0.3">
      <c r="C3840" s="3" t="s">
        <v>898</v>
      </c>
      <c r="D3840">
        <f>MATCH(C3840,'Master Sheet'!$B$2:$B$392,0)</f>
        <v>291</v>
      </c>
    </row>
    <row r="3841" spans="3:4" x14ac:dyDescent="0.3">
      <c r="C3841" s="3" t="s">
        <v>898</v>
      </c>
      <c r="D3841">
        <f>MATCH(C3841,'Master Sheet'!$B$2:$B$392,0)</f>
        <v>291</v>
      </c>
    </row>
    <row r="3842" spans="3:4" x14ac:dyDescent="0.3">
      <c r="C3842" s="3" t="s">
        <v>898</v>
      </c>
      <c r="D3842">
        <f>MATCH(C3842,'Master Sheet'!$B$2:$B$392,0)</f>
        <v>291</v>
      </c>
    </row>
    <row r="3843" spans="3:4" x14ac:dyDescent="0.3">
      <c r="C3843" s="3" t="s">
        <v>898</v>
      </c>
      <c r="D3843">
        <f>MATCH(C3843,'Master Sheet'!$B$2:$B$392,0)</f>
        <v>291</v>
      </c>
    </row>
    <row r="3844" spans="3:4" x14ac:dyDescent="0.3">
      <c r="C3844" s="3" t="s">
        <v>898</v>
      </c>
      <c r="D3844">
        <f>MATCH(C3844,'Master Sheet'!$B$2:$B$392,0)</f>
        <v>291</v>
      </c>
    </row>
    <row r="3845" spans="3:4" x14ac:dyDescent="0.3">
      <c r="C3845" s="3" t="s">
        <v>898</v>
      </c>
      <c r="D3845">
        <f>MATCH(C3845,'Master Sheet'!$B$2:$B$392,0)</f>
        <v>291</v>
      </c>
    </row>
    <row r="3846" spans="3:4" x14ac:dyDescent="0.3">
      <c r="C3846" s="3" t="s">
        <v>898</v>
      </c>
      <c r="D3846">
        <f>MATCH(C3846,'Master Sheet'!$B$2:$B$392,0)</f>
        <v>291</v>
      </c>
    </row>
    <row r="3847" spans="3:4" x14ac:dyDescent="0.3">
      <c r="C3847" s="3" t="s">
        <v>898</v>
      </c>
      <c r="D3847">
        <f>MATCH(C3847,'Master Sheet'!$B$2:$B$392,0)</f>
        <v>291</v>
      </c>
    </row>
    <row r="3848" spans="3:4" x14ac:dyDescent="0.3">
      <c r="C3848" s="3" t="s">
        <v>898</v>
      </c>
      <c r="D3848">
        <f>MATCH(C3848,'Master Sheet'!$B$2:$B$392,0)</f>
        <v>291</v>
      </c>
    </row>
    <row r="3849" spans="3:4" x14ac:dyDescent="0.3">
      <c r="C3849" s="3" t="s">
        <v>898</v>
      </c>
      <c r="D3849">
        <f>MATCH(C3849,'Master Sheet'!$B$2:$B$392,0)</f>
        <v>291</v>
      </c>
    </row>
    <row r="3850" spans="3:4" x14ac:dyDescent="0.3">
      <c r="C3850" s="3" t="s">
        <v>898</v>
      </c>
      <c r="D3850">
        <f>MATCH(C3850,'Master Sheet'!$B$2:$B$392,0)</f>
        <v>291</v>
      </c>
    </row>
    <row r="3851" spans="3:4" x14ac:dyDescent="0.3">
      <c r="C3851" s="3" t="s">
        <v>898</v>
      </c>
      <c r="D3851">
        <f>MATCH(C3851,'Master Sheet'!$B$2:$B$392,0)</f>
        <v>291</v>
      </c>
    </row>
    <row r="3852" spans="3:4" x14ac:dyDescent="0.3">
      <c r="C3852" s="3" t="s">
        <v>898</v>
      </c>
      <c r="D3852">
        <f>MATCH(C3852,'Master Sheet'!$B$2:$B$392,0)</f>
        <v>291</v>
      </c>
    </row>
    <row r="3853" spans="3:4" x14ac:dyDescent="0.3">
      <c r="C3853" s="3" t="s">
        <v>898</v>
      </c>
      <c r="D3853">
        <f>MATCH(C3853,'Master Sheet'!$B$2:$B$392,0)</f>
        <v>291</v>
      </c>
    </row>
    <row r="3854" spans="3:4" x14ac:dyDescent="0.3">
      <c r="C3854" s="3" t="s">
        <v>901</v>
      </c>
      <c r="D3854">
        <f>MATCH(C3854,'Master Sheet'!$B$2:$B$392,0)</f>
        <v>292</v>
      </c>
    </row>
    <row r="3855" spans="3:4" x14ac:dyDescent="0.3">
      <c r="C3855" s="3" t="s">
        <v>901</v>
      </c>
      <c r="D3855">
        <f>MATCH(C3855,'Master Sheet'!$B$2:$B$392,0)</f>
        <v>292</v>
      </c>
    </row>
    <row r="3856" spans="3:4" x14ac:dyDescent="0.3">
      <c r="C3856" s="3" t="s">
        <v>901</v>
      </c>
      <c r="D3856">
        <f>MATCH(C3856,'Master Sheet'!$B$2:$B$392,0)</f>
        <v>292</v>
      </c>
    </row>
    <row r="3857" spans="3:4" x14ac:dyDescent="0.3">
      <c r="C3857" s="3" t="s">
        <v>901</v>
      </c>
      <c r="D3857">
        <f>MATCH(C3857,'Master Sheet'!$B$2:$B$392,0)</f>
        <v>292</v>
      </c>
    </row>
    <row r="3858" spans="3:4" x14ac:dyDescent="0.3">
      <c r="C3858" s="3" t="s">
        <v>901</v>
      </c>
      <c r="D3858">
        <f>MATCH(C3858,'Master Sheet'!$B$2:$B$392,0)</f>
        <v>292</v>
      </c>
    </row>
    <row r="3859" spans="3:4" x14ac:dyDescent="0.3">
      <c r="C3859" s="3" t="s">
        <v>901</v>
      </c>
      <c r="D3859">
        <f>MATCH(C3859,'Master Sheet'!$B$2:$B$392,0)</f>
        <v>292</v>
      </c>
    </row>
    <row r="3860" spans="3:4" x14ac:dyDescent="0.3">
      <c r="C3860" s="3" t="s">
        <v>901</v>
      </c>
      <c r="D3860">
        <f>MATCH(C3860,'Master Sheet'!$B$2:$B$392,0)</f>
        <v>292</v>
      </c>
    </row>
    <row r="3861" spans="3:4" x14ac:dyDescent="0.3">
      <c r="C3861" s="3" t="s">
        <v>904</v>
      </c>
      <c r="D3861">
        <f>MATCH(C3861,'Master Sheet'!$B$2:$B$392,0)</f>
        <v>293</v>
      </c>
    </row>
    <row r="3862" spans="3:4" x14ac:dyDescent="0.3">
      <c r="C3862" s="3" t="s">
        <v>904</v>
      </c>
      <c r="D3862">
        <f>MATCH(C3862,'Master Sheet'!$B$2:$B$392,0)</f>
        <v>293</v>
      </c>
    </row>
    <row r="3863" spans="3:4" x14ac:dyDescent="0.3">
      <c r="C3863" s="3" t="s">
        <v>904</v>
      </c>
      <c r="D3863">
        <f>MATCH(C3863,'Master Sheet'!$B$2:$B$392,0)</f>
        <v>293</v>
      </c>
    </row>
    <row r="3864" spans="3:4" x14ac:dyDescent="0.3">
      <c r="C3864" s="3" t="s">
        <v>904</v>
      </c>
      <c r="D3864">
        <f>MATCH(C3864,'Master Sheet'!$B$2:$B$392,0)</f>
        <v>293</v>
      </c>
    </row>
    <row r="3865" spans="3:4" x14ac:dyDescent="0.3">
      <c r="C3865" s="3" t="s">
        <v>904</v>
      </c>
      <c r="D3865">
        <f>MATCH(C3865,'Master Sheet'!$B$2:$B$392,0)</f>
        <v>293</v>
      </c>
    </row>
    <row r="3866" spans="3:4" x14ac:dyDescent="0.3">
      <c r="C3866" s="3" t="s">
        <v>904</v>
      </c>
      <c r="D3866">
        <f>MATCH(C3866,'Master Sheet'!$B$2:$B$392,0)</f>
        <v>293</v>
      </c>
    </row>
    <row r="3867" spans="3:4" x14ac:dyDescent="0.3">
      <c r="C3867" s="3" t="s">
        <v>904</v>
      </c>
      <c r="D3867">
        <f>MATCH(C3867,'Master Sheet'!$B$2:$B$392,0)</f>
        <v>293</v>
      </c>
    </row>
    <row r="3868" spans="3:4" x14ac:dyDescent="0.3">
      <c r="C3868" s="3" t="s">
        <v>904</v>
      </c>
      <c r="D3868">
        <f>MATCH(C3868,'Master Sheet'!$B$2:$B$392,0)</f>
        <v>293</v>
      </c>
    </row>
    <row r="3869" spans="3:4" x14ac:dyDescent="0.3">
      <c r="C3869" s="3" t="s">
        <v>904</v>
      </c>
      <c r="D3869">
        <f>MATCH(C3869,'Master Sheet'!$B$2:$B$392,0)</f>
        <v>293</v>
      </c>
    </row>
    <row r="3870" spans="3:4" x14ac:dyDescent="0.3">
      <c r="C3870" s="3" t="s">
        <v>904</v>
      </c>
      <c r="D3870">
        <f>MATCH(C3870,'Master Sheet'!$B$2:$B$392,0)</f>
        <v>293</v>
      </c>
    </row>
    <row r="3871" spans="3:4" x14ac:dyDescent="0.3">
      <c r="C3871" s="3" t="s">
        <v>904</v>
      </c>
      <c r="D3871">
        <f>MATCH(C3871,'Master Sheet'!$B$2:$B$392,0)</f>
        <v>293</v>
      </c>
    </row>
    <row r="3872" spans="3:4" x14ac:dyDescent="0.3">
      <c r="C3872" s="3" t="s">
        <v>904</v>
      </c>
      <c r="D3872">
        <f>MATCH(C3872,'Master Sheet'!$B$2:$B$392,0)</f>
        <v>293</v>
      </c>
    </row>
    <row r="3873" spans="3:4" x14ac:dyDescent="0.3">
      <c r="C3873" s="3" t="s">
        <v>904</v>
      </c>
      <c r="D3873">
        <f>MATCH(C3873,'Master Sheet'!$B$2:$B$392,0)</f>
        <v>293</v>
      </c>
    </row>
    <row r="3874" spans="3:4" x14ac:dyDescent="0.3">
      <c r="C3874" s="3" t="s">
        <v>904</v>
      </c>
      <c r="D3874">
        <f>MATCH(C3874,'Master Sheet'!$B$2:$B$392,0)</f>
        <v>293</v>
      </c>
    </row>
    <row r="3875" spans="3:4" x14ac:dyDescent="0.3">
      <c r="C3875" s="3" t="s">
        <v>907</v>
      </c>
      <c r="D3875">
        <f>MATCH(C3875,'Master Sheet'!$B$2:$B$392,0)</f>
        <v>294</v>
      </c>
    </row>
    <row r="3876" spans="3:4" x14ac:dyDescent="0.3">
      <c r="C3876" s="3" t="s">
        <v>907</v>
      </c>
      <c r="D3876">
        <f>MATCH(C3876,'Master Sheet'!$B$2:$B$392,0)</f>
        <v>294</v>
      </c>
    </row>
    <row r="3877" spans="3:4" x14ac:dyDescent="0.3">
      <c r="C3877" s="3" t="s">
        <v>907</v>
      </c>
      <c r="D3877">
        <f>MATCH(C3877,'Master Sheet'!$B$2:$B$392,0)</f>
        <v>294</v>
      </c>
    </row>
    <row r="3878" spans="3:4" x14ac:dyDescent="0.3">
      <c r="C3878" s="3" t="s">
        <v>907</v>
      </c>
      <c r="D3878">
        <f>MATCH(C3878,'Master Sheet'!$B$2:$B$392,0)</f>
        <v>294</v>
      </c>
    </row>
    <row r="3879" spans="3:4" x14ac:dyDescent="0.3">
      <c r="C3879" s="3" t="s">
        <v>907</v>
      </c>
      <c r="D3879">
        <f>MATCH(C3879,'Master Sheet'!$B$2:$B$392,0)</f>
        <v>294</v>
      </c>
    </row>
    <row r="3880" spans="3:4" x14ac:dyDescent="0.3">
      <c r="C3880" s="3" t="s">
        <v>907</v>
      </c>
      <c r="D3880">
        <f>MATCH(C3880,'Master Sheet'!$B$2:$B$392,0)</f>
        <v>294</v>
      </c>
    </row>
    <row r="3881" spans="3:4" x14ac:dyDescent="0.3">
      <c r="C3881" s="3" t="s">
        <v>907</v>
      </c>
      <c r="D3881">
        <f>MATCH(C3881,'Master Sheet'!$B$2:$B$392,0)</f>
        <v>294</v>
      </c>
    </row>
    <row r="3882" spans="3:4" x14ac:dyDescent="0.3">
      <c r="C3882" s="3" t="s">
        <v>910</v>
      </c>
      <c r="D3882">
        <f>MATCH(C3882,'Master Sheet'!$B$2:$B$392,0)</f>
        <v>295</v>
      </c>
    </row>
    <row r="3883" spans="3:4" x14ac:dyDescent="0.3">
      <c r="C3883" s="3" t="s">
        <v>910</v>
      </c>
      <c r="D3883">
        <f>MATCH(C3883,'Master Sheet'!$B$2:$B$392,0)</f>
        <v>295</v>
      </c>
    </row>
    <row r="3884" spans="3:4" x14ac:dyDescent="0.3">
      <c r="C3884" s="3" t="s">
        <v>910</v>
      </c>
      <c r="D3884">
        <f>MATCH(C3884,'Master Sheet'!$B$2:$B$392,0)</f>
        <v>295</v>
      </c>
    </row>
    <row r="3885" spans="3:4" x14ac:dyDescent="0.3">
      <c r="C3885" s="3" t="s">
        <v>910</v>
      </c>
      <c r="D3885">
        <f>MATCH(C3885,'Master Sheet'!$B$2:$B$392,0)</f>
        <v>295</v>
      </c>
    </row>
    <row r="3886" spans="3:4" x14ac:dyDescent="0.3">
      <c r="C3886" s="3" t="s">
        <v>910</v>
      </c>
      <c r="D3886">
        <f>MATCH(C3886,'Master Sheet'!$B$2:$B$392,0)</f>
        <v>295</v>
      </c>
    </row>
    <row r="3887" spans="3:4" x14ac:dyDescent="0.3">
      <c r="C3887" s="3" t="s">
        <v>910</v>
      </c>
      <c r="D3887">
        <f>MATCH(C3887,'Master Sheet'!$B$2:$B$392,0)</f>
        <v>295</v>
      </c>
    </row>
    <row r="3888" spans="3:4" x14ac:dyDescent="0.3">
      <c r="C3888" s="3" t="s">
        <v>910</v>
      </c>
      <c r="D3888">
        <f>MATCH(C3888,'Master Sheet'!$B$2:$B$392,0)</f>
        <v>295</v>
      </c>
    </row>
    <row r="3889" spans="3:4" x14ac:dyDescent="0.3">
      <c r="C3889" s="3" t="s">
        <v>910</v>
      </c>
      <c r="D3889">
        <f>MATCH(C3889,'Master Sheet'!$B$2:$B$392,0)</f>
        <v>295</v>
      </c>
    </row>
    <row r="3890" spans="3:4" x14ac:dyDescent="0.3">
      <c r="C3890" s="3" t="s">
        <v>910</v>
      </c>
      <c r="D3890">
        <f>MATCH(C3890,'Master Sheet'!$B$2:$B$392,0)</f>
        <v>295</v>
      </c>
    </row>
    <row r="3891" spans="3:4" x14ac:dyDescent="0.3">
      <c r="C3891" s="3" t="s">
        <v>913</v>
      </c>
      <c r="D3891">
        <f>MATCH(C3891,'Master Sheet'!$B$2:$B$392,0)</f>
        <v>296</v>
      </c>
    </row>
    <row r="3892" spans="3:4" x14ac:dyDescent="0.3">
      <c r="C3892" s="3" t="s">
        <v>913</v>
      </c>
      <c r="D3892">
        <f>MATCH(C3892,'Master Sheet'!$B$2:$B$392,0)</f>
        <v>296</v>
      </c>
    </row>
    <row r="3893" spans="3:4" x14ac:dyDescent="0.3">
      <c r="C3893" s="3" t="s">
        <v>913</v>
      </c>
      <c r="D3893">
        <f>MATCH(C3893,'Master Sheet'!$B$2:$B$392,0)</f>
        <v>296</v>
      </c>
    </row>
    <row r="3894" spans="3:4" x14ac:dyDescent="0.3">
      <c r="C3894" s="3" t="s">
        <v>913</v>
      </c>
      <c r="D3894">
        <f>MATCH(C3894,'Master Sheet'!$B$2:$B$392,0)</f>
        <v>296</v>
      </c>
    </row>
    <row r="3895" spans="3:4" x14ac:dyDescent="0.3">
      <c r="C3895" s="3" t="s">
        <v>913</v>
      </c>
      <c r="D3895">
        <f>MATCH(C3895,'Master Sheet'!$B$2:$B$392,0)</f>
        <v>296</v>
      </c>
    </row>
    <row r="3896" spans="3:4" x14ac:dyDescent="0.3">
      <c r="C3896" s="3" t="s">
        <v>913</v>
      </c>
      <c r="D3896">
        <f>MATCH(C3896,'Master Sheet'!$B$2:$B$392,0)</f>
        <v>296</v>
      </c>
    </row>
    <row r="3897" spans="3:4" x14ac:dyDescent="0.3">
      <c r="C3897" s="3" t="s">
        <v>913</v>
      </c>
      <c r="D3897">
        <f>MATCH(C3897,'Master Sheet'!$B$2:$B$392,0)</f>
        <v>296</v>
      </c>
    </row>
    <row r="3898" spans="3:4" x14ac:dyDescent="0.3">
      <c r="C3898" s="3" t="s">
        <v>913</v>
      </c>
      <c r="D3898">
        <f>MATCH(C3898,'Master Sheet'!$B$2:$B$392,0)</f>
        <v>296</v>
      </c>
    </row>
    <row r="3899" spans="3:4" x14ac:dyDescent="0.3">
      <c r="C3899" s="3" t="s">
        <v>913</v>
      </c>
      <c r="D3899">
        <f>MATCH(C3899,'Master Sheet'!$B$2:$B$392,0)</f>
        <v>296</v>
      </c>
    </row>
    <row r="3900" spans="3:4" x14ac:dyDescent="0.3">
      <c r="C3900" s="3" t="s">
        <v>913</v>
      </c>
      <c r="D3900">
        <f>MATCH(C3900,'Master Sheet'!$B$2:$B$392,0)</f>
        <v>296</v>
      </c>
    </row>
    <row r="3901" spans="3:4" x14ac:dyDescent="0.3">
      <c r="C3901" s="3" t="s">
        <v>913</v>
      </c>
      <c r="D3901">
        <f>MATCH(C3901,'Master Sheet'!$B$2:$B$392,0)</f>
        <v>296</v>
      </c>
    </row>
    <row r="3902" spans="3:4" x14ac:dyDescent="0.3">
      <c r="C3902" s="3" t="s">
        <v>913</v>
      </c>
      <c r="D3902">
        <f>MATCH(C3902,'Master Sheet'!$B$2:$B$392,0)</f>
        <v>296</v>
      </c>
    </row>
    <row r="3903" spans="3:4" x14ac:dyDescent="0.3">
      <c r="C3903" s="3" t="s">
        <v>913</v>
      </c>
      <c r="D3903">
        <f>MATCH(C3903,'Master Sheet'!$B$2:$B$392,0)</f>
        <v>296</v>
      </c>
    </row>
    <row r="3904" spans="3:4" x14ac:dyDescent="0.3">
      <c r="C3904" s="3" t="s">
        <v>913</v>
      </c>
      <c r="D3904">
        <f>MATCH(C3904,'Master Sheet'!$B$2:$B$392,0)</f>
        <v>296</v>
      </c>
    </row>
    <row r="3905" spans="3:4" x14ac:dyDescent="0.3">
      <c r="C3905" s="3" t="s">
        <v>913</v>
      </c>
      <c r="D3905">
        <f>MATCH(C3905,'Master Sheet'!$B$2:$B$392,0)</f>
        <v>296</v>
      </c>
    </row>
    <row r="3906" spans="3:4" x14ac:dyDescent="0.3">
      <c r="C3906" s="3" t="s">
        <v>916</v>
      </c>
      <c r="D3906">
        <f>MATCH(C3906,'Master Sheet'!$B$2:$B$392,0)</f>
        <v>297</v>
      </c>
    </row>
    <row r="3907" spans="3:4" x14ac:dyDescent="0.3">
      <c r="C3907" s="3" t="s">
        <v>916</v>
      </c>
      <c r="D3907">
        <f>MATCH(C3907,'Master Sheet'!$B$2:$B$392,0)</f>
        <v>297</v>
      </c>
    </row>
    <row r="3908" spans="3:4" x14ac:dyDescent="0.3">
      <c r="C3908" s="3" t="s">
        <v>916</v>
      </c>
      <c r="D3908">
        <f>MATCH(C3908,'Master Sheet'!$B$2:$B$392,0)</f>
        <v>297</v>
      </c>
    </row>
    <row r="3909" spans="3:4" x14ac:dyDescent="0.3">
      <c r="C3909" s="3" t="s">
        <v>916</v>
      </c>
      <c r="D3909">
        <f>MATCH(C3909,'Master Sheet'!$B$2:$B$392,0)</f>
        <v>297</v>
      </c>
    </row>
    <row r="3910" spans="3:4" x14ac:dyDescent="0.3">
      <c r="C3910" s="3" t="s">
        <v>916</v>
      </c>
      <c r="D3910">
        <f>MATCH(C3910,'Master Sheet'!$B$2:$B$392,0)</f>
        <v>297</v>
      </c>
    </row>
    <row r="3911" spans="3:4" x14ac:dyDescent="0.3">
      <c r="C3911" s="3" t="s">
        <v>916</v>
      </c>
      <c r="D3911">
        <f>MATCH(C3911,'Master Sheet'!$B$2:$B$392,0)</f>
        <v>297</v>
      </c>
    </row>
    <row r="3912" spans="3:4" x14ac:dyDescent="0.3">
      <c r="C3912" s="3" t="s">
        <v>916</v>
      </c>
      <c r="D3912">
        <f>MATCH(C3912,'Master Sheet'!$B$2:$B$392,0)</f>
        <v>297</v>
      </c>
    </row>
    <row r="3913" spans="3:4" x14ac:dyDescent="0.3">
      <c r="C3913" s="3" t="s">
        <v>916</v>
      </c>
      <c r="D3913">
        <f>MATCH(C3913,'Master Sheet'!$B$2:$B$392,0)</f>
        <v>297</v>
      </c>
    </row>
    <row r="3914" spans="3:4" x14ac:dyDescent="0.3">
      <c r="C3914" s="3" t="s">
        <v>916</v>
      </c>
      <c r="D3914">
        <f>MATCH(C3914,'Master Sheet'!$B$2:$B$392,0)</f>
        <v>297</v>
      </c>
    </row>
    <row r="3915" spans="3:4" x14ac:dyDescent="0.3">
      <c r="C3915" s="3" t="s">
        <v>919</v>
      </c>
      <c r="D3915">
        <f>MATCH(C3915,'Master Sheet'!$B$2:$B$392,0)</f>
        <v>298</v>
      </c>
    </row>
    <row r="3916" spans="3:4" x14ac:dyDescent="0.3">
      <c r="C3916" s="3" t="s">
        <v>919</v>
      </c>
      <c r="D3916">
        <f>MATCH(C3916,'Master Sheet'!$B$2:$B$392,0)</f>
        <v>298</v>
      </c>
    </row>
    <row r="3917" spans="3:4" x14ac:dyDescent="0.3">
      <c r="C3917" s="3" t="s">
        <v>919</v>
      </c>
      <c r="D3917">
        <f>MATCH(C3917,'Master Sheet'!$B$2:$B$392,0)</f>
        <v>298</v>
      </c>
    </row>
    <row r="3918" spans="3:4" x14ac:dyDescent="0.3">
      <c r="C3918" s="3" t="s">
        <v>919</v>
      </c>
      <c r="D3918">
        <f>MATCH(C3918,'Master Sheet'!$B$2:$B$392,0)</f>
        <v>298</v>
      </c>
    </row>
    <row r="3919" spans="3:4" x14ac:dyDescent="0.3">
      <c r="C3919" s="3" t="s">
        <v>919</v>
      </c>
      <c r="D3919">
        <f>MATCH(C3919,'Master Sheet'!$B$2:$B$392,0)</f>
        <v>298</v>
      </c>
    </row>
    <row r="3920" spans="3:4" x14ac:dyDescent="0.3">
      <c r="C3920" s="3" t="s">
        <v>919</v>
      </c>
      <c r="D3920">
        <f>MATCH(C3920,'Master Sheet'!$B$2:$B$392,0)</f>
        <v>298</v>
      </c>
    </row>
    <row r="3921" spans="3:4" x14ac:dyDescent="0.3">
      <c r="C3921" s="3" t="s">
        <v>919</v>
      </c>
      <c r="D3921">
        <f>MATCH(C3921,'Master Sheet'!$B$2:$B$392,0)</f>
        <v>298</v>
      </c>
    </row>
    <row r="3922" spans="3:4" x14ac:dyDescent="0.3">
      <c r="C3922" s="3" t="s">
        <v>919</v>
      </c>
      <c r="D3922">
        <f>MATCH(C3922,'Master Sheet'!$B$2:$B$392,0)</f>
        <v>298</v>
      </c>
    </row>
    <row r="3923" spans="3:4" x14ac:dyDescent="0.3">
      <c r="C3923" s="3" t="s">
        <v>919</v>
      </c>
      <c r="D3923">
        <f>MATCH(C3923,'Master Sheet'!$B$2:$B$392,0)</f>
        <v>298</v>
      </c>
    </row>
    <row r="3924" spans="3:4" x14ac:dyDescent="0.3">
      <c r="C3924" s="3" t="s">
        <v>919</v>
      </c>
      <c r="D3924">
        <f>MATCH(C3924,'Master Sheet'!$B$2:$B$392,0)</f>
        <v>298</v>
      </c>
    </row>
    <row r="3925" spans="3:4" x14ac:dyDescent="0.3">
      <c r="C3925" s="3" t="s">
        <v>919</v>
      </c>
      <c r="D3925">
        <f>MATCH(C3925,'Master Sheet'!$B$2:$B$392,0)</f>
        <v>298</v>
      </c>
    </row>
    <row r="3926" spans="3:4" x14ac:dyDescent="0.3">
      <c r="C3926" s="3" t="s">
        <v>919</v>
      </c>
      <c r="D3926">
        <f>MATCH(C3926,'Master Sheet'!$B$2:$B$392,0)</f>
        <v>298</v>
      </c>
    </row>
    <row r="3927" spans="3:4" x14ac:dyDescent="0.3">
      <c r="C3927" s="3" t="s">
        <v>919</v>
      </c>
      <c r="D3927">
        <f>MATCH(C3927,'Master Sheet'!$B$2:$B$392,0)</f>
        <v>298</v>
      </c>
    </row>
    <row r="3928" spans="3:4" x14ac:dyDescent="0.3">
      <c r="C3928" s="3" t="s">
        <v>919</v>
      </c>
      <c r="D3928">
        <f>MATCH(C3928,'Master Sheet'!$B$2:$B$392,0)</f>
        <v>298</v>
      </c>
    </row>
    <row r="3929" spans="3:4" x14ac:dyDescent="0.3">
      <c r="C3929" s="3" t="s">
        <v>922</v>
      </c>
      <c r="D3929">
        <f>MATCH(C3929,'Master Sheet'!$B$2:$B$392,0)</f>
        <v>299</v>
      </c>
    </row>
    <row r="3930" spans="3:4" x14ac:dyDescent="0.3">
      <c r="C3930" s="3" t="s">
        <v>922</v>
      </c>
      <c r="D3930">
        <f>MATCH(C3930,'Master Sheet'!$B$2:$B$392,0)</f>
        <v>299</v>
      </c>
    </row>
    <row r="3931" spans="3:4" x14ac:dyDescent="0.3">
      <c r="C3931" s="3" t="s">
        <v>922</v>
      </c>
      <c r="D3931">
        <f>MATCH(C3931,'Master Sheet'!$B$2:$B$392,0)</f>
        <v>299</v>
      </c>
    </row>
    <row r="3932" spans="3:4" x14ac:dyDescent="0.3">
      <c r="C3932" s="3" t="s">
        <v>922</v>
      </c>
      <c r="D3932">
        <f>MATCH(C3932,'Master Sheet'!$B$2:$B$392,0)</f>
        <v>299</v>
      </c>
    </row>
    <row r="3933" spans="3:4" x14ac:dyDescent="0.3">
      <c r="C3933" s="3" t="s">
        <v>922</v>
      </c>
      <c r="D3933">
        <f>MATCH(C3933,'Master Sheet'!$B$2:$B$392,0)</f>
        <v>299</v>
      </c>
    </row>
    <row r="3934" spans="3:4" x14ac:dyDescent="0.3">
      <c r="C3934" s="3" t="s">
        <v>922</v>
      </c>
      <c r="D3934">
        <f>MATCH(C3934,'Master Sheet'!$B$2:$B$392,0)</f>
        <v>299</v>
      </c>
    </row>
    <row r="3935" spans="3:4" x14ac:dyDescent="0.3">
      <c r="C3935" s="3" t="s">
        <v>922</v>
      </c>
      <c r="D3935">
        <f>MATCH(C3935,'Master Sheet'!$B$2:$B$392,0)</f>
        <v>299</v>
      </c>
    </row>
    <row r="3936" spans="3:4" x14ac:dyDescent="0.3">
      <c r="C3936" s="3" t="s">
        <v>922</v>
      </c>
      <c r="D3936">
        <f>MATCH(C3936,'Master Sheet'!$B$2:$B$392,0)</f>
        <v>299</v>
      </c>
    </row>
    <row r="3937" spans="3:4" x14ac:dyDescent="0.3">
      <c r="C3937" s="3" t="s">
        <v>922</v>
      </c>
      <c r="D3937">
        <f>MATCH(C3937,'Master Sheet'!$B$2:$B$392,0)</f>
        <v>299</v>
      </c>
    </row>
    <row r="3938" spans="3:4" x14ac:dyDescent="0.3">
      <c r="C3938" s="3" t="s">
        <v>922</v>
      </c>
      <c r="D3938">
        <f>MATCH(C3938,'Master Sheet'!$B$2:$B$392,0)</f>
        <v>299</v>
      </c>
    </row>
    <row r="3939" spans="3:4" x14ac:dyDescent="0.3">
      <c r="C3939" s="3" t="s">
        <v>922</v>
      </c>
      <c r="D3939">
        <f>MATCH(C3939,'Master Sheet'!$B$2:$B$392,0)</f>
        <v>299</v>
      </c>
    </row>
    <row r="3940" spans="3:4" x14ac:dyDescent="0.3">
      <c r="C3940" s="3" t="s">
        <v>922</v>
      </c>
      <c r="D3940">
        <f>MATCH(C3940,'Master Sheet'!$B$2:$B$392,0)</f>
        <v>299</v>
      </c>
    </row>
    <row r="3941" spans="3:4" x14ac:dyDescent="0.3">
      <c r="C3941" s="3" t="s">
        <v>922</v>
      </c>
      <c r="D3941">
        <f>MATCH(C3941,'Master Sheet'!$B$2:$B$392,0)</f>
        <v>299</v>
      </c>
    </row>
    <row r="3942" spans="3:4" x14ac:dyDescent="0.3">
      <c r="C3942" s="3" t="s">
        <v>922</v>
      </c>
      <c r="D3942">
        <f>MATCH(C3942,'Master Sheet'!$B$2:$B$392,0)</f>
        <v>299</v>
      </c>
    </row>
    <row r="3943" spans="3:4" x14ac:dyDescent="0.3">
      <c r="C3943" s="3" t="s">
        <v>922</v>
      </c>
      <c r="D3943">
        <f>MATCH(C3943,'Master Sheet'!$B$2:$B$392,0)</f>
        <v>299</v>
      </c>
    </row>
    <row r="3944" spans="3:4" x14ac:dyDescent="0.3">
      <c r="C3944" s="3" t="s">
        <v>925</v>
      </c>
      <c r="D3944">
        <f>MATCH(C3944,'Master Sheet'!$B$2:$B$392,0)</f>
        <v>300</v>
      </c>
    </row>
    <row r="3945" spans="3:4" x14ac:dyDescent="0.3">
      <c r="C3945" s="3" t="s">
        <v>925</v>
      </c>
      <c r="D3945">
        <f>MATCH(C3945,'Master Sheet'!$B$2:$B$392,0)</f>
        <v>300</v>
      </c>
    </row>
    <row r="3946" spans="3:4" x14ac:dyDescent="0.3">
      <c r="C3946" s="3" t="s">
        <v>925</v>
      </c>
      <c r="D3946">
        <f>MATCH(C3946,'Master Sheet'!$B$2:$B$392,0)</f>
        <v>300</v>
      </c>
    </row>
    <row r="3947" spans="3:4" x14ac:dyDescent="0.3">
      <c r="C3947" s="3" t="s">
        <v>925</v>
      </c>
      <c r="D3947">
        <f>MATCH(C3947,'Master Sheet'!$B$2:$B$392,0)</f>
        <v>300</v>
      </c>
    </row>
    <row r="3948" spans="3:4" x14ac:dyDescent="0.3">
      <c r="C3948" s="3" t="s">
        <v>925</v>
      </c>
      <c r="D3948">
        <f>MATCH(C3948,'Master Sheet'!$B$2:$B$392,0)</f>
        <v>300</v>
      </c>
    </row>
    <row r="3949" spans="3:4" x14ac:dyDescent="0.3">
      <c r="C3949" s="3" t="s">
        <v>925</v>
      </c>
      <c r="D3949">
        <f>MATCH(C3949,'Master Sheet'!$B$2:$B$392,0)</f>
        <v>300</v>
      </c>
    </row>
    <row r="3950" spans="3:4" x14ac:dyDescent="0.3">
      <c r="C3950" s="3" t="s">
        <v>925</v>
      </c>
      <c r="D3950">
        <f>MATCH(C3950,'Master Sheet'!$B$2:$B$392,0)</f>
        <v>300</v>
      </c>
    </row>
    <row r="3951" spans="3:4" x14ac:dyDescent="0.3">
      <c r="C3951" s="3" t="s">
        <v>925</v>
      </c>
      <c r="D3951">
        <f>MATCH(C3951,'Master Sheet'!$B$2:$B$392,0)</f>
        <v>300</v>
      </c>
    </row>
    <row r="3952" spans="3:4" x14ac:dyDescent="0.3">
      <c r="C3952" s="3" t="s">
        <v>925</v>
      </c>
      <c r="D3952">
        <f>MATCH(C3952,'Master Sheet'!$B$2:$B$392,0)</f>
        <v>300</v>
      </c>
    </row>
    <row r="3953" spans="3:4" x14ac:dyDescent="0.3">
      <c r="C3953" s="3" t="s">
        <v>925</v>
      </c>
      <c r="D3953">
        <f>MATCH(C3953,'Master Sheet'!$B$2:$B$392,0)</f>
        <v>300</v>
      </c>
    </row>
    <row r="3954" spans="3:4" x14ac:dyDescent="0.3">
      <c r="C3954" s="3" t="s">
        <v>928</v>
      </c>
      <c r="D3954">
        <f>MATCH(C3954,'Master Sheet'!$B$2:$B$392,0)</f>
        <v>301</v>
      </c>
    </row>
    <row r="3955" spans="3:4" x14ac:dyDescent="0.3">
      <c r="C3955" s="3" t="s">
        <v>928</v>
      </c>
      <c r="D3955">
        <f>MATCH(C3955,'Master Sheet'!$B$2:$B$392,0)</f>
        <v>301</v>
      </c>
    </row>
    <row r="3956" spans="3:4" x14ac:dyDescent="0.3">
      <c r="C3956" s="3" t="s">
        <v>928</v>
      </c>
      <c r="D3956">
        <f>MATCH(C3956,'Master Sheet'!$B$2:$B$392,0)</f>
        <v>301</v>
      </c>
    </row>
    <row r="3957" spans="3:4" x14ac:dyDescent="0.3">
      <c r="C3957" s="3" t="s">
        <v>928</v>
      </c>
      <c r="D3957">
        <f>MATCH(C3957,'Master Sheet'!$B$2:$B$392,0)</f>
        <v>301</v>
      </c>
    </row>
    <row r="3958" spans="3:4" x14ac:dyDescent="0.3">
      <c r="C3958" s="3" t="s">
        <v>928</v>
      </c>
      <c r="D3958">
        <f>MATCH(C3958,'Master Sheet'!$B$2:$B$392,0)</f>
        <v>301</v>
      </c>
    </row>
    <row r="3959" spans="3:4" x14ac:dyDescent="0.3">
      <c r="C3959" s="3" t="s">
        <v>928</v>
      </c>
      <c r="D3959">
        <f>MATCH(C3959,'Master Sheet'!$B$2:$B$392,0)</f>
        <v>301</v>
      </c>
    </row>
    <row r="3960" spans="3:4" x14ac:dyDescent="0.3">
      <c r="C3960" s="3" t="s">
        <v>928</v>
      </c>
      <c r="D3960">
        <f>MATCH(C3960,'Master Sheet'!$B$2:$B$392,0)</f>
        <v>301</v>
      </c>
    </row>
    <row r="3961" spans="3:4" x14ac:dyDescent="0.3">
      <c r="C3961" s="3" t="s">
        <v>928</v>
      </c>
      <c r="D3961">
        <f>MATCH(C3961,'Master Sheet'!$B$2:$B$392,0)</f>
        <v>301</v>
      </c>
    </row>
    <row r="3962" spans="3:4" x14ac:dyDescent="0.3">
      <c r="C3962" s="3" t="s">
        <v>928</v>
      </c>
      <c r="D3962">
        <f>MATCH(C3962,'Master Sheet'!$B$2:$B$392,0)</f>
        <v>301</v>
      </c>
    </row>
    <row r="3963" spans="3:4" x14ac:dyDescent="0.3">
      <c r="C3963" s="3" t="s">
        <v>928</v>
      </c>
      <c r="D3963">
        <f>MATCH(C3963,'Master Sheet'!$B$2:$B$392,0)</f>
        <v>301</v>
      </c>
    </row>
    <row r="3964" spans="3:4" x14ac:dyDescent="0.3">
      <c r="C3964" s="3" t="s">
        <v>928</v>
      </c>
      <c r="D3964">
        <f>MATCH(C3964,'Master Sheet'!$B$2:$B$392,0)</f>
        <v>301</v>
      </c>
    </row>
    <row r="3965" spans="3:4" x14ac:dyDescent="0.3">
      <c r="C3965" s="3" t="s">
        <v>928</v>
      </c>
      <c r="D3965">
        <f>MATCH(C3965,'Master Sheet'!$B$2:$B$392,0)</f>
        <v>301</v>
      </c>
    </row>
    <row r="3966" spans="3:4" x14ac:dyDescent="0.3">
      <c r="C3966" s="3" t="s">
        <v>928</v>
      </c>
      <c r="D3966">
        <f>MATCH(C3966,'Master Sheet'!$B$2:$B$392,0)</f>
        <v>301</v>
      </c>
    </row>
    <row r="3967" spans="3:4" x14ac:dyDescent="0.3">
      <c r="C3967" s="3" t="s">
        <v>931</v>
      </c>
      <c r="D3967">
        <f>MATCH(C3967,'Master Sheet'!$B$2:$B$392,0)</f>
        <v>302</v>
      </c>
    </row>
    <row r="3968" spans="3:4" x14ac:dyDescent="0.3">
      <c r="C3968" s="3" t="s">
        <v>931</v>
      </c>
      <c r="D3968">
        <f>MATCH(C3968,'Master Sheet'!$B$2:$B$392,0)</f>
        <v>302</v>
      </c>
    </row>
    <row r="3969" spans="3:4" x14ac:dyDescent="0.3">
      <c r="C3969" s="3" t="s">
        <v>931</v>
      </c>
      <c r="D3969">
        <f>MATCH(C3969,'Master Sheet'!$B$2:$B$392,0)</f>
        <v>302</v>
      </c>
    </row>
    <row r="3970" spans="3:4" x14ac:dyDescent="0.3">
      <c r="C3970" s="3" t="s">
        <v>931</v>
      </c>
      <c r="D3970">
        <f>MATCH(C3970,'Master Sheet'!$B$2:$B$392,0)</f>
        <v>302</v>
      </c>
    </row>
    <row r="3971" spans="3:4" x14ac:dyDescent="0.3">
      <c r="C3971" s="3" t="s">
        <v>931</v>
      </c>
      <c r="D3971">
        <f>MATCH(C3971,'Master Sheet'!$B$2:$B$392,0)</f>
        <v>302</v>
      </c>
    </row>
    <row r="3972" spans="3:4" x14ac:dyDescent="0.3">
      <c r="C3972" s="3" t="s">
        <v>931</v>
      </c>
      <c r="D3972">
        <f>MATCH(C3972,'Master Sheet'!$B$2:$B$392,0)</f>
        <v>302</v>
      </c>
    </row>
    <row r="3973" spans="3:4" x14ac:dyDescent="0.3">
      <c r="C3973" s="3" t="s">
        <v>931</v>
      </c>
      <c r="D3973">
        <f>MATCH(C3973,'Master Sheet'!$B$2:$B$392,0)</f>
        <v>302</v>
      </c>
    </row>
    <row r="3974" spans="3:4" x14ac:dyDescent="0.3">
      <c r="C3974" s="3" t="s">
        <v>931</v>
      </c>
      <c r="D3974">
        <f>MATCH(C3974,'Master Sheet'!$B$2:$B$392,0)</f>
        <v>302</v>
      </c>
    </row>
    <row r="3975" spans="3:4" x14ac:dyDescent="0.3">
      <c r="C3975" s="3" t="s">
        <v>931</v>
      </c>
      <c r="D3975">
        <f>MATCH(C3975,'Master Sheet'!$B$2:$B$392,0)</f>
        <v>302</v>
      </c>
    </row>
    <row r="3976" spans="3:4" x14ac:dyDescent="0.3">
      <c r="C3976" s="3" t="s">
        <v>931</v>
      </c>
      <c r="D3976">
        <f>MATCH(C3976,'Master Sheet'!$B$2:$B$392,0)</f>
        <v>302</v>
      </c>
    </row>
    <row r="3977" spans="3:4" x14ac:dyDescent="0.3">
      <c r="C3977" s="3" t="s">
        <v>931</v>
      </c>
      <c r="D3977">
        <f>MATCH(C3977,'Master Sheet'!$B$2:$B$392,0)</f>
        <v>302</v>
      </c>
    </row>
    <row r="3978" spans="3:4" x14ac:dyDescent="0.3">
      <c r="C3978" s="3" t="s">
        <v>931</v>
      </c>
      <c r="D3978">
        <f>MATCH(C3978,'Master Sheet'!$B$2:$B$392,0)</f>
        <v>302</v>
      </c>
    </row>
    <row r="3979" spans="3:4" x14ac:dyDescent="0.3">
      <c r="C3979" s="3" t="s">
        <v>931</v>
      </c>
      <c r="D3979">
        <f>MATCH(C3979,'Master Sheet'!$B$2:$B$392,0)</f>
        <v>302</v>
      </c>
    </row>
    <row r="3980" spans="3:4" x14ac:dyDescent="0.3">
      <c r="C3980" s="3" t="s">
        <v>931</v>
      </c>
      <c r="D3980">
        <f>MATCH(C3980,'Master Sheet'!$B$2:$B$392,0)</f>
        <v>302</v>
      </c>
    </row>
    <row r="3981" spans="3:4" x14ac:dyDescent="0.3">
      <c r="C3981" s="3" t="s">
        <v>931</v>
      </c>
      <c r="D3981">
        <f>MATCH(C3981,'Master Sheet'!$B$2:$B$392,0)</f>
        <v>302</v>
      </c>
    </row>
    <row r="3982" spans="3:4" x14ac:dyDescent="0.3">
      <c r="C3982" s="3" t="s">
        <v>931</v>
      </c>
      <c r="D3982">
        <f>MATCH(C3982,'Master Sheet'!$B$2:$B$392,0)</f>
        <v>302</v>
      </c>
    </row>
    <row r="3983" spans="3:4" x14ac:dyDescent="0.3">
      <c r="C3983" s="3" t="s">
        <v>931</v>
      </c>
      <c r="D3983">
        <f>MATCH(C3983,'Master Sheet'!$B$2:$B$392,0)</f>
        <v>302</v>
      </c>
    </row>
    <row r="3984" spans="3:4" x14ac:dyDescent="0.3">
      <c r="C3984" s="3" t="s">
        <v>931</v>
      </c>
      <c r="D3984">
        <f>MATCH(C3984,'Master Sheet'!$B$2:$B$392,0)</f>
        <v>302</v>
      </c>
    </row>
    <row r="3985" spans="3:4" x14ac:dyDescent="0.3">
      <c r="C3985" s="3" t="s">
        <v>931</v>
      </c>
      <c r="D3985">
        <f>MATCH(C3985,'Master Sheet'!$B$2:$B$392,0)</f>
        <v>302</v>
      </c>
    </row>
    <row r="3986" spans="3:4" x14ac:dyDescent="0.3">
      <c r="C3986" s="3" t="s">
        <v>931</v>
      </c>
      <c r="D3986">
        <f>MATCH(C3986,'Master Sheet'!$B$2:$B$392,0)</f>
        <v>302</v>
      </c>
    </row>
    <row r="3987" spans="3:4" x14ac:dyDescent="0.3">
      <c r="C3987" s="3" t="s">
        <v>931</v>
      </c>
      <c r="D3987">
        <f>MATCH(C3987,'Master Sheet'!$B$2:$B$392,0)</f>
        <v>302</v>
      </c>
    </row>
    <row r="3988" spans="3:4" x14ac:dyDescent="0.3">
      <c r="C3988" s="3" t="s">
        <v>931</v>
      </c>
      <c r="D3988">
        <f>MATCH(C3988,'Master Sheet'!$B$2:$B$392,0)</f>
        <v>302</v>
      </c>
    </row>
    <row r="3989" spans="3:4" x14ac:dyDescent="0.3">
      <c r="C3989" s="3" t="s">
        <v>931</v>
      </c>
      <c r="D3989">
        <f>MATCH(C3989,'Master Sheet'!$B$2:$B$392,0)</f>
        <v>302</v>
      </c>
    </row>
    <row r="3990" spans="3:4" x14ac:dyDescent="0.3">
      <c r="C3990" s="3" t="s">
        <v>934</v>
      </c>
      <c r="D3990">
        <f>MATCH(C3990,'Master Sheet'!$B$2:$B$392,0)</f>
        <v>303</v>
      </c>
    </row>
    <row r="3991" spans="3:4" x14ac:dyDescent="0.3">
      <c r="C3991" s="3" t="s">
        <v>934</v>
      </c>
      <c r="D3991">
        <f>MATCH(C3991,'Master Sheet'!$B$2:$B$392,0)</f>
        <v>303</v>
      </c>
    </row>
    <row r="3992" spans="3:4" x14ac:dyDescent="0.3">
      <c r="C3992" s="3" t="s">
        <v>934</v>
      </c>
      <c r="D3992">
        <f>MATCH(C3992,'Master Sheet'!$B$2:$B$392,0)</f>
        <v>303</v>
      </c>
    </row>
    <row r="3993" spans="3:4" x14ac:dyDescent="0.3">
      <c r="C3993" s="3" t="s">
        <v>934</v>
      </c>
      <c r="D3993">
        <f>MATCH(C3993,'Master Sheet'!$B$2:$B$392,0)</f>
        <v>303</v>
      </c>
    </row>
    <row r="3994" spans="3:4" x14ac:dyDescent="0.3">
      <c r="C3994" s="3" t="s">
        <v>934</v>
      </c>
      <c r="D3994">
        <f>MATCH(C3994,'Master Sheet'!$B$2:$B$392,0)</f>
        <v>303</v>
      </c>
    </row>
    <row r="3995" spans="3:4" x14ac:dyDescent="0.3">
      <c r="C3995" s="3" t="s">
        <v>934</v>
      </c>
      <c r="D3995">
        <f>MATCH(C3995,'Master Sheet'!$B$2:$B$392,0)</f>
        <v>303</v>
      </c>
    </row>
    <row r="3996" spans="3:4" x14ac:dyDescent="0.3">
      <c r="C3996" s="3" t="s">
        <v>934</v>
      </c>
      <c r="D3996">
        <f>MATCH(C3996,'Master Sheet'!$B$2:$B$392,0)</f>
        <v>303</v>
      </c>
    </row>
    <row r="3997" spans="3:4" x14ac:dyDescent="0.3">
      <c r="C3997" s="3" t="s">
        <v>934</v>
      </c>
      <c r="D3997">
        <f>MATCH(C3997,'Master Sheet'!$B$2:$B$392,0)</f>
        <v>303</v>
      </c>
    </row>
    <row r="3998" spans="3:4" x14ac:dyDescent="0.3">
      <c r="C3998" s="3" t="s">
        <v>934</v>
      </c>
      <c r="D3998">
        <f>MATCH(C3998,'Master Sheet'!$B$2:$B$392,0)</f>
        <v>303</v>
      </c>
    </row>
    <row r="3999" spans="3:4" x14ac:dyDescent="0.3">
      <c r="C3999" s="3" t="s">
        <v>937</v>
      </c>
      <c r="D3999">
        <f>MATCH(C3999,'Master Sheet'!$B$2:$B$392,0)</f>
        <v>304</v>
      </c>
    </row>
    <row r="4000" spans="3:4" x14ac:dyDescent="0.3">
      <c r="C4000" s="3" t="s">
        <v>937</v>
      </c>
      <c r="D4000">
        <f>MATCH(C4000,'Master Sheet'!$B$2:$B$392,0)</f>
        <v>304</v>
      </c>
    </row>
    <row r="4001" spans="3:4" x14ac:dyDescent="0.3">
      <c r="C4001" s="3" t="s">
        <v>937</v>
      </c>
      <c r="D4001">
        <f>MATCH(C4001,'Master Sheet'!$B$2:$B$392,0)</f>
        <v>304</v>
      </c>
    </row>
    <row r="4002" spans="3:4" x14ac:dyDescent="0.3">
      <c r="C4002" s="3" t="s">
        <v>937</v>
      </c>
      <c r="D4002">
        <f>MATCH(C4002,'Master Sheet'!$B$2:$B$392,0)</f>
        <v>304</v>
      </c>
    </row>
    <row r="4003" spans="3:4" x14ac:dyDescent="0.3">
      <c r="C4003" s="3" t="s">
        <v>937</v>
      </c>
      <c r="D4003">
        <f>MATCH(C4003,'Master Sheet'!$B$2:$B$392,0)</f>
        <v>304</v>
      </c>
    </row>
    <row r="4004" spans="3:4" x14ac:dyDescent="0.3">
      <c r="C4004" s="3" t="s">
        <v>937</v>
      </c>
      <c r="D4004">
        <f>MATCH(C4004,'Master Sheet'!$B$2:$B$392,0)</f>
        <v>304</v>
      </c>
    </row>
    <row r="4005" spans="3:4" x14ac:dyDescent="0.3">
      <c r="C4005" s="3" t="s">
        <v>937</v>
      </c>
      <c r="D4005">
        <f>MATCH(C4005,'Master Sheet'!$B$2:$B$392,0)</f>
        <v>304</v>
      </c>
    </row>
    <row r="4006" spans="3:4" x14ac:dyDescent="0.3">
      <c r="C4006" s="3" t="s">
        <v>937</v>
      </c>
      <c r="D4006">
        <f>MATCH(C4006,'Master Sheet'!$B$2:$B$392,0)</f>
        <v>304</v>
      </c>
    </row>
    <row r="4007" spans="3:4" x14ac:dyDescent="0.3">
      <c r="C4007" s="3" t="s">
        <v>937</v>
      </c>
      <c r="D4007">
        <f>MATCH(C4007,'Master Sheet'!$B$2:$B$392,0)</f>
        <v>304</v>
      </c>
    </row>
    <row r="4008" spans="3:4" x14ac:dyDescent="0.3">
      <c r="C4008" s="3" t="s">
        <v>937</v>
      </c>
      <c r="D4008">
        <f>MATCH(C4008,'Master Sheet'!$B$2:$B$392,0)</f>
        <v>304</v>
      </c>
    </row>
    <row r="4009" spans="3:4" x14ac:dyDescent="0.3">
      <c r="C4009" s="3" t="s">
        <v>937</v>
      </c>
      <c r="D4009">
        <f>MATCH(C4009,'Master Sheet'!$B$2:$B$392,0)</f>
        <v>304</v>
      </c>
    </row>
    <row r="4010" spans="3:4" x14ac:dyDescent="0.3">
      <c r="C4010" s="3" t="s">
        <v>937</v>
      </c>
      <c r="D4010">
        <f>MATCH(C4010,'Master Sheet'!$B$2:$B$392,0)</f>
        <v>304</v>
      </c>
    </row>
    <row r="4011" spans="3:4" x14ac:dyDescent="0.3">
      <c r="C4011" s="3" t="s">
        <v>937</v>
      </c>
      <c r="D4011">
        <f>MATCH(C4011,'Master Sheet'!$B$2:$B$392,0)</f>
        <v>304</v>
      </c>
    </row>
    <row r="4012" spans="3:4" x14ac:dyDescent="0.3">
      <c r="C4012" s="3" t="s">
        <v>940</v>
      </c>
      <c r="D4012">
        <f>MATCH(C4012,'Master Sheet'!$B$2:$B$392,0)</f>
        <v>305</v>
      </c>
    </row>
    <row r="4013" spans="3:4" x14ac:dyDescent="0.3">
      <c r="C4013" s="3" t="s">
        <v>940</v>
      </c>
      <c r="D4013">
        <f>MATCH(C4013,'Master Sheet'!$B$2:$B$392,0)</f>
        <v>305</v>
      </c>
    </row>
    <row r="4014" spans="3:4" x14ac:dyDescent="0.3">
      <c r="C4014" s="3" t="s">
        <v>940</v>
      </c>
      <c r="D4014">
        <f>MATCH(C4014,'Master Sheet'!$B$2:$B$392,0)</f>
        <v>305</v>
      </c>
    </row>
    <row r="4015" spans="3:4" x14ac:dyDescent="0.3">
      <c r="C4015" s="3" t="s">
        <v>940</v>
      </c>
      <c r="D4015">
        <f>MATCH(C4015,'Master Sheet'!$B$2:$B$392,0)</f>
        <v>305</v>
      </c>
    </row>
    <row r="4016" spans="3:4" x14ac:dyDescent="0.3">
      <c r="C4016" s="3" t="s">
        <v>940</v>
      </c>
      <c r="D4016">
        <f>MATCH(C4016,'Master Sheet'!$B$2:$B$392,0)</f>
        <v>305</v>
      </c>
    </row>
    <row r="4017" spans="3:4" x14ac:dyDescent="0.3">
      <c r="C4017" s="3" t="s">
        <v>940</v>
      </c>
      <c r="D4017">
        <f>MATCH(C4017,'Master Sheet'!$B$2:$B$392,0)</f>
        <v>305</v>
      </c>
    </row>
    <row r="4018" spans="3:4" x14ac:dyDescent="0.3">
      <c r="C4018" s="3" t="s">
        <v>940</v>
      </c>
      <c r="D4018">
        <f>MATCH(C4018,'Master Sheet'!$B$2:$B$392,0)</f>
        <v>305</v>
      </c>
    </row>
    <row r="4019" spans="3:4" x14ac:dyDescent="0.3">
      <c r="C4019" s="3" t="s">
        <v>940</v>
      </c>
      <c r="D4019">
        <f>MATCH(C4019,'Master Sheet'!$B$2:$B$392,0)</f>
        <v>305</v>
      </c>
    </row>
    <row r="4020" spans="3:4" x14ac:dyDescent="0.3">
      <c r="C4020" s="3" t="s">
        <v>940</v>
      </c>
      <c r="D4020">
        <f>MATCH(C4020,'Master Sheet'!$B$2:$B$392,0)</f>
        <v>305</v>
      </c>
    </row>
    <row r="4021" spans="3:4" x14ac:dyDescent="0.3">
      <c r="C4021" s="3" t="s">
        <v>940</v>
      </c>
      <c r="D4021">
        <f>MATCH(C4021,'Master Sheet'!$B$2:$B$392,0)</f>
        <v>305</v>
      </c>
    </row>
    <row r="4022" spans="3:4" x14ac:dyDescent="0.3">
      <c r="C4022" s="3" t="s">
        <v>940</v>
      </c>
      <c r="D4022">
        <f>MATCH(C4022,'Master Sheet'!$B$2:$B$392,0)</f>
        <v>305</v>
      </c>
    </row>
    <row r="4023" spans="3:4" x14ac:dyDescent="0.3">
      <c r="C4023" s="3" t="s">
        <v>943</v>
      </c>
      <c r="D4023">
        <f>MATCH(C4023,'Master Sheet'!$B$2:$B$392,0)</f>
        <v>306</v>
      </c>
    </row>
    <row r="4024" spans="3:4" x14ac:dyDescent="0.3">
      <c r="C4024" s="3" t="s">
        <v>943</v>
      </c>
      <c r="D4024">
        <f>MATCH(C4024,'Master Sheet'!$B$2:$B$392,0)</f>
        <v>306</v>
      </c>
    </row>
    <row r="4025" spans="3:4" x14ac:dyDescent="0.3">
      <c r="C4025" s="3" t="s">
        <v>943</v>
      </c>
      <c r="D4025">
        <f>MATCH(C4025,'Master Sheet'!$B$2:$B$392,0)</f>
        <v>306</v>
      </c>
    </row>
    <row r="4026" spans="3:4" x14ac:dyDescent="0.3">
      <c r="C4026" s="3" t="s">
        <v>943</v>
      </c>
      <c r="D4026">
        <f>MATCH(C4026,'Master Sheet'!$B$2:$B$392,0)</f>
        <v>306</v>
      </c>
    </row>
    <row r="4027" spans="3:4" x14ac:dyDescent="0.3">
      <c r="C4027" s="3" t="s">
        <v>943</v>
      </c>
      <c r="D4027">
        <f>MATCH(C4027,'Master Sheet'!$B$2:$B$392,0)</f>
        <v>306</v>
      </c>
    </row>
    <row r="4028" spans="3:4" x14ac:dyDescent="0.3">
      <c r="C4028" s="3" t="s">
        <v>943</v>
      </c>
      <c r="D4028">
        <f>MATCH(C4028,'Master Sheet'!$B$2:$B$392,0)</f>
        <v>306</v>
      </c>
    </row>
    <row r="4029" spans="3:4" x14ac:dyDescent="0.3">
      <c r="C4029" s="3" t="s">
        <v>943</v>
      </c>
      <c r="D4029">
        <f>MATCH(C4029,'Master Sheet'!$B$2:$B$392,0)</f>
        <v>306</v>
      </c>
    </row>
    <row r="4030" spans="3:4" x14ac:dyDescent="0.3">
      <c r="C4030" s="3" t="s">
        <v>943</v>
      </c>
      <c r="D4030">
        <f>MATCH(C4030,'Master Sheet'!$B$2:$B$392,0)</f>
        <v>306</v>
      </c>
    </row>
    <row r="4031" spans="3:4" x14ac:dyDescent="0.3">
      <c r="C4031" s="3" t="s">
        <v>943</v>
      </c>
      <c r="D4031">
        <f>MATCH(C4031,'Master Sheet'!$B$2:$B$392,0)</f>
        <v>306</v>
      </c>
    </row>
    <row r="4032" spans="3:4" x14ac:dyDescent="0.3">
      <c r="C4032" s="3" t="s">
        <v>943</v>
      </c>
      <c r="D4032">
        <f>MATCH(C4032,'Master Sheet'!$B$2:$B$392,0)</f>
        <v>306</v>
      </c>
    </row>
    <row r="4033" spans="3:4" x14ac:dyDescent="0.3">
      <c r="C4033" s="3" t="s">
        <v>943</v>
      </c>
      <c r="D4033">
        <f>MATCH(C4033,'Master Sheet'!$B$2:$B$392,0)</f>
        <v>306</v>
      </c>
    </row>
    <row r="4034" spans="3:4" x14ac:dyDescent="0.3">
      <c r="C4034" s="3" t="s">
        <v>943</v>
      </c>
      <c r="D4034">
        <f>MATCH(C4034,'Master Sheet'!$B$2:$B$392,0)</f>
        <v>306</v>
      </c>
    </row>
    <row r="4035" spans="3:4" x14ac:dyDescent="0.3">
      <c r="C4035" s="3" t="s">
        <v>946</v>
      </c>
      <c r="D4035">
        <f>MATCH(C4035,'Master Sheet'!$B$2:$B$392,0)</f>
        <v>307</v>
      </c>
    </row>
    <row r="4036" spans="3:4" x14ac:dyDescent="0.3">
      <c r="C4036" s="3" t="s">
        <v>946</v>
      </c>
      <c r="D4036">
        <f>MATCH(C4036,'Master Sheet'!$B$2:$B$392,0)</f>
        <v>307</v>
      </c>
    </row>
    <row r="4037" spans="3:4" x14ac:dyDescent="0.3">
      <c r="C4037" s="3" t="s">
        <v>946</v>
      </c>
      <c r="D4037">
        <f>MATCH(C4037,'Master Sheet'!$B$2:$B$392,0)</f>
        <v>307</v>
      </c>
    </row>
    <row r="4038" spans="3:4" x14ac:dyDescent="0.3">
      <c r="C4038" s="3" t="s">
        <v>946</v>
      </c>
      <c r="D4038">
        <f>MATCH(C4038,'Master Sheet'!$B$2:$B$392,0)</f>
        <v>307</v>
      </c>
    </row>
    <row r="4039" spans="3:4" x14ac:dyDescent="0.3">
      <c r="C4039" s="3" t="s">
        <v>946</v>
      </c>
      <c r="D4039">
        <f>MATCH(C4039,'Master Sheet'!$B$2:$B$392,0)</f>
        <v>307</v>
      </c>
    </row>
    <row r="4040" spans="3:4" x14ac:dyDescent="0.3">
      <c r="C4040" s="3" t="s">
        <v>946</v>
      </c>
      <c r="D4040">
        <f>MATCH(C4040,'Master Sheet'!$B$2:$B$392,0)</f>
        <v>307</v>
      </c>
    </row>
    <row r="4041" spans="3:4" x14ac:dyDescent="0.3">
      <c r="C4041" s="3" t="s">
        <v>946</v>
      </c>
      <c r="D4041">
        <f>MATCH(C4041,'Master Sheet'!$B$2:$B$392,0)</f>
        <v>307</v>
      </c>
    </row>
    <row r="4042" spans="3:4" x14ac:dyDescent="0.3">
      <c r="C4042" s="3" t="s">
        <v>946</v>
      </c>
      <c r="D4042">
        <f>MATCH(C4042,'Master Sheet'!$B$2:$B$392,0)</f>
        <v>307</v>
      </c>
    </row>
    <row r="4043" spans="3:4" x14ac:dyDescent="0.3">
      <c r="C4043" s="3" t="s">
        <v>946</v>
      </c>
      <c r="D4043">
        <f>MATCH(C4043,'Master Sheet'!$B$2:$B$392,0)</f>
        <v>307</v>
      </c>
    </row>
    <row r="4044" spans="3:4" x14ac:dyDescent="0.3">
      <c r="C4044" s="3" t="s">
        <v>946</v>
      </c>
      <c r="D4044">
        <f>MATCH(C4044,'Master Sheet'!$B$2:$B$392,0)</f>
        <v>307</v>
      </c>
    </row>
    <row r="4045" spans="3:4" x14ac:dyDescent="0.3">
      <c r="C4045" s="3" t="s">
        <v>949</v>
      </c>
      <c r="D4045">
        <f>MATCH(C4045,'Master Sheet'!$B$2:$B$392,0)</f>
        <v>308</v>
      </c>
    </row>
    <row r="4046" spans="3:4" x14ac:dyDescent="0.3">
      <c r="C4046" s="3" t="s">
        <v>949</v>
      </c>
      <c r="D4046">
        <f>MATCH(C4046,'Master Sheet'!$B$2:$B$392,0)</f>
        <v>308</v>
      </c>
    </row>
    <row r="4047" spans="3:4" x14ac:dyDescent="0.3">
      <c r="C4047" s="3" t="s">
        <v>949</v>
      </c>
      <c r="D4047">
        <f>MATCH(C4047,'Master Sheet'!$B$2:$B$392,0)</f>
        <v>308</v>
      </c>
    </row>
    <row r="4048" spans="3:4" x14ac:dyDescent="0.3">
      <c r="C4048" s="3" t="s">
        <v>949</v>
      </c>
      <c r="D4048">
        <f>MATCH(C4048,'Master Sheet'!$B$2:$B$392,0)</f>
        <v>308</v>
      </c>
    </row>
    <row r="4049" spans="3:4" x14ac:dyDescent="0.3">
      <c r="C4049" s="3" t="s">
        <v>949</v>
      </c>
      <c r="D4049">
        <f>MATCH(C4049,'Master Sheet'!$B$2:$B$392,0)</f>
        <v>308</v>
      </c>
    </row>
    <row r="4050" spans="3:4" x14ac:dyDescent="0.3">
      <c r="C4050" s="3" t="s">
        <v>949</v>
      </c>
      <c r="D4050">
        <f>MATCH(C4050,'Master Sheet'!$B$2:$B$392,0)</f>
        <v>308</v>
      </c>
    </row>
    <row r="4051" spans="3:4" x14ac:dyDescent="0.3">
      <c r="C4051" s="3" t="s">
        <v>949</v>
      </c>
      <c r="D4051">
        <f>MATCH(C4051,'Master Sheet'!$B$2:$B$392,0)</f>
        <v>308</v>
      </c>
    </row>
    <row r="4052" spans="3:4" x14ac:dyDescent="0.3">
      <c r="C4052" s="3" t="s">
        <v>949</v>
      </c>
      <c r="D4052">
        <f>MATCH(C4052,'Master Sheet'!$B$2:$B$392,0)</f>
        <v>308</v>
      </c>
    </row>
    <row r="4053" spans="3:4" x14ac:dyDescent="0.3">
      <c r="C4053" s="3" t="s">
        <v>949</v>
      </c>
      <c r="D4053">
        <f>MATCH(C4053,'Master Sheet'!$B$2:$B$392,0)</f>
        <v>308</v>
      </c>
    </row>
    <row r="4054" spans="3:4" x14ac:dyDescent="0.3">
      <c r="C4054" s="3" t="s">
        <v>949</v>
      </c>
      <c r="D4054">
        <f>MATCH(C4054,'Master Sheet'!$B$2:$B$392,0)</f>
        <v>308</v>
      </c>
    </row>
    <row r="4055" spans="3:4" x14ac:dyDescent="0.3">
      <c r="C4055" s="3" t="s">
        <v>949</v>
      </c>
      <c r="D4055">
        <f>MATCH(C4055,'Master Sheet'!$B$2:$B$392,0)</f>
        <v>308</v>
      </c>
    </row>
    <row r="4056" spans="3:4" x14ac:dyDescent="0.3">
      <c r="C4056" s="3" t="s">
        <v>949</v>
      </c>
      <c r="D4056">
        <f>MATCH(C4056,'Master Sheet'!$B$2:$B$392,0)</f>
        <v>308</v>
      </c>
    </row>
    <row r="4057" spans="3:4" x14ac:dyDescent="0.3">
      <c r="C4057" s="3" t="s">
        <v>949</v>
      </c>
      <c r="D4057">
        <f>MATCH(C4057,'Master Sheet'!$B$2:$B$392,0)</f>
        <v>308</v>
      </c>
    </row>
    <row r="4058" spans="3:4" x14ac:dyDescent="0.3">
      <c r="C4058" s="3" t="s">
        <v>949</v>
      </c>
      <c r="D4058">
        <f>MATCH(C4058,'Master Sheet'!$B$2:$B$392,0)</f>
        <v>308</v>
      </c>
    </row>
    <row r="4059" spans="3:4" x14ac:dyDescent="0.3">
      <c r="C4059" s="3" t="s">
        <v>949</v>
      </c>
      <c r="D4059">
        <f>MATCH(C4059,'Master Sheet'!$B$2:$B$392,0)</f>
        <v>308</v>
      </c>
    </row>
    <row r="4060" spans="3:4" x14ac:dyDescent="0.3">
      <c r="C4060" s="3" t="s">
        <v>952</v>
      </c>
      <c r="D4060">
        <f>MATCH(C4060,'Master Sheet'!$B$2:$B$392,0)</f>
        <v>309</v>
      </c>
    </row>
    <row r="4061" spans="3:4" x14ac:dyDescent="0.3">
      <c r="C4061" s="3" t="s">
        <v>952</v>
      </c>
      <c r="D4061">
        <f>MATCH(C4061,'Master Sheet'!$B$2:$B$392,0)</f>
        <v>309</v>
      </c>
    </row>
    <row r="4062" spans="3:4" x14ac:dyDescent="0.3">
      <c r="C4062" s="3" t="s">
        <v>952</v>
      </c>
      <c r="D4062">
        <f>MATCH(C4062,'Master Sheet'!$B$2:$B$392,0)</f>
        <v>309</v>
      </c>
    </row>
    <row r="4063" spans="3:4" x14ac:dyDescent="0.3">
      <c r="C4063" s="3" t="s">
        <v>952</v>
      </c>
      <c r="D4063">
        <f>MATCH(C4063,'Master Sheet'!$B$2:$B$392,0)</f>
        <v>309</v>
      </c>
    </row>
    <row r="4064" spans="3:4" x14ac:dyDescent="0.3">
      <c r="C4064" s="3" t="s">
        <v>952</v>
      </c>
      <c r="D4064">
        <f>MATCH(C4064,'Master Sheet'!$B$2:$B$392,0)</f>
        <v>309</v>
      </c>
    </row>
    <row r="4065" spans="3:4" x14ac:dyDescent="0.3">
      <c r="C4065" s="3" t="s">
        <v>952</v>
      </c>
      <c r="D4065">
        <f>MATCH(C4065,'Master Sheet'!$B$2:$B$392,0)</f>
        <v>309</v>
      </c>
    </row>
    <row r="4066" spans="3:4" x14ac:dyDescent="0.3">
      <c r="C4066" s="3" t="s">
        <v>952</v>
      </c>
      <c r="D4066">
        <f>MATCH(C4066,'Master Sheet'!$B$2:$B$392,0)</f>
        <v>309</v>
      </c>
    </row>
    <row r="4067" spans="3:4" x14ac:dyDescent="0.3">
      <c r="C4067" s="3" t="s">
        <v>952</v>
      </c>
      <c r="D4067">
        <f>MATCH(C4067,'Master Sheet'!$B$2:$B$392,0)</f>
        <v>309</v>
      </c>
    </row>
    <row r="4068" spans="3:4" x14ac:dyDescent="0.3">
      <c r="C4068" s="3" t="s">
        <v>952</v>
      </c>
      <c r="D4068">
        <f>MATCH(C4068,'Master Sheet'!$B$2:$B$392,0)</f>
        <v>309</v>
      </c>
    </row>
    <row r="4069" spans="3:4" x14ac:dyDescent="0.3">
      <c r="C4069" s="3" t="s">
        <v>952</v>
      </c>
      <c r="D4069">
        <f>MATCH(C4069,'Master Sheet'!$B$2:$B$392,0)</f>
        <v>309</v>
      </c>
    </row>
    <row r="4070" spans="3:4" x14ac:dyDescent="0.3">
      <c r="C4070" s="3" t="s">
        <v>952</v>
      </c>
      <c r="D4070">
        <f>MATCH(C4070,'Master Sheet'!$B$2:$B$392,0)</f>
        <v>309</v>
      </c>
    </row>
    <row r="4071" spans="3:4" x14ac:dyDescent="0.3">
      <c r="C4071" s="3" t="s">
        <v>952</v>
      </c>
      <c r="D4071">
        <f>MATCH(C4071,'Master Sheet'!$B$2:$B$392,0)</f>
        <v>309</v>
      </c>
    </row>
    <row r="4072" spans="3:4" x14ac:dyDescent="0.3">
      <c r="C4072" s="3" t="s">
        <v>952</v>
      </c>
      <c r="D4072">
        <f>MATCH(C4072,'Master Sheet'!$B$2:$B$392,0)</f>
        <v>309</v>
      </c>
    </row>
    <row r="4073" spans="3:4" x14ac:dyDescent="0.3">
      <c r="C4073" s="3" t="s">
        <v>952</v>
      </c>
      <c r="D4073">
        <f>MATCH(C4073,'Master Sheet'!$B$2:$B$392,0)</f>
        <v>309</v>
      </c>
    </row>
    <row r="4074" spans="3:4" x14ac:dyDescent="0.3">
      <c r="C4074" s="3" t="s">
        <v>952</v>
      </c>
      <c r="D4074">
        <f>MATCH(C4074,'Master Sheet'!$B$2:$B$392,0)</f>
        <v>309</v>
      </c>
    </row>
    <row r="4075" spans="3:4" x14ac:dyDescent="0.3">
      <c r="C4075" s="3" t="s">
        <v>955</v>
      </c>
      <c r="D4075">
        <f>MATCH(C4075,'Master Sheet'!$B$2:$B$392,0)</f>
        <v>310</v>
      </c>
    </row>
    <row r="4076" spans="3:4" x14ac:dyDescent="0.3">
      <c r="C4076" s="3" t="s">
        <v>955</v>
      </c>
      <c r="D4076">
        <f>MATCH(C4076,'Master Sheet'!$B$2:$B$392,0)</f>
        <v>310</v>
      </c>
    </row>
    <row r="4077" spans="3:4" x14ac:dyDescent="0.3">
      <c r="C4077" s="3" t="s">
        <v>955</v>
      </c>
      <c r="D4077">
        <f>MATCH(C4077,'Master Sheet'!$B$2:$B$392,0)</f>
        <v>310</v>
      </c>
    </row>
    <row r="4078" spans="3:4" x14ac:dyDescent="0.3">
      <c r="C4078" s="3" t="s">
        <v>955</v>
      </c>
      <c r="D4078">
        <f>MATCH(C4078,'Master Sheet'!$B$2:$B$392,0)</f>
        <v>310</v>
      </c>
    </row>
    <row r="4079" spans="3:4" x14ac:dyDescent="0.3">
      <c r="C4079" s="3" t="s">
        <v>955</v>
      </c>
      <c r="D4079">
        <f>MATCH(C4079,'Master Sheet'!$B$2:$B$392,0)</f>
        <v>310</v>
      </c>
    </row>
    <row r="4080" spans="3:4" x14ac:dyDescent="0.3">
      <c r="C4080" s="3" t="s">
        <v>955</v>
      </c>
      <c r="D4080">
        <f>MATCH(C4080,'Master Sheet'!$B$2:$B$392,0)</f>
        <v>310</v>
      </c>
    </row>
    <row r="4081" spans="3:4" x14ac:dyDescent="0.3">
      <c r="C4081" s="3" t="s">
        <v>955</v>
      </c>
      <c r="D4081">
        <f>MATCH(C4081,'Master Sheet'!$B$2:$B$392,0)</f>
        <v>310</v>
      </c>
    </row>
    <row r="4082" spans="3:4" x14ac:dyDescent="0.3">
      <c r="C4082" s="3" t="s">
        <v>955</v>
      </c>
      <c r="D4082">
        <f>MATCH(C4082,'Master Sheet'!$B$2:$B$392,0)</f>
        <v>310</v>
      </c>
    </row>
    <row r="4083" spans="3:4" x14ac:dyDescent="0.3">
      <c r="C4083" s="3" t="s">
        <v>955</v>
      </c>
      <c r="D4083">
        <f>MATCH(C4083,'Master Sheet'!$B$2:$B$392,0)</f>
        <v>310</v>
      </c>
    </row>
    <row r="4084" spans="3:4" x14ac:dyDescent="0.3">
      <c r="C4084" s="3" t="s">
        <v>955</v>
      </c>
      <c r="D4084">
        <f>MATCH(C4084,'Master Sheet'!$B$2:$B$392,0)</f>
        <v>310</v>
      </c>
    </row>
    <row r="4085" spans="3:4" x14ac:dyDescent="0.3">
      <c r="C4085" s="3" t="s">
        <v>955</v>
      </c>
      <c r="D4085">
        <f>MATCH(C4085,'Master Sheet'!$B$2:$B$392,0)</f>
        <v>310</v>
      </c>
    </row>
    <row r="4086" spans="3:4" x14ac:dyDescent="0.3">
      <c r="C4086" s="3" t="s">
        <v>955</v>
      </c>
      <c r="D4086">
        <f>MATCH(C4086,'Master Sheet'!$B$2:$B$392,0)</f>
        <v>310</v>
      </c>
    </row>
    <row r="4087" spans="3:4" x14ac:dyDescent="0.3">
      <c r="C4087" s="3" t="s">
        <v>955</v>
      </c>
      <c r="D4087">
        <f>MATCH(C4087,'Master Sheet'!$B$2:$B$392,0)</f>
        <v>310</v>
      </c>
    </row>
    <row r="4088" spans="3:4" x14ac:dyDescent="0.3">
      <c r="C4088" s="3" t="s">
        <v>955</v>
      </c>
      <c r="D4088">
        <f>MATCH(C4088,'Master Sheet'!$B$2:$B$392,0)</f>
        <v>310</v>
      </c>
    </row>
    <row r="4089" spans="3:4" x14ac:dyDescent="0.3">
      <c r="C4089" s="3" t="s">
        <v>955</v>
      </c>
      <c r="D4089">
        <f>MATCH(C4089,'Master Sheet'!$B$2:$B$392,0)</f>
        <v>310</v>
      </c>
    </row>
    <row r="4090" spans="3:4" x14ac:dyDescent="0.3">
      <c r="C4090" s="3" t="s">
        <v>955</v>
      </c>
      <c r="D4090">
        <f>MATCH(C4090,'Master Sheet'!$B$2:$B$392,0)</f>
        <v>310</v>
      </c>
    </row>
    <row r="4091" spans="3:4" x14ac:dyDescent="0.3">
      <c r="C4091" s="3" t="s">
        <v>955</v>
      </c>
      <c r="D4091">
        <f>MATCH(C4091,'Master Sheet'!$B$2:$B$392,0)</f>
        <v>310</v>
      </c>
    </row>
    <row r="4092" spans="3:4" x14ac:dyDescent="0.3">
      <c r="C4092" s="3" t="s">
        <v>955</v>
      </c>
      <c r="D4092">
        <f>MATCH(C4092,'Master Sheet'!$B$2:$B$392,0)</f>
        <v>310</v>
      </c>
    </row>
    <row r="4093" spans="3:4" x14ac:dyDescent="0.3">
      <c r="C4093" s="3" t="s">
        <v>955</v>
      </c>
      <c r="D4093">
        <f>MATCH(C4093,'Master Sheet'!$B$2:$B$392,0)</f>
        <v>310</v>
      </c>
    </row>
    <row r="4094" spans="3:4" x14ac:dyDescent="0.3">
      <c r="C4094" s="3" t="s">
        <v>955</v>
      </c>
      <c r="D4094">
        <f>MATCH(C4094,'Master Sheet'!$B$2:$B$392,0)</f>
        <v>310</v>
      </c>
    </row>
    <row r="4095" spans="3:4" x14ac:dyDescent="0.3">
      <c r="C4095" s="3" t="s">
        <v>958</v>
      </c>
      <c r="D4095">
        <f>MATCH(C4095,'Master Sheet'!$B$2:$B$392,0)</f>
        <v>311</v>
      </c>
    </row>
    <row r="4096" spans="3:4" x14ac:dyDescent="0.3">
      <c r="C4096" s="3" t="s">
        <v>958</v>
      </c>
      <c r="D4096">
        <f>MATCH(C4096,'Master Sheet'!$B$2:$B$392,0)</f>
        <v>311</v>
      </c>
    </row>
    <row r="4097" spans="3:4" x14ac:dyDescent="0.3">
      <c r="C4097" s="3" t="s">
        <v>958</v>
      </c>
      <c r="D4097">
        <f>MATCH(C4097,'Master Sheet'!$B$2:$B$392,0)</f>
        <v>311</v>
      </c>
    </row>
    <row r="4098" spans="3:4" x14ac:dyDescent="0.3">
      <c r="C4098" s="3" t="s">
        <v>958</v>
      </c>
      <c r="D4098">
        <f>MATCH(C4098,'Master Sheet'!$B$2:$B$392,0)</f>
        <v>311</v>
      </c>
    </row>
    <row r="4099" spans="3:4" x14ac:dyDescent="0.3">
      <c r="C4099" s="3" t="s">
        <v>958</v>
      </c>
      <c r="D4099">
        <f>MATCH(C4099,'Master Sheet'!$B$2:$B$392,0)</f>
        <v>311</v>
      </c>
    </row>
    <row r="4100" spans="3:4" x14ac:dyDescent="0.3">
      <c r="C4100" s="3" t="s">
        <v>958</v>
      </c>
      <c r="D4100">
        <f>MATCH(C4100,'Master Sheet'!$B$2:$B$392,0)</f>
        <v>311</v>
      </c>
    </row>
    <row r="4101" spans="3:4" x14ac:dyDescent="0.3">
      <c r="C4101" s="3" t="s">
        <v>958</v>
      </c>
      <c r="D4101">
        <f>MATCH(C4101,'Master Sheet'!$B$2:$B$392,0)</f>
        <v>311</v>
      </c>
    </row>
    <row r="4102" spans="3:4" x14ac:dyDescent="0.3">
      <c r="C4102" s="3" t="s">
        <v>958</v>
      </c>
      <c r="D4102">
        <f>MATCH(C4102,'Master Sheet'!$B$2:$B$392,0)</f>
        <v>311</v>
      </c>
    </row>
    <row r="4103" spans="3:4" x14ac:dyDescent="0.3">
      <c r="C4103" s="3" t="s">
        <v>958</v>
      </c>
      <c r="D4103">
        <f>MATCH(C4103,'Master Sheet'!$B$2:$B$392,0)</f>
        <v>311</v>
      </c>
    </row>
    <row r="4104" spans="3:4" x14ac:dyDescent="0.3">
      <c r="C4104" s="3" t="s">
        <v>958</v>
      </c>
      <c r="D4104">
        <f>MATCH(C4104,'Master Sheet'!$B$2:$B$392,0)</f>
        <v>311</v>
      </c>
    </row>
    <row r="4105" spans="3:4" x14ac:dyDescent="0.3">
      <c r="C4105" s="3" t="s">
        <v>958</v>
      </c>
      <c r="D4105">
        <f>MATCH(C4105,'Master Sheet'!$B$2:$B$392,0)</f>
        <v>311</v>
      </c>
    </row>
    <row r="4106" spans="3:4" x14ac:dyDescent="0.3">
      <c r="C4106" s="3" t="s">
        <v>958</v>
      </c>
      <c r="D4106">
        <f>MATCH(C4106,'Master Sheet'!$B$2:$B$392,0)</f>
        <v>311</v>
      </c>
    </row>
    <row r="4107" spans="3:4" x14ac:dyDescent="0.3">
      <c r="C4107" s="3" t="s">
        <v>958</v>
      </c>
      <c r="D4107">
        <f>MATCH(C4107,'Master Sheet'!$B$2:$B$392,0)</f>
        <v>311</v>
      </c>
    </row>
    <row r="4108" spans="3:4" x14ac:dyDescent="0.3">
      <c r="C4108" s="3" t="s">
        <v>958</v>
      </c>
      <c r="D4108">
        <f>MATCH(C4108,'Master Sheet'!$B$2:$B$392,0)</f>
        <v>311</v>
      </c>
    </row>
    <row r="4109" spans="3:4" x14ac:dyDescent="0.3">
      <c r="C4109" s="3" t="s">
        <v>958</v>
      </c>
      <c r="D4109">
        <f>MATCH(C4109,'Master Sheet'!$B$2:$B$392,0)</f>
        <v>311</v>
      </c>
    </row>
    <row r="4110" spans="3:4" x14ac:dyDescent="0.3">
      <c r="C4110" s="3" t="s">
        <v>958</v>
      </c>
      <c r="D4110">
        <f>MATCH(C4110,'Master Sheet'!$B$2:$B$392,0)</f>
        <v>311</v>
      </c>
    </row>
    <row r="4111" spans="3:4" x14ac:dyDescent="0.3">
      <c r="C4111" s="3" t="s">
        <v>958</v>
      </c>
      <c r="D4111">
        <f>MATCH(C4111,'Master Sheet'!$B$2:$B$392,0)</f>
        <v>311</v>
      </c>
    </row>
    <row r="4112" spans="3:4" x14ac:dyDescent="0.3">
      <c r="C4112" s="3" t="s">
        <v>958</v>
      </c>
      <c r="D4112">
        <f>MATCH(C4112,'Master Sheet'!$B$2:$B$392,0)</f>
        <v>311</v>
      </c>
    </row>
    <row r="4113" spans="3:4" x14ac:dyDescent="0.3">
      <c r="C4113" s="3" t="s">
        <v>958</v>
      </c>
      <c r="D4113">
        <f>MATCH(C4113,'Master Sheet'!$B$2:$B$392,0)</f>
        <v>311</v>
      </c>
    </row>
    <row r="4114" spans="3:4" x14ac:dyDescent="0.3">
      <c r="C4114" s="3" t="s">
        <v>958</v>
      </c>
      <c r="D4114">
        <f>MATCH(C4114,'Master Sheet'!$B$2:$B$392,0)</f>
        <v>311</v>
      </c>
    </row>
    <row r="4115" spans="3:4" x14ac:dyDescent="0.3">
      <c r="C4115" s="3" t="s">
        <v>958</v>
      </c>
      <c r="D4115">
        <f>MATCH(C4115,'Master Sheet'!$B$2:$B$392,0)</f>
        <v>311</v>
      </c>
    </row>
    <row r="4116" spans="3:4" x14ac:dyDescent="0.3">
      <c r="C4116" s="3" t="s">
        <v>958</v>
      </c>
      <c r="D4116">
        <f>MATCH(C4116,'Master Sheet'!$B$2:$B$392,0)</f>
        <v>311</v>
      </c>
    </row>
    <row r="4117" spans="3:4" x14ac:dyDescent="0.3">
      <c r="C4117" s="3" t="s">
        <v>958</v>
      </c>
      <c r="D4117">
        <f>MATCH(C4117,'Master Sheet'!$B$2:$B$392,0)</f>
        <v>311</v>
      </c>
    </row>
    <row r="4118" spans="3:4" x14ac:dyDescent="0.3">
      <c r="C4118" s="3" t="s">
        <v>958</v>
      </c>
      <c r="D4118">
        <f>MATCH(C4118,'Master Sheet'!$B$2:$B$392,0)</f>
        <v>311</v>
      </c>
    </row>
    <row r="4119" spans="3:4" x14ac:dyDescent="0.3">
      <c r="C4119" s="3" t="s">
        <v>961</v>
      </c>
      <c r="D4119">
        <f>MATCH(C4119,'Master Sheet'!$B$2:$B$392,0)</f>
        <v>312</v>
      </c>
    </row>
    <row r="4120" spans="3:4" x14ac:dyDescent="0.3">
      <c r="C4120" s="3" t="s">
        <v>961</v>
      </c>
      <c r="D4120">
        <f>MATCH(C4120,'Master Sheet'!$B$2:$B$392,0)</f>
        <v>312</v>
      </c>
    </row>
    <row r="4121" spans="3:4" x14ac:dyDescent="0.3">
      <c r="C4121" s="3" t="s">
        <v>961</v>
      </c>
      <c r="D4121">
        <f>MATCH(C4121,'Master Sheet'!$B$2:$B$392,0)</f>
        <v>312</v>
      </c>
    </row>
    <row r="4122" spans="3:4" x14ac:dyDescent="0.3">
      <c r="C4122" s="3" t="s">
        <v>961</v>
      </c>
      <c r="D4122">
        <f>MATCH(C4122,'Master Sheet'!$B$2:$B$392,0)</f>
        <v>312</v>
      </c>
    </row>
    <row r="4123" spans="3:4" x14ac:dyDescent="0.3">
      <c r="C4123" s="3" t="s">
        <v>961</v>
      </c>
      <c r="D4123">
        <f>MATCH(C4123,'Master Sheet'!$B$2:$B$392,0)</f>
        <v>312</v>
      </c>
    </row>
    <row r="4124" spans="3:4" x14ac:dyDescent="0.3">
      <c r="C4124" s="3" t="s">
        <v>961</v>
      </c>
      <c r="D4124">
        <f>MATCH(C4124,'Master Sheet'!$B$2:$B$392,0)</f>
        <v>312</v>
      </c>
    </row>
    <row r="4125" spans="3:4" x14ac:dyDescent="0.3">
      <c r="C4125" s="3" t="s">
        <v>961</v>
      </c>
      <c r="D4125">
        <f>MATCH(C4125,'Master Sheet'!$B$2:$B$392,0)</f>
        <v>312</v>
      </c>
    </row>
    <row r="4126" spans="3:4" x14ac:dyDescent="0.3">
      <c r="C4126" s="3" t="s">
        <v>961</v>
      </c>
      <c r="D4126">
        <f>MATCH(C4126,'Master Sheet'!$B$2:$B$392,0)</f>
        <v>312</v>
      </c>
    </row>
    <row r="4127" spans="3:4" x14ac:dyDescent="0.3">
      <c r="C4127" s="3" t="s">
        <v>961</v>
      </c>
      <c r="D4127">
        <f>MATCH(C4127,'Master Sheet'!$B$2:$B$392,0)</f>
        <v>312</v>
      </c>
    </row>
    <row r="4128" spans="3:4" x14ac:dyDescent="0.3">
      <c r="C4128" s="3" t="s">
        <v>961</v>
      </c>
      <c r="D4128">
        <f>MATCH(C4128,'Master Sheet'!$B$2:$B$392,0)</f>
        <v>312</v>
      </c>
    </row>
    <row r="4129" spans="3:4" x14ac:dyDescent="0.3">
      <c r="C4129" s="3" t="s">
        <v>961</v>
      </c>
      <c r="D4129">
        <f>MATCH(C4129,'Master Sheet'!$B$2:$B$392,0)</f>
        <v>312</v>
      </c>
    </row>
    <row r="4130" spans="3:4" x14ac:dyDescent="0.3">
      <c r="C4130" s="3" t="s">
        <v>961</v>
      </c>
      <c r="D4130">
        <f>MATCH(C4130,'Master Sheet'!$B$2:$B$392,0)</f>
        <v>312</v>
      </c>
    </row>
    <row r="4131" spans="3:4" x14ac:dyDescent="0.3">
      <c r="C4131" s="3" t="s">
        <v>961</v>
      </c>
      <c r="D4131">
        <f>MATCH(C4131,'Master Sheet'!$B$2:$B$392,0)</f>
        <v>312</v>
      </c>
    </row>
    <row r="4132" spans="3:4" x14ac:dyDescent="0.3">
      <c r="C4132" s="3" t="s">
        <v>964</v>
      </c>
      <c r="D4132">
        <f>MATCH(C4132,'Master Sheet'!$B$2:$B$392,0)</f>
        <v>313</v>
      </c>
    </row>
    <row r="4133" spans="3:4" x14ac:dyDescent="0.3">
      <c r="C4133" s="3" t="s">
        <v>964</v>
      </c>
      <c r="D4133">
        <f>MATCH(C4133,'Master Sheet'!$B$2:$B$392,0)</f>
        <v>313</v>
      </c>
    </row>
    <row r="4134" spans="3:4" x14ac:dyDescent="0.3">
      <c r="C4134" s="3" t="s">
        <v>964</v>
      </c>
      <c r="D4134">
        <f>MATCH(C4134,'Master Sheet'!$B$2:$B$392,0)</f>
        <v>313</v>
      </c>
    </row>
    <row r="4135" spans="3:4" x14ac:dyDescent="0.3">
      <c r="C4135" s="3" t="s">
        <v>964</v>
      </c>
      <c r="D4135">
        <f>MATCH(C4135,'Master Sheet'!$B$2:$B$392,0)</f>
        <v>313</v>
      </c>
    </row>
    <row r="4136" spans="3:4" x14ac:dyDescent="0.3">
      <c r="C4136" s="3" t="s">
        <v>964</v>
      </c>
      <c r="D4136">
        <f>MATCH(C4136,'Master Sheet'!$B$2:$B$392,0)</f>
        <v>313</v>
      </c>
    </row>
    <row r="4137" spans="3:4" x14ac:dyDescent="0.3">
      <c r="C4137" s="3" t="s">
        <v>964</v>
      </c>
      <c r="D4137">
        <f>MATCH(C4137,'Master Sheet'!$B$2:$B$392,0)</f>
        <v>313</v>
      </c>
    </row>
    <row r="4138" spans="3:4" x14ac:dyDescent="0.3">
      <c r="C4138" s="3" t="s">
        <v>964</v>
      </c>
      <c r="D4138">
        <f>MATCH(C4138,'Master Sheet'!$B$2:$B$392,0)</f>
        <v>313</v>
      </c>
    </row>
    <row r="4139" spans="3:4" x14ac:dyDescent="0.3">
      <c r="C4139" s="3" t="s">
        <v>964</v>
      </c>
      <c r="D4139">
        <f>MATCH(C4139,'Master Sheet'!$B$2:$B$392,0)</f>
        <v>313</v>
      </c>
    </row>
    <row r="4140" spans="3:4" x14ac:dyDescent="0.3">
      <c r="C4140" s="3" t="s">
        <v>964</v>
      </c>
      <c r="D4140">
        <f>MATCH(C4140,'Master Sheet'!$B$2:$B$392,0)</f>
        <v>313</v>
      </c>
    </row>
    <row r="4141" spans="3:4" x14ac:dyDescent="0.3">
      <c r="C4141" s="3" t="s">
        <v>964</v>
      </c>
      <c r="D4141">
        <f>MATCH(C4141,'Master Sheet'!$B$2:$B$392,0)</f>
        <v>313</v>
      </c>
    </row>
    <row r="4142" spans="3:4" x14ac:dyDescent="0.3">
      <c r="C4142" s="3" t="s">
        <v>964</v>
      </c>
      <c r="D4142">
        <f>MATCH(C4142,'Master Sheet'!$B$2:$B$392,0)</f>
        <v>313</v>
      </c>
    </row>
    <row r="4143" spans="3:4" x14ac:dyDescent="0.3">
      <c r="C4143" s="3" t="s">
        <v>964</v>
      </c>
      <c r="D4143">
        <f>MATCH(C4143,'Master Sheet'!$B$2:$B$392,0)</f>
        <v>313</v>
      </c>
    </row>
    <row r="4144" spans="3:4" x14ac:dyDescent="0.3">
      <c r="C4144" s="3" t="s">
        <v>964</v>
      </c>
      <c r="D4144">
        <f>MATCH(C4144,'Master Sheet'!$B$2:$B$392,0)</f>
        <v>313</v>
      </c>
    </row>
    <row r="4145" spans="3:4" x14ac:dyDescent="0.3">
      <c r="C4145" s="3" t="s">
        <v>967</v>
      </c>
      <c r="D4145">
        <f>MATCH(C4145,'Master Sheet'!$B$2:$B$392,0)</f>
        <v>314</v>
      </c>
    </row>
    <row r="4146" spans="3:4" x14ac:dyDescent="0.3">
      <c r="C4146" s="3" t="s">
        <v>967</v>
      </c>
      <c r="D4146">
        <f>MATCH(C4146,'Master Sheet'!$B$2:$B$392,0)</f>
        <v>314</v>
      </c>
    </row>
    <row r="4147" spans="3:4" x14ac:dyDescent="0.3">
      <c r="C4147" s="3" t="s">
        <v>967</v>
      </c>
      <c r="D4147">
        <f>MATCH(C4147,'Master Sheet'!$B$2:$B$392,0)</f>
        <v>314</v>
      </c>
    </row>
    <row r="4148" spans="3:4" x14ac:dyDescent="0.3">
      <c r="C4148" s="3" t="s">
        <v>967</v>
      </c>
      <c r="D4148">
        <f>MATCH(C4148,'Master Sheet'!$B$2:$B$392,0)</f>
        <v>314</v>
      </c>
    </row>
    <row r="4149" spans="3:4" x14ac:dyDescent="0.3">
      <c r="C4149" s="3" t="s">
        <v>967</v>
      </c>
      <c r="D4149">
        <f>MATCH(C4149,'Master Sheet'!$B$2:$B$392,0)</f>
        <v>314</v>
      </c>
    </row>
    <row r="4150" spans="3:4" x14ac:dyDescent="0.3">
      <c r="C4150" s="3" t="s">
        <v>967</v>
      </c>
      <c r="D4150">
        <f>MATCH(C4150,'Master Sheet'!$B$2:$B$392,0)</f>
        <v>314</v>
      </c>
    </row>
    <row r="4151" spans="3:4" x14ac:dyDescent="0.3">
      <c r="C4151" s="3" t="s">
        <v>967</v>
      </c>
      <c r="D4151">
        <f>MATCH(C4151,'Master Sheet'!$B$2:$B$392,0)</f>
        <v>314</v>
      </c>
    </row>
    <row r="4152" spans="3:4" x14ac:dyDescent="0.3">
      <c r="C4152" s="3" t="s">
        <v>967</v>
      </c>
      <c r="D4152">
        <f>MATCH(C4152,'Master Sheet'!$B$2:$B$392,0)</f>
        <v>314</v>
      </c>
    </row>
    <row r="4153" spans="3:4" x14ac:dyDescent="0.3">
      <c r="C4153" s="3" t="s">
        <v>967</v>
      </c>
      <c r="D4153">
        <f>MATCH(C4153,'Master Sheet'!$B$2:$B$392,0)</f>
        <v>314</v>
      </c>
    </row>
    <row r="4154" spans="3:4" x14ac:dyDescent="0.3">
      <c r="C4154" s="3" t="s">
        <v>967</v>
      </c>
      <c r="D4154">
        <f>MATCH(C4154,'Master Sheet'!$B$2:$B$392,0)</f>
        <v>314</v>
      </c>
    </row>
    <row r="4155" spans="3:4" x14ac:dyDescent="0.3">
      <c r="C4155" s="3" t="s">
        <v>967</v>
      </c>
      <c r="D4155">
        <f>MATCH(C4155,'Master Sheet'!$B$2:$B$392,0)</f>
        <v>314</v>
      </c>
    </row>
    <row r="4156" spans="3:4" x14ac:dyDescent="0.3">
      <c r="C4156" s="3" t="s">
        <v>970</v>
      </c>
      <c r="D4156">
        <f>MATCH(C4156,'Master Sheet'!$B$2:$B$392,0)</f>
        <v>315</v>
      </c>
    </row>
    <row r="4157" spans="3:4" x14ac:dyDescent="0.3">
      <c r="C4157" s="3" t="s">
        <v>970</v>
      </c>
      <c r="D4157">
        <f>MATCH(C4157,'Master Sheet'!$B$2:$B$392,0)</f>
        <v>315</v>
      </c>
    </row>
    <row r="4158" spans="3:4" x14ac:dyDescent="0.3">
      <c r="C4158" s="3" t="s">
        <v>970</v>
      </c>
      <c r="D4158">
        <f>MATCH(C4158,'Master Sheet'!$B$2:$B$392,0)</f>
        <v>315</v>
      </c>
    </row>
    <row r="4159" spans="3:4" x14ac:dyDescent="0.3">
      <c r="C4159" s="3" t="s">
        <v>970</v>
      </c>
      <c r="D4159">
        <f>MATCH(C4159,'Master Sheet'!$B$2:$B$392,0)</f>
        <v>315</v>
      </c>
    </row>
    <row r="4160" spans="3:4" x14ac:dyDescent="0.3">
      <c r="C4160" s="3" t="s">
        <v>970</v>
      </c>
      <c r="D4160">
        <f>MATCH(C4160,'Master Sheet'!$B$2:$B$392,0)</f>
        <v>315</v>
      </c>
    </row>
    <row r="4161" spans="3:4" x14ac:dyDescent="0.3">
      <c r="C4161" s="3" t="s">
        <v>970</v>
      </c>
      <c r="D4161">
        <f>MATCH(C4161,'Master Sheet'!$B$2:$B$392,0)</f>
        <v>315</v>
      </c>
    </row>
    <row r="4162" spans="3:4" x14ac:dyDescent="0.3">
      <c r="C4162" s="3" t="s">
        <v>970</v>
      </c>
      <c r="D4162">
        <f>MATCH(C4162,'Master Sheet'!$B$2:$B$392,0)</f>
        <v>315</v>
      </c>
    </row>
    <row r="4163" spans="3:4" x14ac:dyDescent="0.3">
      <c r="C4163" s="3" t="s">
        <v>970</v>
      </c>
      <c r="D4163">
        <f>MATCH(C4163,'Master Sheet'!$B$2:$B$392,0)</f>
        <v>315</v>
      </c>
    </row>
    <row r="4164" spans="3:4" x14ac:dyDescent="0.3">
      <c r="C4164" s="3" t="s">
        <v>970</v>
      </c>
      <c r="D4164">
        <f>MATCH(C4164,'Master Sheet'!$B$2:$B$392,0)</f>
        <v>315</v>
      </c>
    </row>
    <row r="4165" spans="3:4" x14ac:dyDescent="0.3">
      <c r="C4165" s="3" t="s">
        <v>970</v>
      </c>
      <c r="D4165">
        <f>MATCH(C4165,'Master Sheet'!$B$2:$B$392,0)</f>
        <v>315</v>
      </c>
    </row>
    <row r="4166" spans="3:4" x14ac:dyDescent="0.3">
      <c r="C4166" s="3" t="s">
        <v>970</v>
      </c>
      <c r="D4166">
        <f>MATCH(C4166,'Master Sheet'!$B$2:$B$392,0)</f>
        <v>315</v>
      </c>
    </row>
    <row r="4167" spans="3:4" x14ac:dyDescent="0.3">
      <c r="C4167" s="3" t="s">
        <v>970</v>
      </c>
      <c r="D4167">
        <f>MATCH(C4167,'Master Sheet'!$B$2:$B$392,0)</f>
        <v>315</v>
      </c>
    </row>
    <row r="4168" spans="3:4" x14ac:dyDescent="0.3">
      <c r="C4168" s="3" t="s">
        <v>970</v>
      </c>
      <c r="D4168">
        <f>MATCH(C4168,'Master Sheet'!$B$2:$B$392,0)</f>
        <v>315</v>
      </c>
    </row>
    <row r="4169" spans="3:4" x14ac:dyDescent="0.3">
      <c r="C4169" s="3" t="s">
        <v>970</v>
      </c>
      <c r="D4169">
        <f>MATCH(C4169,'Master Sheet'!$B$2:$B$392,0)</f>
        <v>315</v>
      </c>
    </row>
    <row r="4170" spans="3:4" x14ac:dyDescent="0.3">
      <c r="C4170" s="3" t="s">
        <v>970</v>
      </c>
      <c r="D4170">
        <f>MATCH(C4170,'Master Sheet'!$B$2:$B$392,0)</f>
        <v>315</v>
      </c>
    </row>
    <row r="4171" spans="3:4" x14ac:dyDescent="0.3">
      <c r="C4171" s="3" t="s">
        <v>970</v>
      </c>
      <c r="D4171">
        <f>MATCH(C4171,'Master Sheet'!$B$2:$B$392,0)</f>
        <v>315</v>
      </c>
    </row>
    <row r="4172" spans="3:4" x14ac:dyDescent="0.3">
      <c r="C4172" s="3" t="s">
        <v>970</v>
      </c>
      <c r="D4172">
        <f>MATCH(C4172,'Master Sheet'!$B$2:$B$392,0)</f>
        <v>315</v>
      </c>
    </row>
    <row r="4173" spans="3:4" x14ac:dyDescent="0.3">
      <c r="C4173" s="3" t="s">
        <v>970</v>
      </c>
      <c r="D4173">
        <f>MATCH(C4173,'Master Sheet'!$B$2:$B$392,0)</f>
        <v>315</v>
      </c>
    </row>
    <row r="4174" spans="3:4" x14ac:dyDescent="0.3">
      <c r="C4174" s="3" t="s">
        <v>970</v>
      </c>
      <c r="D4174">
        <f>MATCH(C4174,'Master Sheet'!$B$2:$B$392,0)</f>
        <v>315</v>
      </c>
    </row>
    <row r="4175" spans="3:4" x14ac:dyDescent="0.3">
      <c r="C4175" s="3" t="s">
        <v>970</v>
      </c>
      <c r="D4175">
        <f>MATCH(C4175,'Master Sheet'!$B$2:$B$392,0)</f>
        <v>315</v>
      </c>
    </row>
    <row r="4176" spans="3:4" x14ac:dyDescent="0.3">
      <c r="C4176" s="3" t="s">
        <v>970</v>
      </c>
      <c r="D4176">
        <f>MATCH(C4176,'Master Sheet'!$B$2:$B$392,0)</f>
        <v>315</v>
      </c>
    </row>
    <row r="4177" spans="3:4" x14ac:dyDescent="0.3">
      <c r="C4177" s="3" t="s">
        <v>973</v>
      </c>
      <c r="D4177">
        <f>MATCH(C4177,'Master Sheet'!$B$2:$B$392,0)</f>
        <v>316</v>
      </c>
    </row>
    <row r="4178" spans="3:4" x14ac:dyDescent="0.3">
      <c r="C4178" s="3" t="s">
        <v>973</v>
      </c>
      <c r="D4178">
        <f>MATCH(C4178,'Master Sheet'!$B$2:$B$392,0)</f>
        <v>316</v>
      </c>
    </row>
    <row r="4179" spans="3:4" x14ac:dyDescent="0.3">
      <c r="C4179" s="3" t="s">
        <v>973</v>
      </c>
      <c r="D4179">
        <f>MATCH(C4179,'Master Sheet'!$B$2:$B$392,0)</f>
        <v>316</v>
      </c>
    </row>
    <row r="4180" spans="3:4" x14ac:dyDescent="0.3">
      <c r="C4180" s="3" t="s">
        <v>973</v>
      </c>
      <c r="D4180">
        <f>MATCH(C4180,'Master Sheet'!$B$2:$B$392,0)</f>
        <v>316</v>
      </c>
    </row>
    <row r="4181" spans="3:4" x14ac:dyDescent="0.3">
      <c r="C4181" s="3" t="s">
        <v>973</v>
      </c>
      <c r="D4181">
        <f>MATCH(C4181,'Master Sheet'!$B$2:$B$392,0)</f>
        <v>316</v>
      </c>
    </row>
    <row r="4182" spans="3:4" x14ac:dyDescent="0.3">
      <c r="C4182" s="3" t="s">
        <v>973</v>
      </c>
      <c r="D4182">
        <f>MATCH(C4182,'Master Sheet'!$B$2:$B$392,0)</f>
        <v>316</v>
      </c>
    </row>
    <row r="4183" spans="3:4" x14ac:dyDescent="0.3">
      <c r="C4183" s="3" t="s">
        <v>973</v>
      </c>
      <c r="D4183">
        <f>MATCH(C4183,'Master Sheet'!$B$2:$B$392,0)</f>
        <v>316</v>
      </c>
    </row>
    <row r="4184" spans="3:4" x14ac:dyDescent="0.3">
      <c r="C4184" s="3" t="s">
        <v>973</v>
      </c>
      <c r="D4184">
        <f>MATCH(C4184,'Master Sheet'!$B$2:$B$392,0)</f>
        <v>316</v>
      </c>
    </row>
    <row r="4185" spans="3:4" x14ac:dyDescent="0.3">
      <c r="C4185" s="3" t="s">
        <v>973</v>
      </c>
      <c r="D4185">
        <f>MATCH(C4185,'Master Sheet'!$B$2:$B$392,0)</f>
        <v>316</v>
      </c>
    </row>
    <row r="4186" spans="3:4" x14ac:dyDescent="0.3">
      <c r="C4186" s="3" t="s">
        <v>976</v>
      </c>
      <c r="D4186">
        <f>MATCH(C4186,'Master Sheet'!$B$2:$B$392,0)</f>
        <v>317</v>
      </c>
    </row>
    <row r="4187" spans="3:4" x14ac:dyDescent="0.3">
      <c r="C4187" s="3" t="s">
        <v>976</v>
      </c>
      <c r="D4187">
        <f>MATCH(C4187,'Master Sheet'!$B$2:$B$392,0)</f>
        <v>317</v>
      </c>
    </row>
    <row r="4188" spans="3:4" x14ac:dyDescent="0.3">
      <c r="C4188" s="3" t="s">
        <v>976</v>
      </c>
      <c r="D4188">
        <f>MATCH(C4188,'Master Sheet'!$B$2:$B$392,0)</f>
        <v>317</v>
      </c>
    </row>
    <row r="4189" spans="3:4" x14ac:dyDescent="0.3">
      <c r="C4189" s="3" t="s">
        <v>976</v>
      </c>
      <c r="D4189">
        <f>MATCH(C4189,'Master Sheet'!$B$2:$B$392,0)</f>
        <v>317</v>
      </c>
    </row>
    <row r="4190" spans="3:4" x14ac:dyDescent="0.3">
      <c r="C4190" s="3" t="s">
        <v>976</v>
      </c>
      <c r="D4190">
        <f>MATCH(C4190,'Master Sheet'!$B$2:$B$392,0)</f>
        <v>317</v>
      </c>
    </row>
    <row r="4191" spans="3:4" x14ac:dyDescent="0.3">
      <c r="C4191" s="3" t="s">
        <v>976</v>
      </c>
      <c r="D4191">
        <f>MATCH(C4191,'Master Sheet'!$B$2:$B$392,0)</f>
        <v>317</v>
      </c>
    </row>
    <row r="4192" spans="3:4" x14ac:dyDescent="0.3">
      <c r="C4192" s="3" t="s">
        <v>976</v>
      </c>
      <c r="D4192">
        <f>MATCH(C4192,'Master Sheet'!$B$2:$B$392,0)</f>
        <v>317</v>
      </c>
    </row>
    <row r="4193" spans="3:4" x14ac:dyDescent="0.3">
      <c r="C4193" s="3" t="s">
        <v>976</v>
      </c>
      <c r="D4193">
        <f>MATCH(C4193,'Master Sheet'!$B$2:$B$392,0)</f>
        <v>317</v>
      </c>
    </row>
    <row r="4194" spans="3:4" x14ac:dyDescent="0.3">
      <c r="C4194" s="3" t="s">
        <v>976</v>
      </c>
      <c r="D4194">
        <f>MATCH(C4194,'Master Sheet'!$B$2:$B$392,0)</f>
        <v>317</v>
      </c>
    </row>
    <row r="4195" spans="3:4" x14ac:dyDescent="0.3">
      <c r="C4195" s="3" t="s">
        <v>976</v>
      </c>
      <c r="D4195">
        <f>MATCH(C4195,'Master Sheet'!$B$2:$B$392,0)</f>
        <v>317</v>
      </c>
    </row>
    <row r="4196" spans="3:4" x14ac:dyDescent="0.3">
      <c r="C4196" s="3" t="s">
        <v>979</v>
      </c>
      <c r="D4196">
        <f>MATCH(C4196,'Master Sheet'!$B$2:$B$392,0)</f>
        <v>318</v>
      </c>
    </row>
    <row r="4197" spans="3:4" x14ac:dyDescent="0.3">
      <c r="C4197" s="3" t="s">
        <v>979</v>
      </c>
      <c r="D4197">
        <f>MATCH(C4197,'Master Sheet'!$B$2:$B$392,0)</f>
        <v>318</v>
      </c>
    </row>
    <row r="4198" spans="3:4" x14ac:dyDescent="0.3">
      <c r="C4198" s="3" t="s">
        <v>979</v>
      </c>
      <c r="D4198">
        <f>MATCH(C4198,'Master Sheet'!$B$2:$B$392,0)</f>
        <v>318</v>
      </c>
    </row>
    <row r="4199" spans="3:4" x14ac:dyDescent="0.3">
      <c r="C4199" s="3" t="s">
        <v>979</v>
      </c>
      <c r="D4199">
        <f>MATCH(C4199,'Master Sheet'!$B$2:$B$392,0)</f>
        <v>318</v>
      </c>
    </row>
    <row r="4200" spans="3:4" x14ac:dyDescent="0.3">
      <c r="C4200" s="3" t="s">
        <v>979</v>
      </c>
      <c r="D4200">
        <f>MATCH(C4200,'Master Sheet'!$B$2:$B$392,0)</f>
        <v>318</v>
      </c>
    </row>
    <row r="4201" spans="3:4" x14ac:dyDescent="0.3">
      <c r="C4201" s="3" t="s">
        <v>979</v>
      </c>
      <c r="D4201">
        <f>MATCH(C4201,'Master Sheet'!$B$2:$B$392,0)</f>
        <v>318</v>
      </c>
    </row>
    <row r="4202" spans="3:4" x14ac:dyDescent="0.3">
      <c r="C4202" s="3" t="s">
        <v>979</v>
      </c>
      <c r="D4202">
        <f>MATCH(C4202,'Master Sheet'!$B$2:$B$392,0)</f>
        <v>318</v>
      </c>
    </row>
    <row r="4203" spans="3:4" x14ac:dyDescent="0.3">
      <c r="C4203" s="3" t="s">
        <v>979</v>
      </c>
      <c r="D4203">
        <f>MATCH(C4203,'Master Sheet'!$B$2:$B$392,0)</f>
        <v>318</v>
      </c>
    </row>
    <row r="4204" spans="3:4" x14ac:dyDescent="0.3">
      <c r="C4204" s="3" t="s">
        <v>979</v>
      </c>
      <c r="D4204">
        <f>MATCH(C4204,'Master Sheet'!$B$2:$B$392,0)</f>
        <v>318</v>
      </c>
    </row>
    <row r="4205" spans="3:4" x14ac:dyDescent="0.3">
      <c r="C4205" s="3" t="s">
        <v>979</v>
      </c>
      <c r="D4205">
        <f>MATCH(C4205,'Master Sheet'!$B$2:$B$392,0)</f>
        <v>318</v>
      </c>
    </row>
    <row r="4206" spans="3:4" x14ac:dyDescent="0.3">
      <c r="C4206" s="3" t="s">
        <v>979</v>
      </c>
      <c r="D4206">
        <f>MATCH(C4206,'Master Sheet'!$B$2:$B$392,0)</f>
        <v>318</v>
      </c>
    </row>
    <row r="4207" spans="3:4" x14ac:dyDescent="0.3">
      <c r="C4207" s="3" t="s">
        <v>979</v>
      </c>
      <c r="D4207">
        <f>MATCH(C4207,'Master Sheet'!$B$2:$B$392,0)</f>
        <v>318</v>
      </c>
    </row>
    <row r="4208" spans="3:4" x14ac:dyDescent="0.3">
      <c r="C4208" s="3" t="s">
        <v>979</v>
      </c>
      <c r="D4208">
        <f>MATCH(C4208,'Master Sheet'!$B$2:$B$392,0)</f>
        <v>318</v>
      </c>
    </row>
    <row r="4209" spans="3:4" x14ac:dyDescent="0.3">
      <c r="C4209" s="3" t="s">
        <v>979</v>
      </c>
      <c r="D4209">
        <f>MATCH(C4209,'Master Sheet'!$B$2:$B$392,0)</f>
        <v>318</v>
      </c>
    </row>
    <row r="4210" spans="3:4" x14ac:dyDescent="0.3">
      <c r="C4210" s="3" t="s">
        <v>979</v>
      </c>
      <c r="D4210">
        <f>MATCH(C4210,'Master Sheet'!$B$2:$B$392,0)</f>
        <v>318</v>
      </c>
    </row>
    <row r="4211" spans="3:4" x14ac:dyDescent="0.3">
      <c r="C4211" s="3" t="s">
        <v>979</v>
      </c>
      <c r="D4211">
        <f>MATCH(C4211,'Master Sheet'!$B$2:$B$392,0)</f>
        <v>318</v>
      </c>
    </row>
    <row r="4212" spans="3:4" x14ac:dyDescent="0.3">
      <c r="C4212" s="3" t="s">
        <v>982</v>
      </c>
      <c r="D4212">
        <f>MATCH(C4212,'Master Sheet'!$B$2:$B$392,0)</f>
        <v>319</v>
      </c>
    </row>
    <row r="4213" spans="3:4" x14ac:dyDescent="0.3">
      <c r="C4213" s="3" t="s">
        <v>982</v>
      </c>
      <c r="D4213">
        <f>MATCH(C4213,'Master Sheet'!$B$2:$B$392,0)</f>
        <v>319</v>
      </c>
    </row>
    <row r="4214" spans="3:4" x14ac:dyDescent="0.3">
      <c r="C4214" s="3" t="s">
        <v>982</v>
      </c>
      <c r="D4214">
        <f>MATCH(C4214,'Master Sheet'!$B$2:$B$392,0)</f>
        <v>319</v>
      </c>
    </row>
    <row r="4215" spans="3:4" x14ac:dyDescent="0.3">
      <c r="C4215" s="3" t="s">
        <v>982</v>
      </c>
      <c r="D4215">
        <f>MATCH(C4215,'Master Sheet'!$B$2:$B$392,0)</f>
        <v>319</v>
      </c>
    </row>
    <row r="4216" spans="3:4" x14ac:dyDescent="0.3">
      <c r="C4216" s="3" t="s">
        <v>982</v>
      </c>
      <c r="D4216">
        <f>MATCH(C4216,'Master Sheet'!$B$2:$B$392,0)</f>
        <v>319</v>
      </c>
    </row>
    <row r="4217" spans="3:4" x14ac:dyDescent="0.3">
      <c r="C4217" s="3" t="s">
        <v>982</v>
      </c>
      <c r="D4217">
        <f>MATCH(C4217,'Master Sheet'!$B$2:$B$392,0)</f>
        <v>319</v>
      </c>
    </row>
    <row r="4218" spans="3:4" x14ac:dyDescent="0.3">
      <c r="C4218" s="3" t="s">
        <v>982</v>
      </c>
      <c r="D4218">
        <f>MATCH(C4218,'Master Sheet'!$B$2:$B$392,0)</f>
        <v>319</v>
      </c>
    </row>
    <row r="4219" spans="3:4" x14ac:dyDescent="0.3">
      <c r="C4219" s="3" t="s">
        <v>982</v>
      </c>
      <c r="D4219">
        <f>MATCH(C4219,'Master Sheet'!$B$2:$B$392,0)</f>
        <v>319</v>
      </c>
    </row>
    <row r="4220" spans="3:4" x14ac:dyDescent="0.3">
      <c r="C4220" s="3" t="s">
        <v>982</v>
      </c>
      <c r="D4220">
        <f>MATCH(C4220,'Master Sheet'!$B$2:$B$392,0)</f>
        <v>319</v>
      </c>
    </row>
    <row r="4221" spans="3:4" x14ac:dyDescent="0.3">
      <c r="C4221" s="3" t="s">
        <v>982</v>
      </c>
      <c r="D4221">
        <f>MATCH(C4221,'Master Sheet'!$B$2:$B$392,0)</f>
        <v>319</v>
      </c>
    </row>
    <row r="4222" spans="3:4" x14ac:dyDescent="0.3">
      <c r="C4222" s="3" t="s">
        <v>982</v>
      </c>
      <c r="D4222">
        <f>MATCH(C4222,'Master Sheet'!$B$2:$B$392,0)</f>
        <v>319</v>
      </c>
    </row>
    <row r="4223" spans="3:4" x14ac:dyDescent="0.3">
      <c r="C4223" s="3" t="s">
        <v>982</v>
      </c>
      <c r="D4223">
        <f>MATCH(C4223,'Master Sheet'!$B$2:$B$392,0)</f>
        <v>319</v>
      </c>
    </row>
    <row r="4224" spans="3:4" x14ac:dyDescent="0.3">
      <c r="C4224" s="3" t="s">
        <v>982</v>
      </c>
      <c r="D4224">
        <f>MATCH(C4224,'Master Sheet'!$B$2:$B$392,0)</f>
        <v>319</v>
      </c>
    </row>
    <row r="4225" spans="3:4" x14ac:dyDescent="0.3">
      <c r="C4225" s="3" t="s">
        <v>982</v>
      </c>
      <c r="D4225">
        <f>MATCH(C4225,'Master Sheet'!$B$2:$B$392,0)</f>
        <v>319</v>
      </c>
    </row>
    <row r="4226" spans="3:4" x14ac:dyDescent="0.3">
      <c r="C4226" s="3" t="s">
        <v>982</v>
      </c>
      <c r="D4226">
        <f>MATCH(C4226,'Master Sheet'!$B$2:$B$392,0)</f>
        <v>319</v>
      </c>
    </row>
    <row r="4227" spans="3:4" x14ac:dyDescent="0.3">
      <c r="C4227" s="3" t="s">
        <v>985</v>
      </c>
      <c r="D4227">
        <f>MATCH(C4227,'Master Sheet'!$B$2:$B$392,0)</f>
        <v>320</v>
      </c>
    </row>
    <row r="4228" spans="3:4" x14ac:dyDescent="0.3">
      <c r="C4228" s="3" t="s">
        <v>985</v>
      </c>
      <c r="D4228">
        <f>MATCH(C4228,'Master Sheet'!$B$2:$B$392,0)</f>
        <v>320</v>
      </c>
    </row>
    <row r="4229" spans="3:4" x14ac:dyDescent="0.3">
      <c r="C4229" s="3" t="s">
        <v>985</v>
      </c>
      <c r="D4229">
        <f>MATCH(C4229,'Master Sheet'!$B$2:$B$392,0)</f>
        <v>320</v>
      </c>
    </row>
    <row r="4230" spans="3:4" x14ac:dyDescent="0.3">
      <c r="C4230" s="3" t="s">
        <v>985</v>
      </c>
      <c r="D4230">
        <f>MATCH(C4230,'Master Sheet'!$B$2:$B$392,0)</f>
        <v>320</v>
      </c>
    </row>
    <row r="4231" spans="3:4" x14ac:dyDescent="0.3">
      <c r="C4231" s="3" t="s">
        <v>985</v>
      </c>
      <c r="D4231">
        <f>MATCH(C4231,'Master Sheet'!$B$2:$B$392,0)</f>
        <v>320</v>
      </c>
    </row>
    <row r="4232" spans="3:4" x14ac:dyDescent="0.3">
      <c r="C4232" s="3" t="s">
        <v>985</v>
      </c>
      <c r="D4232">
        <f>MATCH(C4232,'Master Sheet'!$B$2:$B$392,0)</f>
        <v>320</v>
      </c>
    </row>
    <row r="4233" spans="3:4" x14ac:dyDescent="0.3">
      <c r="C4233" s="3" t="s">
        <v>985</v>
      </c>
      <c r="D4233">
        <f>MATCH(C4233,'Master Sheet'!$B$2:$B$392,0)</f>
        <v>320</v>
      </c>
    </row>
    <row r="4234" spans="3:4" x14ac:dyDescent="0.3">
      <c r="C4234" s="3" t="s">
        <v>985</v>
      </c>
      <c r="D4234">
        <f>MATCH(C4234,'Master Sheet'!$B$2:$B$392,0)</f>
        <v>320</v>
      </c>
    </row>
    <row r="4235" spans="3:4" x14ac:dyDescent="0.3">
      <c r="C4235" s="3" t="s">
        <v>985</v>
      </c>
      <c r="D4235">
        <f>MATCH(C4235,'Master Sheet'!$B$2:$B$392,0)</f>
        <v>320</v>
      </c>
    </row>
    <row r="4236" spans="3:4" x14ac:dyDescent="0.3">
      <c r="C4236" s="3" t="s">
        <v>985</v>
      </c>
      <c r="D4236">
        <f>MATCH(C4236,'Master Sheet'!$B$2:$B$392,0)</f>
        <v>320</v>
      </c>
    </row>
    <row r="4237" spans="3:4" x14ac:dyDescent="0.3">
      <c r="C4237" s="3" t="s">
        <v>985</v>
      </c>
      <c r="D4237">
        <f>MATCH(C4237,'Master Sheet'!$B$2:$B$392,0)</f>
        <v>320</v>
      </c>
    </row>
    <row r="4238" spans="3:4" x14ac:dyDescent="0.3">
      <c r="C4238" s="3" t="s">
        <v>985</v>
      </c>
      <c r="D4238">
        <f>MATCH(C4238,'Master Sheet'!$B$2:$B$392,0)</f>
        <v>320</v>
      </c>
    </row>
    <row r="4239" spans="3:4" x14ac:dyDescent="0.3">
      <c r="C4239" s="3" t="s">
        <v>985</v>
      </c>
      <c r="D4239">
        <f>MATCH(C4239,'Master Sheet'!$B$2:$B$392,0)</f>
        <v>320</v>
      </c>
    </row>
    <row r="4240" spans="3:4" x14ac:dyDescent="0.3">
      <c r="C4240" s="3" t="s">
        <v>985</v>
      </c>
      <c r="D4240">
        <f>MATCH(C4240,'Master Sheet'!$B$2:$B$392,0)</f>
        <v>320</v>
      </c>
    </row>
    <row r="4241" spans="3:4" x14ac:dyDescent="0.3">
      <c r="C4241" s="3" t="s">
        <v>985</v>
      </c>
      <c r="D4241">
        <f>MATCH(C4241,'Master Sheet'!$B$2:$B$392,0)</f>
        <v>320</v>
      </c>
    </row>
    <row r="4242" spans="3:4" x14ac:dyDescent="0.3">
      <c r="C4242" s="3" t="s">
        <v>985</v>
      </c>
      <c r="D4242">
        <f>MATCH(C4242,'Master Sheet'!$B$2:$B$392,0)</f>
        <v>320</v>
      </c>
    </row>
    <row r="4243" spans="3:4" x14ac:dyDescent="0.3">
      <c r="C4243" s="3" t="s">
        <v>988</v>
      </c>
      <c r="D4243">
        <f>MATCH(C4243,'Master Sheet'!$B$2:$B$392,0)</f>
        <v>321</v>
      </c>
    </row>
    <row r="4244" spans="3:4" x14ac:dyDescent="0.3">
      <c r="C4244" s="3" t="s">
        <v>988</v>
      </c>
      <c r="D4244">
        <f>MATCH(C4244,'Master Sheet'!$B$2:$B$392,0)</f>
        <v>321</v>
      </c>
    </row>
    <row r="4245" spans="3:4" x14ac:dyDescent="0.3">
      <c r="C4245" s="3" t="s">
        <v>988</v>
      </c>
      <c r="D4245">
        <f>MATCH(C4245,'Master Sheet'!$B$2:$B$392,0)</f>
        <v>321</v>
      </c>
    </row>
    <row r="4246" spans="3:4" x14ac:dyDescent="0.3">
      <c r="C4246" s="3" t="s">
        <v>988</v>
      </c>
      <c r="D4246">
        <f>MATCH(C4246,'Master Sheet'!$B$2:$B$392,0)</f>
        <v>321</v>
      </c>
    </row>
    <row r="4247" spans="3:4" x14ac:dyDescent="0.3">
      <c r="C4247" s="3" t="s">
        <v>988</v>
      </c>
      <c r="D4247">
        <f>MATCH(C4247,'Master Sheet'!$B$2:$B$392,0)</f>
        <v>321</v>
      </c>
    </row>
    <row r="4248" spans="3:4" x14ac:dyDescent="0.3">
      <c r="C4248" s="3" t="s">
        <v>988</v>
      </c>
      <c r="D4248">
        <f>MATCH(C4248,'Master Sheet'!$B$2:$B$392,0)</f>
        <v>321</v>
      </c>
    </row>
    <row r="4249" spans="3:4" x14ac:dyDescent="0.3">
      <c r="C4249" s="3" t="s">
        <v>988</v>
      </c>
      <c r="D4249">
        <f>MATCH(C4249,'Master Sheet'!$B$2:$B$392,0)</f>
        <v>321</v>
      </c>
    </row>
    <row r="4250" spans="3:4" x14ac:dyDescent="0.3">
      <c r="C4250" s="3" t="s">
        <v>988</v>
      </c>
      <c r="D4250">
        <f>MATCH(C4250,'Master Sheet'!$B$2:$B$392,0)</f>
        <v>321</v>
      </c>
    </row>
    <row r="4251" spans="3:4" x14ac:dyDescent="0.3">
      <c r="C4251" s="3" t="s">
        <v>988</v>
      </c>
      <c r="D4251">
        <f>MATCH(C4251,'Master Sheet'!$B$2:$B$392,0)</f>
        <v>321</v>
      </c>
    </row>
    <row r="4252" spans="3:4" x14ac:dyDescent="0.3">
      <c r="C4252" s="3" t="s">
        <v>988</v>
      </c>
      <c r="D4252">
        <f>MATCH(C4252,'Master Sheet'!$B$2:$B$392,0)</f>
        <v>321</v>
      </c>
    </row>
    <row r="4253" spans="3:4" x14ac:dyDescent="0.3">
      <c r="C4253" s="3" t="s">
        <v>988</v>
      </c>
      <c r="D4253">
        <f>MATCH(C4253,'Master Sheet'!$B$2:$B$392,0)</f>
        <v>321</v>
      </c>
    </row>
    <row r="4254" spans="3:4" x14ac:dyDescent="0.3">
      <c r="C4254" s="3" t="s">
        <v>988</v>
      </c>
      <c r="D4254">
        <f>MATCH(C4254,'Master Sheet'!$B$2:$B$392,0)</f>
        <v>321</v>
      </c>
    </row>
    <row r="4255" spans="3:4" x14ac:dyDescent="0.3">
      <c r="C4255" s="3" t="s">
        <v>988</v>
      </c>
      <c r="D4255">
        <f>MATCH(C4255,'Master Sheet'!$B$2:$B$392,0)</f>
        <v>321</v>
      </c>
    </row>
    <row r="4256" spans="3:4" x14ac:dyDescent="0.3">
      <c r="C4256" s="3" t="s">
        <v>988</v>
      </c>
      <c r="D4256">
        <f>MATCH(C4256,'Master Sheet'!$B$2:$B$392,0)</f>
        <v>321</v>
      </c>
    </row>
    <row r="4257" spans="3:4" x14ac:dyDescent="0.3">
      <c r="C4257" s="3" t="s">
        <v>988</v>
      </c>
      <c r="D4257">
        <f>MATCH(C4257,'Master Sheet'!$B$2:$B$392,0)</f>
        <v>321</v>
      </c>
    </row>
    <row r="4258" spans="3:4" x14ac:dyDescent="0.3">
      <c r="C4258" s="3" t="s">
        <v>988</v>
      </c>
      <c r="D4258">
        <f>MATCH(C4258,'Master Sheet'!$B$2:$B$392,0)</f>
        <v>321</v>
      </c>
    </row>
    <row r="4259" spans="3:4" x14ac:dyDescent="0.3">
      <c r="C4259" s="3" t="s">
        <v>991</v>
      </c>
      <c r="D4259">
        <f>MATCH(C4259,'Master Sheet'!$B$2:$B$392,0)</f>
        <v>322</v>
      </c>
    </row>
    <row r="4260" spans="3:4" x14ac:dyDescent="0.3">
      <c r="C4260" s="3" t="s">
        <v>991</v>
      </c>
      <c r="D4260">
        <f>MATCH(C4260,'Master Sheet'!$B$2:$B$392,0)</f>
        <v>322</v>
      </c>
    </row>
    <row r="4261" spans="3:4" x14ac:dyDescent="0.3">
      <c r="C4261" s="3" t="s">
        <v>991</v>
      </c>
      <c r="D4261">
        <f>MATCH(C4261,'Master Sheet'!$B$2:$B$392,0)</f>
        <v>322</v>
      </c>
    </row>
    <row r="4262" spans="3:4" x14ac:dyDescent="0.3">
      <c r="C4262" s="3" t="s">
        <v>991</v>
      </c>
      <c r="D4262">
        <f>MATCH(C4262,'Master Sheet'!$B$2:$B$392,0)</f>
        <v>322</v>
      </c>
    </row>
    <row r="4263" spans="3:4" x14ac:dyDescent="0.3">
      <c r="C4263" s="3" t="s">
        <v>991</v>
      </c>
      <c r="D4263">
        <f>MATCH(C4263,'Master Sheet'!$B$2:$B$392,0)</f>
        <v>322</v>
      </c>
    </row>
    <row r="4264" spans="3:4" x14ac:dyDescent="0.3">
      <c r="C4264" s="3" t="s">
        <v>991</v>
      </c>
      <c r="D4264">
        <f>MATCH(C4264,'Master Sheet'!$B$2:$B$392,0)</f>
        <v>322</v>
      </c>
    </row>
    <row r="4265" spans="3:4" x14ac:dyDescent="0.3">
      <c r="C4265" s="3" t="s">
        <v>991</v>
      </c>
      <c r="D4265">
        <f>MATCH(C4265,'Master Sheet'!$B$2:$B$392,0)</f>
        <v>322</v>
      </c>
    </row>
    <row r="4266" spans="3:4" x14ac:dyDescent="0.3">
      <c r="C4266" s="3" t="s">
        <v>991</v>
      </c>
      <c r="D4266">
        <f>MATCH(C4266,'Master Sheet'!$B$2:$B$392,0)</f>
        <v>322</v>
      </c>
    </row>
    <row r="4267" spans="3:4" x14ac:dyDescent="0.3">
      <c r="C4267" s="3" t="s">
        <v>991</v>
      </c>
      <c r="D4267">
        <f>MATCH(C4267,'Master Sheet'!$B$2:$B$392,0)</f>
        <v>322</v>
      </c>
    </row>
    <row r="4268" spans="3:4" x14ac:dyDescent="0.3">
      <c r="C4268" s="3" t="s">
        <v>991</v>
      </c>
      <c r="D4268">
        <f>MATCH(C4268,'Master Sheet'!$B$2:$B$392,0)</f>
        <v>322</v>
      </c>
    </row>
    <row r="4269" spans="3:4" x14ac:dyDescent="0.3">
      <c r="C4269" s="3" t="s">
        <v>991</v>
      </c>
      <c r="D4269">
        <f>MATCH(C4269,'Master Sheet'!$B$2:$B$392,0)</f>
        <v>322</v>
      </c>
    </row>
    <row r="4270" spans="3:4" x14ac:dyDescent="0.3">
      <c r="C4270" s="3" t="s">
        <v>994</v>
      </c>
      <c r="D4270">
        <f>MATCH(C4270,'Master Sheet'!$B$2:$B$392,0)</f>
        <v>323</v>
      </c>
    </row>
    <row r="4271" spans="3:4" x14ac:dyDescent="0.3">
      <c r="C4271" s="3" t="s">
        <v>994</v>
      </c>
      <c r="D4271">
        <f>MATCH(C4271,'Master Sheet'!$B$2:$B$392,0)</f>
        <v>323</v>
      </c>
    </row>
    <row r="4272" spans="3:4" x14ac:dyDescent="0.3">
      <c r="C4272" s="3" t="s">
        <v>994</v>
      </c>
      <c r="D4272">
        <f>MATCH(C4272,'Master Sheet'!$B$2:$B$392,0)</f>
        <v>323</v>
      </c>
    </row>
    <row r="4273" spans="3:4" x14ac:dyDescent="0.3">
      <c r="C4273" s="3" t="s">
        <v>994</v>
      </c>
      <c r="D4273">
        <f>MATCH(C4273,'Master Sheet'!$B$2:$B$392,0)</f>
        <v>323</v>
      </c>
    </row>
    <row r="4274" spans="3:4" x14ac:dyDescent="0.3">
      <c r="C4274" s="3" t="s">
        <v>994</v>
      </c>
      <c r="D4274">
        <f>MATCH(C4274,'Master Sheet'!$B$2:$B$392,0)</f>
        <v>323</v>
      </c>
    </row>
    <row r="4275" spans="3:4" x14ac:dyDescent="0.3">
      <c r="C4275" s="3" t="s">
        <v>994</v>
      </c>
      <c r="D4275">
        <f>MATCH(C4275,'Master Sheet'!$B$2:$B$392,0)</f>
        <v>323</v>
      </c>
    </row>
    <row r="4276" spans="3:4" x14ac:dyDescent="0.3">
      <c r="C4276" s="3" t="s">
        <v>994</v>
      </c>
      <c r="D4276">
        <f>MATCH(C4276,'Master Sheet'!$B$2:$B$392,0)</f>
        <v>323</v>
      </c>
    </row>
    <row r="4277" spans="3:4" x14ac:dyDescent="0.3">
      <c r="C4277" s="3" t="s">
        <v>994</v>
      </c>
      <c r="D4277">
        <f>MATCH(C4277,'Master Sheet'!$B$2:$B$392,0)</f>
        <v>323</v>
      </c>
    </row>
    <row r="4278" spans="3:4" x14ac:dyDescent="0.3">
      <c r="C4278" s="3" t="s">
        <v>994</v>
      </c>
      <c r="D4278">
        <f>MATCH(C4278,'Master Sheet'!$B$2:$B$392,0)</f>
        <v>323</v>
      </c>
    </row>
    <row r="4279" spans="3:4" x14ac:dyDescent="0.3">
      <c r="C4279" s="3" t="s">
        <v>994</v>
      </c>
      <c r="D4279">
        <f>MATCH(C4279,'Master Sheet'!$B$2:$B$392,0)</f>
        <v>323</v>
      </c>
    </row>
    <row r="4280" spans="3:4" x14ac:dyDescent="0.3">
      <c r="C4280" s="3" t="s">
        <v>994</v>
      </c>
      <c r="D4280">
        <f>MATCH(C4280,'Master Sheet'!$B$2:$B$392,0)</f>
        <v>323</v>
      </c>
    </row>
    <row r="4281" spans="3:4" x14ac:dyDescent="0.3">
      <c r="C4281" s="3" t="s">
        <v>994</v>
      </c>
      <c r="D4281">
        <f>MATCH(C4281,'Master Sheet'!$B$2:$B$392,0)</f>
        <v>323</v>
      </c>
    </row>
    <row r="4282" spans="3:4" x14ac:dyDescent="0.3">
      <c r="C4282" s="3" t="s">
        <v>994</v>
      </c>
      <c r="D4282">
        <f>MATCH(C4282,'Master Sheet'!$B$2:$B$392,0)</f>
        <v>323</v>
      </c>
    </row>
    <row r="4283" spans="3:4" x14ac:dyDescent="0.3">
      <c r="C4283" s="3" t="s">
        <v>996</v>
      </c>
      <c r="D4283">
        <f>MATCH(C4283,'Master Sheet'!$B$2:$B$392,0)</f>
        <v>324</v>
      </c>
    </row>
    <row r="4284" spans="3:4" x14ac:dyDescent="0.3">
      <c r="C4284" s="3" t="s">
        <v>996</v>
      </c>
      <c r="D4284">
        <f>MATCH(C4284,'Master Sheet'!$B$2:$B$392,0)</f>
        <v>324</v>
      </c>
    </row>
    <row r="4285" spans="3:4" x14ac:dyDescent="0.3">
      <c r="C4285" s="3" t="s">
        <v>996</v>
      </c>
      <c r="D4285">
        <f>MATCH(C4285,'Master Sheet'!$B$2:$B$392,0)</f>
        <v>324</v>
      </c>
    </row>
    <row r="4286" spans="3:4" x14ac:dyDescent="0.3">
      <c r="C4286" s="3" t="s">
        <v>996</v>
      </c>
      <c r="D4286">
        <f>MATCH(C4286,'Master Sheet'!$B$2:$B$392,0)</f>
        <v>324</v>
      </c>
    </row>
    <row r="4287" spans="3:4" x14ac:dyDescent="0.3">
      <c r="C4287" s="3" t="s">
        <v>996</v>
      </c>
      <c r="D4287">
        <f>MATCH(C4287,'Master Sheet'!$B$2:$B$392,0)</f>
        <v>324</v>
      </c>
    </row>
    <row r="4288" spans="3:4" x14ac:dyDescent="0.3">
      <c r="C4288" s="3" t="s">
        <v>996</v>
      </c>
      <c r="D4288">
        <f>MATCH(C4288,'Master Sheet'!$B$2:$B$392,0)</f>
        <v>324</v>
      </c>
    </row>
    <row r="4289" spans="3:4" x14ac:dyDescent="0.3">
      <c r="C4289" s="3" t="s">
        <v>996</v>
      </c>
      <c r="D4289">
        <f>MATCH(C4289,'Master Sheet'!$B$2:$B$392,0)</f>
        <v>324</v>
      </c>
    </row>
    <row r="4290" spans="3:4" x14ac:dyDescent="0.3">
      <c r="C4290" s="3" t="s">
        <v>996</v>
      </c>
      <c r="D4290">
        <f>MATCH(C4290,'Master Sheet'!$B$2:$B$392,0)</f>
        <v>324</v>
      </c>
    </row>
    <row r="4291" spans="3:4" x14ac:dyDescent="0.3">
      <c r="C4291" s="3" t="s">
        <v>996</v>
      </c>
      <c r="D4291">
        <f>MATCH(C4291,'Master Sheet'!$B$2:$B$392,0)</f>
        <v>324</v>
      </c>
    </row>
    <row r="4292" spans="3:4" x14ac:dyDescent="0.3">
      <c r="C4292" s="3" t="s">
        <v>996</v>
      </c>
      <c r="D4292">
        <f>MATCH(C4292,'Master Sheet'!$B$2:$B$392,0)</f>
        <v>324</v>
      </c>
    </row>
    <row r="4293" spans="3:4" x14ac:dyDescent="0.3">
      <c r="C4293" s="3" t="s">
        <v>996</v>
      </c>
      <c r="D4293">
        <f>MATCH(C4293,'Master Sheet'!$B$2:$B$392,0)</f>
        <v>324</v>
      </c>
    </row>
    <row r="4294" spans="3:4" x14ac:dyDescent="0.3">
      <c r="C4294" s="3" t="s">
        <v>996</v>
      </c>
      <c r="D4294">
        <f>MATCH(C4294,'Master Sheet'!$B$2:$B$392,0)</f>
        <v>324</v>
      </c>
    </row>
    <row r="4295" spans="3:4" x14ac:dyDescent="0.3">
      <c r="C4295" s="3" t="s">
        <v>1000</v>
      </c>
      <c r="D4295">
        <f>MATCH(C4295,'Master Sheet'!$B$2:$B$392,0)</f>
        <v>325</v>
      </c>
    </row>
    <row r="4296" spans="3:4" x14ac:dyDescent="0.3">
      <c r="C4296" s="3" t="s">
        <v>1000</v>
      </c>
      <c r="D4296">
        <f>MATCH(C4296,'Master Sheet'!$B$2:$B$392,0)</f>
        <v>325</v>
      </c>
    </row>
    <row r="4297" spans="3:4" x14ac:dyDescent="0.3">
      <c r="C4297" s="3" t="s">
        <v>1000</v>
      </c>
      <c r="D4297">
        <f>MATCH(C4297,'Master Sheet'!$B$2:$B$392,0)</f>
        <v>325</v>
      </c>
    </row>
    <row r="4298" spans="3:4" x14ac:dyDescent="0.3">
      <c r="C4298" s="3" t="s">
        <v>1000</v>
      </c>
      <c r="D4298">
        <f>MATCH(C4298,'Master Sheet'!$B$2:$B$392,0)</f>
        <v>325</v>
      </c>
    </row>
    <row r="4299" spans="3:4" x14ac:dyDescent="0.3">
      <c r="C4299" s="3" t="s">
        <v>1000</v>
      </c>
      <c r="D4299">
        <f>MATCH(C4299,'Master Sheet'!$B$2:$B$392,0)</f>
        <v>325</v>
      </c>
    </row>
    <row r="4300" spans="3:4" x14ac:dyDescent="0.3">
      <c r="C4300" s="3" t="s">
        <v>1000</v>
      </c>
      <c r="D4300">
        <f>MATCH(C4300,'Master Sheet'!$B$2:$B$392,0)</f>
        <v>325</v>
      </c>
    </row>
    <row r="4301" spans="3:4" x14ac:dyDescent="0.3">
      <c r="C4301" s="3" t="s">
        <v>1000</v>
      </c>
      <c r="D4301">
        <f>MATCH(C4301,'Master Sheet'!$B$2:$B$392,0)</f>
        <v>325</v>
      </c>
    </row>
    <row r="4302" spans="3:4" x14ac:dyDescent="0.3">
      <c r="C4302" s="3" t="s">
        <v>1000</v>
      </c>
      <c r="D4302">
        <f>MATCH(C4302,'Master Sheet'!$B$2:$B$392,0)</f>
        <v>325</v>
      </c>
    </row>
    <row r="4303" spans="3:4" x14ac:dyDescent="0.3">
      <c r="C4303" s="3" t="s">
        <v>1000</v>
      </c>
      <c r="D4303">
        <f>MATCH(C4303,'Master Sheet'!$B$2:$B$392,0)</f>
        <v>325</v>
      </c>
    </row>
    <row r="4304" spans="3:4" x14ac:dyDescent="0.3">
      <c r="C4304" s="3" t="s">
        <v>1000</v>
      </c>
      <c r="D4304">
        <f>MATCH(C4304,'Master Sheet'!$B$2:$B$392,0)</f>
        <v>325</v>
      </c>
    </row>
    <row r="4305" spans="3:4" x14ac:dyDescent="0.3">
      <c r="C4305" s="3" t="s">
        <v>1000</v>
      </c>
      <c r="D4305">
        <f>MATCH(C4305,'Master Sheet'!$B$2:$B$392,0)</f>
        <v>325</v>
      </c>
    </row>
    <row r="4306" spans="3:4" x14ac:dyDescent="0.3">
      <c r="C4306" s="3" t="s">
        <v>1000</v>
      </c>
      <c r="D4306">
        <f>MATCH(C4306,'Master Sheet'!$B$2:$B$392,0)</f>
        <v>325</v>
      </c>
    </row>
    <row r="4307" spans="3:4" x14ac:dyDescent="0.3">
      <c r="C4307" s="3" t="s">
        <v>1000</v>
      </c>
      <c r="D4307">
        <f>MATCH(C4307,'Master Sheet'!$B$2:$B$392,0)</f>
        <v>325</v>
      </c>
    </row>
    <row r="4308" spans="3:4" x14ac:dyDescent="0.3">
      <c r="C4308" s="3" t="s">
        <v>1003</v>
      </c>
      <c r="D4308">
        <f>MATCH(C4308,'Master Sheet'!$B$2:$B$392,0)</f>
        <v>326</v>
      </c>
    </row>
    <row r="4309" spans="3:4" x14ac:dyDescent="0.3">
      <c r="C4309" s="3" t="s">
        <v>1003</v>
      </c>
      <c r="D4309">
        <f>MATCH(C4309,'Master Sheet'!$B$2:$B$392,0)</f>
        <v>326</v>
      </c>
    </row>
    <row r="4310" spans="3:4" x14ac:dyDescent="0.3">
      <c r="C4310" s="3" t="s">
        <v>1003</v>
      </c>
      <c r="D4310">
        <f>MATCH(C4310,'Master Sheet'!$B$2:$B$392,0)</f>
        <v>326</v>
      </c>
    </row>
    <row r="4311" spans="3:4" x14ac:dyDescent="0.3">
      <c r="C4311" s="3" t="s">
        <v>1003</v>
      </c>
      <c r="D4311">
        <f>MATCH(C4311,'Master Sheet'!$B$2:$B$392,0)</f>
        <v>326</v>
      </c>
    </row>
    <row r="4312" spans="3:4" x14ac:dyDescent="0.3">
      <c r="C4312" s="3" t="s">
        <v>1003</v>
      </c>
      <c r="D4312">
        <f>MATCH(C4312,'Master Sheet'!$B$2:$B$392,0)</f>
        <v>326</v>
      </c>
    </row>
    <row r="4313" spans="3:4" x14ac:dyDescent="0.3">
      <c r="C4313" s="3" t="s">
        <v>1003</v>
      </c>
      <c r="D4313">
        <f>MATCH(C4313,'Master Sheet'!$B$2:$B$392,0)</f>
        <v>326</v>
      </c>
    </row>
    <row r="4314" spans="3:4" x14ac:dyDescent="0.3">
      <c r="C4314" s="3" t="s">
        <v>1003</v>
      </c>
      <c r="D4314">
        <f>MATCH(C4314,'Master Sheet'!$B$2:$B$392,0)</f>
        <v>326</v>
      </c>
    </row>
    <row r="4315" spans="3:4" x14ac:dyDescent="0.3">
      <c r="C4315" s="3" t="s">
        <v>1003</v>
      </c>
      <c r="D4315">
        <f>MATCH(C4315,'Master Sheet'!$B$2:$B$392,0)</f>
        <v>326</v>
      </c>
    </row>
    <row r="4316" spans="3:4" x14ac:dyDescent="0.3">
      <c r="C4316" s="3" t="s">
        <v>1003</v>
      </c>
      <c r="D4316">
        <f>MATCH(C4316,'Master Sheet'!$B$2:$B$392,0)</f>
        <v>326</v>
      </c>
    </row>
    <row r="4317" spans="3:4" x14ac:dyDescent="0.3">
      <c r="C4317" s="3" t="s">
        <v>1003</v>
      </c>
      <c r="D4317">
        <f>MATCH(C4317,'Master Sheet'!$B$2:$B$392,0)</f>
        <v>326</v>
      </c>
    </row>
    <row r="4318" spans="3:4" x14ac:dyDescent="0.3">
      <c r="C4318" s="3" t="s">
        <v>1003</v>
      </c>
      <c r="D4318">
        <f>MATCH(C4318,'Master Sheet'!$B$2:$B$392,0)</f>
        <v>326</v>
      </c>
    </row>
    <row r="4319" spans="3:4" x14ac:dyDescent="0.3">
      <c r="C4319" s="3" t="s">
        <v>1003</v>
      </c>
      <c r="D4319">
        <f>MATCH(C4319,'Master Sheet'!$B$2:$B$392,0)</f>
        <v>326</v>
      </c>
    </row>
    <row r="4320" spans="3:4" x14ac:dyDescent="0.3">
      <c r="C4320" s="3" t="s">
        <v>1003</v>
      </c>
      <c r="D4320">
        <f>MATCH(C4320,'Master Sheet'!$B$2:$B$392,0)</f>
        <v>326</v>
      </c>
    </row>
    <row r="4321" spans="3:4" x14ac:dyDescent="0.3">
      <c r="C4321" s="3" t="s">
        <v>1003</v>
      </c>
      <c r="D4321">
        <f>MATCH(C4321,'Master Sheet'!$B$2:$B$392,0)</f>
        <v>326</v>
      </c>
    </row>
    <row r="4322" spans="3:4" x14ac:dyDescent="0.3">
      <c r="C4322" s="3" t="s">
        <v>1003</v>
      </c>
      <c r="D4322">
        <f>MATCH(C4322,'Master Sheet'!$B$2:$B$392,0)</f>
        <v>326</v>
      </c>
    </row>
    <row r="4323" spans="3:4" x14ac:dyDescent="0.3">
      <c r="C4323" s="3" t="s">
        <v>1003</v>
      </c>
      <c r="D4323">
        <f>MATCH(C4323,'Master Sheet'!$B$2:$B$392,0)</f>
        <v>326</v>
      </c>
    </row>
    <row r="4324" spans="3:4" x14ac:dyDescent="0.3">
      <c r="C4324" s="3" t="s">
        <v>1006</v>
      </c>
      <c r="D4324">
        <f>MATCH(C4324,'Master Sheet'!$B$2:$B$392,0)</f>
        <v>327</v>
      </c>
    </row>
    <row r="4325" spans="3:4" x14ac:dyDescent="0.3">
      <c r="C4325" s="3" t="s">
        <v>1006</v>
      </c>
      <c r="D4325">
        <f>MATCH(C4325,'Master Sheet'!$B$2:$B$392,0)</f>
        <v>327</v>
      </c>
    </row>
    <row r="4326" spans="3:4" x14ac:dyDescent="0.3">
      <c r="C4326" s="3" t="s">
        <v>1006</v>
      </c>
      <c r="D4326">
        <f>MATCH(C4326,'Master Sheet'!$B$2:$B$392,0)</f>
        <v>327</v>
      </c>
    </row>
    <row r="4327" spans="3:4" x14ac:dyDescent="0.3">
      <c r="C4327" s="3" t="s">
        <v>1006</v>
      </c>
      <c r="D4327">
        <f>MATCH(C4327,'Master Sheet'!$B$2:$B$392,0)</f>
        <v>327</v>
      </c>
    </row>
    <row r="4328" spans="3:4" x14ac:dyDescent="0.3">
      <c r="C4328" s="3" t="s">
        <v>1006</v>
      </c>
      <c r="D4328">
        <f>MATCH(C4328,'Master Sheet'!$B$2:$B$392,0)</f>
        <v>327</v>
      </c>
    </row>
    <row r="4329" spans="3:4" x14ac:dyDescent="0.3">
      <c r="C4329" s="3" t="s">
        <v>1006</v>
      </c>
      <c r="D4329">
        <f>MATCH(C4329,'Master Sheet'!$B$2:$B$392,0)</f>
        <v>327</v>
      </c>
    </row>
    <row r="4330" spans="3:4" x14ac:dyDescent="0.3">
      <c r="C4330" s="3" t="s">
        <v>1006</v>
      </c>
      <c r="D4330">
        <f>MATCH(C4330,'Master Sheet'!$B$2:$B$392,0)</f>
        <v>327</v>
      </c>
    </row>
    <row r="4331" spans="3:4" x14ac:dyDescent="0.3">
      <c r="C4331" s="3" t="s">
        <v>1006</v>
      </c>
      <c r="D4331">
        <f>MATCH(C4331,'Master Sheet'!$B$2:$B$392,0)</f>
        <v>327</v>
      </c>
    </row>
    <row r="4332" spans="3:4" x14ac:dyDescent="0.3">
      <c r="C4332" s="3" t="s">
        <v>1006</v>
      </c>
      <c r="D4332">
        <f>MATCH(C4332,'Master Sheet'!$B$2:$B$392,0)</f>
        <v>327</v>
      </c>
    </row>
    <row r="4333" spans="3:4" x14ac:dyDescent="0.3">
      <c r="C4333" s="3" t="s">
        <v>1006</v>
      </c>
      <c r="D4333">
        <f>MATCH(C4333,'Master Sheet'!$B$2:$B$392,0)</f>
        <v>327</v>
      </c>
    </row>
    <row r="4334" spans="3:4" x14ac:dyDescent="0.3">
      <c r="C4334" s="3" t="s">
        <v>1006</v>
      </c>
      <c r="D4334">
        <f>MATCH(C4334,'Master Sheet'!$B$2:$B$392,0)</f>
        <v>327</v>
      </c>
    </row>
    <row r="4335" spans="3:4" x14ac:dyDescent="0.3">
      <c r="C4335" s="3" t="s">
        <v>1006</v>
      </c>
      <c r="D4335">
        <f>MATCH(C4335,'Master Sheet'!$B$2:$B$392,0)</f>
        <v>327</v>
      </c>
    </row>
    <row r="4336" spans="3:4" x14ac:dyDescent="0.3">
      <c r="C4336" s="3" t="s">
        <v>1006</v>
      </c>
      <c r="D4336">
        <f>MATCH(C4336,'Master Sheet'!$B$2:$B$392,0)</f>
        <v>327</v>
      </c>
    </row>
    <row r="4337" spans="3:4" x14ac:dyDescent="0.3">
      <c r="C4337" s="3" t="s">
        <v>1006</v>
      </c>
      <c r="D4337">
        <f>MATCH(C4337,'Master Sheet'!$B$2:$B$392,0)</f>
        <v>327</v>
      </c>
    </row>
    <row r="4338" spans="3:4" x14ac:dyDescent="0.3">
      <c r="C4338" s="3" t="s">
        <v>1006</v>
      </c>
      <c r="D4338">
        <f>MATCH(C4338,'Master Sheet'!$B$2:$B$392,0)</f>
        <v>327</v>
      </c>
    </row>
    <row r="4339" spans="3:4" x14ac:dyDescent="0.3">
      <c r="C4339" s="3" t="s">
        <v>1009</v>
      </c>
      <c r="D4339">
        <f>MATCH(C4339,'Master Sheet'!$B$2:$B$392,0)</f>
        <v>328</v>
      </c>
    </row>
    <row r="4340" spans="3:4" x14ac:dyDescent="0.3">
      <c r="C4340" s="3" t="s">
        <v>1009</v>
      </c>
      <c r="D4340">
        <f>MATCH(C4340,'Master Sheet'!$B$2:$B$392,0)</f>
        <v>328</v>
      </c>
    </row>
    <row r="4341" spans="3:4" x14ac:dyDescent="0.3">
      <c r="C4341" s="3" t="s">
        <v>1009</v>
      </c>
      <c r="D4341">
        <f>MATCH(C4341,'Master Sheet'!$B$2:$B$392,0)</f>
        <v>328</v>
      </c>
    </row>
    <row r="4342" spans="3:4" x14ac:dyDescent="0.3">
      <c r="C4342" s="3" t="s">
        <v>1009</v>
      </c>
      <c r="D4342">
        <f>MATCH(C4342,'Master Sheet'!$B$2:$B$392,0)</f>
        <v>328</v>
      </c>
    </row>
    <row r="4343" spans="3:4" x14ac:dyDescent="0.3">
      <c r="C4343" s="3" t="s">
        <v>1009</v>
      </c>
      <c r="D4343">
        <f>MATCH(C4343,'Master Sheet'!$B$2:$B$392,0)</f>
        <v>328</v>
      </c>
    </row>
    <row r="4344" spans="3:4" x14ac:dyDescent="0.3">
      <c r="C4344" s="3" t="s">
        <v>1009</v>
      </c>
      <c r="D4344">
        <f>MATCH(C4344,'Master Sheet'!$B$2:$B$392,0)</f>
        <v>328</v>
      </c>
    </row>
    <row r="4345" spans="3:4" x14ac:dyDescent="0.3">
      <c r="C4345" s="3" t="s">
        <v>1009</v>
      </c>
      <c r="D4345">
        <f>MATCH(C4345,'Master Sheet'!$B$2:$B$392,0)</f>
        <v>328</v>
      </c>
    </row>
    <row r="4346" spans="3:4" x14ac:dyDescent="0.3">
      <c r="C4346" s="3" t="s">
        <v>1009</v>
      </c>
      <c r="D4346">
        <f>MATCH(C4346,'Master Sheet'!$B$2:$B$392,0)</f>
        <v>328</v>
      </c>
    </row>
    <row r="4347" spans="3:4" x14ac:dyDescent="0.3">
      <c r="C4347" s="3" t="s">
        <v>1009</v>
      </c>
      <c r="D4347">
        <f>MATCH(C4347,'Master Sheet'!$B$2:$B$392,0)</f>
        <v>328</v>
      </c>
    </row>
    <row r="4348" spans="3:4" x14ac:dyDescent="0.3">
      <c r="C4348" s="3" t="s">
        <v>1009</v>
      </c>
      <c r="D4348">
        <f>MATCH(C4348,'Master Sheet'!$B$2:$B$392,0)</f>
        <v>328</v>
      </c>
    </row>
    <row r="4349" spans="3:4" x14ac:dyDescent="0.3">
      <c r="C4349" s="3" t="s">
        <v>1009</v>
      </c>
      <c r="D4349">
        <f>MATCH(C4349,'Master Sheet'!$B$2:$B$392,0)</f>
        <v>328</v>
      </c>
    </row>
    <row r="4350" spans="3:4" x14ac:dyDescent="0.3">
      <c r="C4350" s="3" t="s">
        <v>1009</v>
      </c>
      <c r="D4350">
        <f>MATCH(C4350,'Master Sheet'!$B$2:$B$392,0)</f>
        <v>328</v>
      </c>
    </row>
    <row r="4351" spans="3:4" x14ac:dyDescent="0.3">
      <c r="C4351" s="3" t="s">
        <v>1009</v>
      </c>
      <c r="D4351">
        <f>MATCH(C4351,'Master Sheet'!$B$2:$B$392,0)</f>
        <v>328</v>
      </c>
    </row>
    <row r="4352" spans="3:4" x14ac:dyDescent="0.3">
      <c r="C4352" s="3" t="s">
        <v>1009</v>
      </c>
      <c r="D4352">
        <f>MATCH(C4352,'Master Sheet'!$B$2:$B$392,0)</f>
        <v>328</v>
      </c>
    </row>
    <row r="4353" spans="3:4" x14ac:dyDescent="0.3">
      <c r="C4353" s="3" t="s">
        <v>1012</v>
      </c>
      <c r="D4353">
        <f>MATCH(C4353,'Master Sheet'!$B$2:$B$392,0)</f>
        <v>329</v>
      </c>
    </row>
    <row r="4354" spans="3:4" x14ac:dyDescent="0.3">
      <c r="C4354" s="3" t="s">
        <v>1012</v>
      </c>
      <c r="D4354">
        <f>MATCH(C4354,'Master Sheet'!$B$2:$B$392,0)</f>
        <v>329</v>
      </c>
    </row>
    <row r="4355" spans="3:4" x14ac:dyDescent="0.3">
      <c r="C4355" s="3" t="s">
        <v>1012</v>
      </c>
      <c r="D4355">
        <f>MATCH(C4355,'Master Sheet'!$B$2:$B$392,0)</f>
        <v>329</v>
      </c>
    </row>
    <row r="4356" spans="3:4" x14ac:dyDescent="0.3">
      <c r="C4356" s="3" t="s">
        <v>1012</v>
      </c>
      <c r="D4356">
        <f>MATCH(C4356,'Master Sheet'!$B$2:$B$392,0)</f>
        <v>329</v>
      </c>
    </row>
    <row r="4357" spans="3:4" x14ac:dyDescent="0.3">
      <c r="C4357" s="3" t="s">
        <v>1012</v>
      </c>
      <c r="D4357">
        <f>MATCH(C4357,'Master Sheet'!$B$2:$B$392,0)</f>
        <v>329</v>
      </c>
    </row>
    <row r="4358" spans="3:4" x14ac:dyDescent="0.3">
      <c r="C4358" s="3" t="s">
        <v>1012</v>
      </c>
      <c r="D4358">
        <f>MATCH(C4358,'Master Sheet'!$B$2:$B$392,0)</f>
        <v>329</v>
      </c>
    </row>
    <row r="4359" spans="3:4" x14ac:dyDescent="0.3">
      <c r="C4359" s="3" t="s">
        <v>1012</v>
      </c>
      <c r="D4359">
        <f>MATCH(C4359,'Master Sheet'!$B$2:$B$392,0)</f>
        <v>329</v>
      </c>
    </row>
    <row r="4360" spans="3:4" x14ac:dyDescent="0.3">
      <c r="C4360" s="3" t="s">
        <v>1012</v>
      </c>
      <c r="D4360">
        <f>MATCH(C4360,'Master Sheet'!$B$2:$B$392,0)</f>
        <v>329</v>
      </c>
    </row>
    <row r="4361" spans="3:4" x14ac:dyDescent="0.3">
      <c r="C4361" s="3" t="s">
        <v>1012</v>
      </c>
      <c r="D4361">
        <f>MATCH(C4361,'Master Sheet'!$B$2:$B$392,0)</f>
        <v>329</v>
      </c>
    </row>
    <row r="4362" spans="3:4" x14ac:dyDescent="0.3">
      <c r="C4362" s="3" t="s">
        <v>1012</v>
      </c>
      <c r="D4362">
        <f>MATCH(C4362,'Master Sheet'!$B$2:$B$392,0)</f>
        <v>329</v>
      </c>
    </row>
    <row r="4363" spans="3:4" x14ac:dyDescent="0.3">
      <c r="C4363" s="3" t="s">
        <v>1012</v>
      </c>
      <c r="D4363">
        <f>MATCH(C4363,'Master Sheet'!$B$2:$B$392,0)</f>
        <v>329</v>
      </c>
    </row>
    <row r="4364" spans="3:4" x14ac:dyDescent="0.3">
      <c r="C4364" s="3" t="s">
        <v>1012</v>
      </c>
      <c r="D4364">
        <f>MATCH(C4364,'Master Sheet'!$B$2:$B$392,0)</f>
        <v>329</v>
      </c>
    </row>
    <row r="4365" spans="3:4" x14ac:dyDescent="0.3">
      <c r="C4365" s="3" t="s">
        <v>1012</v>
      </c>
      <c r="D4365">
        <f>MATCH(C4365,'Master Sheet'!$B$2:$B$392,0)</f>
        <v>329</v>
      </c>
    </row>
    <row r="4366" spans="3:4" x14ac:dyDescent="0.3">
      <c r="C4366" s="3" t="s">
        <v>1012</v>
      </c>
      <c r="D4366">
        <f>MATCH(C4366,'Master Sheet'!$B$2:$B$392,0)</f>
        <v>329</v>
      </c>
    </row>
    <row r="4367" spans="3:4" x14ac:dyDescent="0.3">
      <c r="C4367" s="3" t="s">
        <v>1012</v>
      </c>
      <c r="D4367">
        <f>MATCH(C4367,'Master Sheet'!$B$2:$B$392,0)</f>
        <v>329</v>
      </c>
    </row>
    <row r="4368" spans="3:4" x14ac:dyDescent="0.3">
      <c r="C4368" s="3" t="s">
        <v>1015</v>
      </c>
      <c r="D4368">
        <f>MATCH(C4368,'Master Sheet'!$B$2:$B$392,0)</f>
        <v>330</v>
      </c>
    </row>
    <row r="4369" spans="3:4" x14ac:dyDescent="0.3">
      <c r="C4369" s="3" t="s">
        <v>1015</v>
      </c>
      <c r="D4369">
        <f>MATCH(C4369,'Master Sheet'!$B$2:$B$392,0)</f>
        <v>330</v>
      </c>
    </row>
    <row r="4370" spans="3:4" x14ac:dyDescent="0.3">
      <c r="C4370" s="3" t="s">
        <v>1015</v>
      </c>
      <c r="D4370">
        <f>MATCH(C4370,'Master Sheet'!$B$2:$B$392,0)</f>
        <v>330</v>
      </c>
    </row>
    <row r="4371" spans="3:4" x14ac:dyDescent="0.3">
      <c r="C4371" s="3" t="s">
        <v>1015</v>
      </c>
      <c r="D4371">
        <f>MATCH(C4371,'Master Sheet'!$B$2:$B$392,0)</f>
        <v>330</v>
      </c>
    </row>
    <row r="4372" spans="3:4" x14ac:dyDescent="0.3">
      <c r="C4372" s="3" t="s">
        <v>1015</v>
      </c>
      <c r="D4372">
        <f>MATCH(C4372,'Master Sheet'!$B$2:$B$392,0)</f>
        <v>330</v>
      </c>
    </row>
    <row r="4373" spans="3:4" x14ac:dyDescent="0.3">
      <c r="C4373" s="3" t="s">
        <v>1015</v>
      </c>
      <c r="D4373">
        <f>MATCH(C4373,'Master Sheet'!$B$2:$B$392,0)</f>
        <v>330</v>
      </c>
    </row>
    <row r="4374" spans="3:4" x14ac:dyDescent="0.3">
      <c r="C4374" s="3" t="s">
        <v>1015</v>
      </c>
      <c r="D4374">
        <f>MATCH(C4374,'Master Sheet'!$B$2:$B$392,0)</f>
        <v>330</v>
      </c>
    </row>
    <row r="4375" spans="3:4" x14ac:dyDescent="0.3">
      <c r="C4375" s="3" t="s">
        <v>1015</v>
      </c>
      <c r="D4375">
        <f>MATCH(C4375,'Master Sheet'!$B$2:$B$392,0)</f>
        <v>330</v>
      </c>
    </row>
    <row r="4376" spans="3:4" x14ac:dyDescent="0.3">
      <c r="C4376" s="3" t="s">
        <v>1015</v>
      </c>
      <c r="D4376">
        <f>MATCH(C4376,'Master Sheet'!$B$2:$B$392,0)</f>
        <v>330</v>
      </c>
    </row>
    <row r="4377" spans="3:4" x14ac:dyDescent="0.3">
      <c r="C4377" s="3" t="s">
        <v>1015</v>
      </c>
      <c r="D4377">
        <f>MATCH(C4377,'Master Sheet'!$B$2:$B$392,0)</f>
        <v>330</v>
      </c>
    </row>
    <row r="4378" spans="3:4" x14ac:dyDescent="0.3">
      <c r="C4378" s="3" t="s">
        <v>1018</v>
      </c>
      <c r="D4378">
        <f>MATCH(C4378,'Master Sheet'!$B$2:$B$392,0)</f>
        <v>331</v>
      </c>
    </row>
    <row r="4379" spans="3:4" x14ac:dyDescent="0.3">
      <c r="C4379" s="3" t="s">
        <v>1018</v>
      </c>
      <c r="D4379">
        <f>MATCH(C4379,'Master Sheet'!$B$2:$B$392,0)</f>
        <v>331</v>
      </c>
    </row>
    <row r="4380" spans="3:4" x14ac:dyDescent="0.3">
      <c r="C4380" s="3" t="s">
        <v>1018</v>
      </c>
      <c r="D4380">
        <f>MATCH(C4380,'Master Sheet'!$B$2:$B$392,0)</f>
        <v>331</v>
      </c>
    </row>
    <row r="4381" spans="3:4" x14ac:dyDescent="0.3">
      <c r="C4381" s="3" t="s">
        <v>1018</v>
      </c>
      <c r="D4381">
        <f>MATCH(C4381,'Master Sheet'!$B$2:$B$392,0)</f>
        <v>331</v>
      </c>
    </row>
    <row r="4382" spans="3:4" x14ac:dyDescent="0.3">
      <c r="C4382" s="3" t="s">
        <v>1018</v>
      </c>
      <c r="D4382">
        <f>MATCH(C4382,'Master Sheet'!$B$2:$B$392,0)</f>
        <v>331</v>
      </c>
    </row>
    <row r="4383" spans="3:4" x14ac:dyDescent="0.3">
      <c r="C4383" s="3" t="s">
        <v>1018</v>
      </c>
      <c r="D4383">
        <f>MATCH(C4383,'Master Sheet'!$B$2:$B$392,0)</f>
        <v>331</v>
      </c>
    </row>
    <row r="4384" spans="3:4" x14ac:dyDescent="0.3">
      <c r="C4384" s="3" t="s">
        <v>1018</v>
      </c>
      <c r="D4384">
        <f>MATCH(C4384,'Master Sheet'!$B$2:$B$392,0)</f>
        <v>331</v>
      </c>
    </row>
    <row r="4385" spans="3:4" x14ac:dyDescent="0.3">
      <c r="C4385" s="3" t="s">
        <v>1018</v>
      </c>
      <c r="D4385">
        <f>MATCH(C4385,'Master Sheet'!$B$2:$B$392,0)</f>
        <v>331</v>
      </c>
    </row>
    <row r="4386" spans="3:4" x14ac:dyDescent="0.3">
      <c r="C4386" s="3" t="s">
        <v>1018</v>
      </c>
      <c r="D4386">
        <f>MATCH(C4386,'Master Sheet'!$B$2:$B$392,0)</f>
        <v>331</v>
      </c>
    </row>
    <row r="4387" spans="3:4" x14ac:dyDescent="0.3">
      <c r="C4387" s="3" t="s">
        <v>1018</v>
      </c>
      <c r="D4387">
        <f>MATCH(C4387,'Master Sheet'!$B$2:$B$392,0)</f>
        <v>331</v>
      </c>
    </row>
    <row r="4388" spans="3:4" x14ac:dyDescent="0.3">
      <c r="C4388" s="3" t="s">
        <v>1018</v>
      </c>
      <c r="D4388">
        <f>MATCH(C4388,'Master Sheet'!$B$2:$B$392,0)</f>
        <v>331</v>
      </c>
    </row>
    <row r="4389" spans="3:4" x14ac:dyDescent="0.3">
      <c r="C4389" s="3" t="s">
        <v>1018</v>
      </c>
      <c r="D4389">
        <f>MATCH(C4389,'Master Sheet'!$B$2:$B$392,0)</f>
        <v>331</v>
      </c>
    </row>
    <row r="4390" spans="3:4" x14ac:dyDescent="0.3">
      <c r="C4390" s="3" t="s">
        <v>1018</v>
      </c>
      <c r="D4390">
        <f>MATCH(C4390,'Master Sheet'!$B$2:$B$392,0)</f>
        <v>331</v>
      </c>
    </row>
    <row r="4391" spans="3:4" x14ac:dyDescent="0.3">
      <c r="C4391" s="3" t="s">
        <v>1018</v>
      </c>
      <c r="D4391">
        <f>MATCH(C4391,'Master Sheet'!$B$2:$B$392,0)</f>
        <v>331</v>
      </c>
    </row>
    <row r="4392" spans="3:4" x14ac:dyDescent="0.3">
      <c r="C4392" s="3" t="s">
        <v>1018</v>
      </c>
      <c r="D4392">
        <f>MATCH(C4392,'Master Sheet'!$B$2:$B$392,0)</f>
        <v>331</v>
      </c>
    </row>
    <row r="4393" spans="3:4" x14ac:dyDescent="0.3">
      <c r="C4393" s="3" t="s">
        <v>1021</v>
      </c>
      <c r="D4393">
        <f>MATCH(C4393,'Master Sheet'!$B$2:$B$392,0)</f>
        <v>332</v>
      </c>
    </row>
    <row r="4394" spans="3:4" x14ac:dyDescent="0.3">
      <c r="C4394" s="3" t="s">
        <v>1021</v>
      </c>
      <c r="D4394">
        <f>MATCH(C4394,'Master Sheet'!$B$2:$B$392,0)</f>
        <v>332</v>
      </c>
    </row>
    <row r="4395" spans="3:4" x14ac:dyDescent="0.3">
      <c r="C4395" s="3" t="s">
        <v>1021</v>
      </c>
      <c r="D4395">
        <f>MATCH(C4395,'Master Sheet'!$B$2:$B$392,0)</f>
        <v>332</v>
      </c>
    </row>
    <row r="4396" spans="3:4" x14ac:dyDescent="0.3">
      <c r="C4396" s="3" t="s">
        <v>1021</v>
      </c>
      <c r="D4396">
        <f>MATCH(C4396,'Master Sheet'!$B$2:$B$392,0)</f>
        <v>332</v>
      </c>
    </row>
    <row r="4397" spans="3:4" x14ac:dyDescent="0.3">
      <c r="C4397" s="3" t="s">
        <v>1021</v>
      </c>
      <c r="D4397">
        <f>MATCH(C4397,'Master Sheet'!$B$2:$B$392,0)</f>
        <v>332</v>
      </c>
    </row>
    <row r="4398" spans="3:4" x14ac:dyDescent="0.3">
      <c r="C4398" s="3" t="s">
        <v>1021</v>
      </c>
      <c r="D4398">
        <f>MATCH(C4398,'Master Sheet'!$B$2:$B$392,0)</f>
        <v>332</v>
      </c>
    </row>
    <row r="4399" spans="3:4" x14ac:dyDescent="0.3">
      <c r="C4399" s="3" t="s">
        <v>1021</v>
      </c>
      <c r="D4399">
        <f>MATCH(C4399,'Master Sheet'!$B$2:$B$392,0)</f>
        <v>332</v>
      </c>
    </row>
    <row r="4400" spans="3:4" x14ac:dyDescent="0.3">
      <c r="C4400" s="3" t="s">
        <v>1021</v>
      </c>
      <c r="D4400">
        <f>MATCH(C4400,'Master Sheet'!$B$2:$B$392,0)</f>
        <v>332</v>
      </c>
    </row>
    <row r="4401" spans="3:4" x14ac:dyDescent="0.3">
      <c r="C4401" s="3" t="s">
        <v>1021</v>
      </c>
      <c r="D4401">
        <f>MATCH(C4401,'Master Sheet'!$B$2:$B$392,0)</f>
        <v>332</v>
      </c>
    </row>
    <row r="4402" spans="3:4" x14ac:dyDescent="0.3">
      <c r="C4402" s="3" t="s">
        <v>1021</v>
      </c>
      <c r="D4402">
        <f>MATCH(C4402,'Master Sheet'!$B$2:$B$392,0)</f>
        <v>332</v>
      </c>
    </row>
    <row r="4403" spans="3:4" x14ac:dyDescent="0.3">
      <c r="C4403" s="3" t="s">
        <v>1021</v>
      </c>
      <c r="D4403">
        <f>MATCH(C4403,'Master Sheet'!$B$2:$B$392,0)</f>
        <v>332</v>
      </c>
    </row>
    <row r="4404" spans="3:4" x14ac:dyDescent="0.3">
      <c r="C4404" s="3" t="s">
        <v>1021</v>
      </c>
      <c r="D4404">
        <f>MATCH(C4404,'Master Sheet'!$B$2:$B$392,0)</f>
        <v>332</v>
      </c>
    </row>
    <row r="4405" spans="3:4" x14ac:dyDescent="0.3">
      <c r="C4405" s="3" t="s">
        <v>1021</v>
      </c>
      <c r="D4405">
        <f>MATCH(C4405,'Master Sheet'!$B$2:$B$392,0)</f>
        <v>332</v>
      </c>
    </row>
    <row r="4406" spans="3:4" x14ac:dyDescent="0.3">
      <c r="C4406" s="3" t="s">
        <v>1024</v>
      </c>
      <c r="D4406">
        <f>MATCH(C4406,'Master Sheet'!$B$2:$B$392,0)</f>
        <v>333</v>
      </c>
    </row>
    <row r="4407" spans="3:4" x14ac:dyDescent="0.3">
      <c r="C4407" s="3" t="s">
        <v>1024</v>
      </c>
      <c r="D4407">
        <f>MATCH(C4407,'Master Sheet'!$B$2:$B$392,0)</f>
        <v>333</v>
      </c>
    </row>
    <row r="4408" spans="3:4" x14ac:dyDescent="0.3">
      <c r="C4408" s="3" t="s">
        <v>1024</v>
      </c>
      <c r="D4408">
        <f>MATCH(C4408,'Master Sheet'!$B$2:$B$392,0)</f>
        <v>333</v>
      </c>
    </row>
    <row r="4409" spans="3:4" x14ac:dyDescent="0.3">
      <c r="C4409" s="3" t="s">
        <v>1024</v>
      </c>
      <c r="D4409">
        <f>MATCH(C4409,'Master Sheet'!$B$2:$B$392,0)</f>
        <v>333</v>
      </c>
    </row>
    <row r="4410" spans="3:4" x14ac:dyDescent="0.3">
      <c r="C4410" s="3" t="s">
        <v>1024</v>
      </c>
      <c r="D4410">
        <f>MATCH(C4410,'Master Sheet'!$B$2:$B$392,0)</f>
        <v>333</v>
      </c>
    </row>
    <row r="4411" spans="3:4" x14ac:dyDescent="0.3">
      <c r="C4411" s="3" t="s">
        <v>1024</v>
      </c>
      <c r="D4411">
        <f>MATCH(C4411,'Master Sheet'!$B$2:$B$392,0)</f>
        <v>333</v>
      </c>
    </row>
    <row r="4412" spans="3:4" x14ac:dyDescent="0.3">
      <c r="C4412" s="3" t="s">
        <v>1024</v>
      </c>
      <c r="D4412">
        <f>MATCH(C4412,'Master Sheet'!$B$2:$B$392,0)</f>
        <v>333</v>
      </c>
    </row>
    <row r="4413" spans="3:4" x14ac:dyDescent="0.3">
      <c r="C4413" s="3" t="s">
        <v>1024</v>
      </c>
      <c r="D4413">
        <f>MATCH(C4413,'Master Sheet'!$B$2:$B$392,0)</f>
        <v>333</v>
      </c>
    </row>
    <row r="4414" spans="3:4" x14ac:dyDescent="0.3">
      <c r="C4414" s="3" t="s">
        <v>1024</v>
      </c>
      <c r="D4414">
        <f>MATCH(C4414,'Master Sheet'!$B$2:$B$392,0)</f>
        <v>333</v>
      </c>
    </row>
    <row r="4415" spans="3:4" x14ac:dyDescent="0.3">
      <c r="C4415" s="3" t="s">
        <v>1024</v>
      </c>
      <c r="D4415">
        <f>MATCH(C4415,'Master Sheet'!$B$2:$B$392,0)</f>
        <v>333</v>
      </c>
    </row>
    <row r="4416" spans="3:4" x14ac:dyDescent="0.3">
      <c r="C4416" s="3" t="s">
        <v>1024</v>
      </c>
      <c r="D4416">
        <f>MATCH(C4416,'Master Sheet'!$B$2:$B$392,0)</f>
        <v>333</v>
      </c>
    </row>
    <row r="4417" spans="3:4" x14ac:dyDescent="0.3">
      <c r="C4417" s="3" t="s">
        <v>1024</v>
      </c>
      <c r="D4417">
        <f>MATCH(C4417,'Master Sheet'!$B$2:$B$392,0)</f>
        <v>333</v>
      </c>
    </row>
    <row r="4418" spans="3:4" x14ac:dyDescent="0.3">
      <c r="C4418" s="3" t="s">
        <v>1027</v>
      </c>
      <c r="D4418">
        <f>MATCH(C4418,'Master Sheet'!$B$2:$B$392,0)</f>
        <v>334</v>
      </c>
    </row>
    <row r="4419" spans="3:4" x14ac:dyDescent="0.3">
      <c r="C4419" s="3" t="s">
        <v>1027</v>
      </c>
      <c r="D4419">
        <f>MATCH(C4419,'Master Sheet'!$B$2:$B$392,0)</f>
        <v>334</v>
      </c>
    </row>
    <row r="4420" spans="3:4" x14ac:dyDescent="0.3">
      <c r="C4420" s="3" t="s">
        <v>1027</v>
      </c>
      <c r="D4420">
        <f>MATCH(C4420,'Master Sheet'!$B$2:$B$392,0)</f>
        <v>334</v>
      </c>
    </row>
    <row r="4421" spans="3:4" x14ac:dyDescent="0.3">
      <c r="C4421" s="3" t="s">
        <v>1027</v>
      </c>
      <c r="D4421">
        <f>MATCH(C4421,'Master Sheet'!$B$2:$B$392,0)</f>
        <v>334</v>
      </c>
    </row>
    <row r="4422" spans="3:4" x14ac:dyDescent="0.3">
      <c r="C4422" s="3" t="s">
        <v>1027</v>
      </c>
      <c r="D4422">
        <f>MATCH(C4422,'Master Sheet'!$B$2:$B$392,0)</f>
        <v>334</v>
      </c>
    </row>
    <row r="4423" spans="3:4" x14ac:dyDescent="0.3">
      <c r="C4423" s="3" t="s">
        <v>1027</v>
      </c>
      <c r="D4423">
        <f>MATCH(C4423,'Master Sheet'!$B$2:$B$392,0)</f>
        <v>334</v>
      </c>
    </row>
    <row r="4424" spans="3:4" x14ac:dyDescent="0.3">
      <c r="C4424" s="3" t="s">
        <v>1027</v>
      </c>
      <c r="D4424">
        <f>MATCH(C4424,'Master Sheet'!$B$2:$B$392,0)</f>
        <v>334</v>
      </c>
    </row>
    <row r="4425" spans="3:4" x14ac:dyDescent="0.3">
      <c r="C4425" s="3" t="s">
        <v>1027</v>
      </c>
      <c r="D4425">
        <f>MATCH(C4425,'Master Sheet'!$B$2:$B$392,0)</f>
        <v>334</v>
      </c>
    </row>
    <row r="4426" spans="3:4" x14ac:dyDescent="0.3">
      <c r="C4426" s="3" t="s">
        <v>1027</v>
      </c>
      <c r="D4426">
        <f>MATCH(C4426,'Master Sheet'!$B$2:$B$392,0)</f>
        <v>334</v>
      </c>
    </row>
    <row r="4427" spans="3:4" x14ac:dyDescent="0.3">
      <c r="C4427" s="3" t="s">
        <v>1027</v>
      </c>
      <c r="D4427">
        <f>MATCH(C4427,'Master Sheet'!$B$2:$B$392,0)</f>
        <v>334</v>
      </c>
    </row>
    <row r="4428" spans="3:4" x14ac:dyDescent="0.3">
      <c r="C4428" s="3" t="s">
        <v>1027</v>
      </c>
      <c r="D4428">
        <f>MATCH(C4428,'Master Sheet'!$B$2:$B$392,0)</f>
        <v>334</v>
      </c>
    </row>
    <row r="4429" spans="3:4" x14ac:dyDescent="0.3">
      <c r="C4429" s="3" t="s">
        <v>1027</v>
      </c>
      <c r="D4429">
        <f>MATCH(C4429,'Master Sheet'!$B$2:$B$392,0)</f>
        <v>334</v>
      </c>
    </row>
    <row r="4430" spans="3:4" x14ac:dyDescent="0.3">
      <c r="C4430" s="3" t="s">
        <v>1027</v>
      </c>
      <c r="D4430">
        <f>MATCH(C4430,'Master Sheet'!$B$2:$B$392,0)</f>
        <v>334</v>
      </c>
    </row>
    <row r="4431" spans="3:4" x14ac:dyDescent="0.3">
      <c r="C4431" s="3" t="s">
        <v>1027</v>
      </c>
      <c r="D4431">
        <f>MATCH(C4431,'Master Sheet'!$B$2:$B$392,0)</f>
        <v>334</v>
      </c>
    </row>
    <row r="4432" spans="3:4" x14ac:dyDescent="0.3">
      <c r="C4432" s="3" t="s">
        <v>1027</v>
      </c>
      <c r="D4432">
        <f>MATCH(C4432,'Master Sheet'!$B$2:$B$392,0)</f>
        <v>334</v>
      </c>
    </row>
    <row r="4433" spans="3:4" x14ac:dyDescent="0.3">
      <c r="C4433" s="3" t="s">
        <v>1027</v>
      </c>
      <c r="D4433">
        <f>MATCH(C4433,'Master Sheet'!$B$2:$B$392,0)</f>
        <v>334</v>
      </c>
    </row>
    <row r="4434" spans="3:4" x14ac:dyDescent="0.3">
      <c r="C4434" s="3" t="s">
        <v>1027</v>
      </c>
      <c r="D4434">
        <f>MATCH(C4434,'Master Sheet'!$B$2:$B$392,0)</f>
        <v>334</v>
      </c>
    </row>
    <row r="4435" spans="3:4" x14ac:dyDescent="0.3">
      <c r="C4435" s="3" t="s">
        <v>1030</v>
      </c>
      <c r="D4435">
        <f>MATCH(C4435,'Master Sheet'!$B$2:$B$392,0)</f>
        <v>335</v>
      </c>
    </row>
    <row r="4436" spans="3:4" x14ac:dyDescent="0.3">
      <c r="C4436" s="3" t="s">
        <v>1030</v>
      </c>
      <c r="D4436">
        <f>MATCH(C4436,'Master Sheet'!$B$2:$B$392,0)</f>
        <v>335</v>
      </c>
    </row>
    <row r="4437" spans="3:4" x14ac:dyDescent="0.3">
      <c r="C4437" s="3" t="s">
        <v>1030</v>
      </c>
      <c r="D4437">
        <f>MATCH(C4437,'Master Sheet'!$B$2:$B$392,0)</f>
        <v>335</v>
      </c>
    </row>
    <row r="4438" spans="3:4" x14ac:dyDescent="0.3">
      <c r="C4438" s="3" t="s">
        <v>1030</v>
      </c>
      <c r="D4438">
        <f>MATCH(C4438,'Master Sheet'!$B$2:$B$392,0)</f>
        <v>335</v>
      </c>
    </row>
    <row r="4439" spans="3:4" x14ac:dyDescent="0.3">
      <c r="C4439" s="3" t="s">
        <v>1030</v>
      </c>
      <c r="D4439">
        <f>MATCH(C4439,'Master Sheet'!$B$2:$B$392,0)</f>
        <v>335</v>
      </c>
    </row>
    <row r="4440" spans="3:4" x14ac:dyDescent="0.3">
      <c r="C4440" s="3" t="s">
        <v>1030</v>
      </c>
      <c r="D4440">
        <f>MATCH(C4440,'Master Sheet'!$B$2:$B$392,0)</f>
        <v>335</v>
      </c>
    </row>
    <row r="4441" spans="3:4" x14ac:dyDescent="0.3">
      <c r="C4441" s="3" t="s">
        <v>1030</v>
      </c>
      <c r="D4441">
        <f>MATCH(C4441,'Master Sheet'!$B$2:$B$392,0)</f>
        <v>335</v>
      </c>
    </row>
    <row r="4442" spans="3:4" x14ac:dyDescent="0.3">
      <c r="C4442" s="3" t="s">
        <v>1030</v>
      </c>
      <c r="D4442">
        <f>MATCH(C4442,'Master Sheet'!$B$2:$B$392,0)</f>
        <v>335</v>
      </c>
    </row>
    <row r="4443" spans="3:4" x14ac:dyDescent="0.3">
      <c r="C4443" s="3" t="s">
        <v>1030</v>
      </c>
      <c r="D4443">
        <f>MATCH(C4443,'Master Sheet'!$B$2:$B$392,0)</f>
        <v>335</v>
      </c>
    </row>
    <row r="4444" spans="3:4" x14ac:dyDescent="0.3">
      <c r="C4444" s="3" t="s">
        <v>1030</v>
      </c>
      <c r="D4444">
        <f>MATCH(C4444,'Master Sheet'!$B$2:$B$392,0)</f>
        <v>335</v>
      </c>
    </row>
    <row r="4445" spans="3:4" x14ac:dyDescent="0.3">
      <c r="C4445" s="3" t="s">
        <v>1030</v>
      </c>
      <c r="D4445">
        <f>MATCH(C4445,'Master Sheet'!$B$2:$B$392,0)</f>
        <v>335</v>
      </c>
    </row>
    <row r="4446" spans="3:4" x14ac:dyDescent="0.3">
      <c r="C4446" s="3" t="s">
        <v>1030</v>
      </c>
      <c r="D4446">
        <f>MATCH(C4446,'Master Sheet'!$B$2:$B$392,0)</f>
        <v>335</v>
      </c>
    </row>
    <row r="4447" spans="3:4" x14ac:dyDescent="0.3">
      <c r="C4447" s="3" t="s">
        <v>1033</v>
      </c>
      <c r="D4447">
        <f>MATCH(C4447,'Master Sheet'!$B$2:$B$392,0)</f>
        <v>336</v>
      </c>
    </row>
    <row r="4448" spans="3:4" x14ac:dyDescent="0.3">
      <c r="C4448" s="3" t="s">
        <v>1033</v>
      </c>
      <c r="D4448">
        <f>MATCH(C4448,'Master Sheet'!$B$2:$B$392,0)</f>
        <v>336</v>
      </c>
    </row>
    <row r="4449" spans="3:4" x14ac:dyDescent="0.3">
      <c r="C4449" s="3" t="s">
        <v>1033</v>
      </c>
      <c r="D4449">
        <f>MATCH(C4449,'Master Sheet'!$B$2:$B$392,0)</f>
        <v>336</v>
      </c>
    </row>
    <row r="4450" spans="3:4" x14ac:dyDescent="0.3">
      <c r="C4450" s="3" t="s">
        <v>1033</v>
      </c>
      <c r="D4450">
        <f>MATCH(C4450,'Master Sheet'!$B$2:$B$392,0)</f>
        <v>336</v>
      </c>
    </row>
    <row r="4451" spans="3:4" x14ac:dyDescent="0.3">
      <c r="C4451" s="3" t="s">
        <v>1033</v>
      </c>
      <c r="D4451">
        <f>MATCH(C4451,'Master Sheet'!$B$2:$B$392,0)</f>
        <v>336</v>
      </c>
    </row>
    <row r="4452" spans="3:4" x14ac:dyDescent="0.3">
      <c r="C4452" s="3" t="s">
        <v>1033</v>
      </c>
      <c r="D4452">
        <f>MATCH(C4452,'Master Sheet'!$B$2:$B$392,0)</f>
        <v>336</v>
      </c>
    </row>
    <row r="4453" spans="3:4" x14ac:dyDescent="0.3">
      <c r="C4453" s="3" t="s">
        <v>1033</v>
      </c>
      <c r="D4453">
        <f>MATCH(C4453,'Master Sheet'!$B$2:$B$392,0)</f>
        <v>336</v>
      </c>
    </row>
    <row r="4454" spans="3:4" x14ac:dyDescent="0.3">
      <c r="C4454" s="3" t="s">
        <v>1033</v>
      </c>
      <c r="D4454">
        <f>MATCH(C4454,'Master Sheet'!$B$2:$B$392,0)</f>
        <v>336</v>
      </c>
    </row>
    <row r="4455" spans="3:4" x14ac:dyDescent="0.3">
      <c r="C4455" s="3" t="s">
        <v>1036</v>
      </c>
      <c r="D4455">
        <f>MATCH(C4455,'Master Sheet'!$B$2:$B$392,0)</f>
        <v>337</v>
      </c>
    </row>
    <row r="4456" spans="3:4" x14ac:dyDescent="0.3">
      <c r="C4456" s="3" t="s">
        <v>1036</v>
      </c>
      <c r="D4456">
        <f>MATCH(C4456,'Master Sheet'!$B$2:$B$392,0)</f>
        <v>337</v>
      </c>
    </row>
    <row r="4457" spans="3:4" x14ac:dyDescent="0.3">
      <c r="C4457" s="3" t="s">
        <v>1036</v>
      </c>
      <c r="D4457">
        <f>MATCH(C4457,'Master Sheet'!$B$2:$B$392,0)</f>
        <v>337</v>
      </c>
    </row>
    <row r="4458" spans="3:4" x14ac:dyDescent="0.3">
      <c r="C4458" s="3" t="s">
        <v>1036</v>
      </c>
      <c r="D4458">
        <f>MATCH(C4458,'Master Sheet'!$B$2:$B$392,0)</f>
        <v>337</v>
      </c>
    </row>
    <row r="4459" spans="3:4" x14ac:dyDescent="0.3">
      <c r="C4459" s="3" t="s">
        <v>1036</v>
      </c>
      <c r="D4459">
        <f>MATCH(C4459,'Master Sheet'!$B$2:$B$392,0)</f>
        <v>337</v>
      </c>
    </row>
    <row r="4460" spans="3:4" x14ac:dyDescent="0.3">
      <c r="C4460" s="3" t="s">
        <v>1036</v>
      </c>
      <c r="D4460">
        <f>MATCH(C4460,'Master Sheet'!$B$2:$B$392,0)</f>
        <v>337</v>
      </c>
    </row>
    <row r="4461" spans="3:4" x14ac:dyDescent="0.3">
      <c r="C4461" s="3" t="s">
        <v>1036</v>
      </c>
      <c r="D4461">
        <f>MATCH(C4461,'Master Sheet'!$B$2:$B$392,0)</f>
        <v>337</v>
      </c>
    </row>
    <row r="4462" spans="3:4" x14ac:dyDescent="0.3">
      <c r="C4462" s="3" t="s">
        <v>1036</v>
      </c>
      <c r="D4462">
        <f>MATCH(C4462,'Master Sheet'!$B$2:$B$392,0)</f>
        <v>337</v>
      </c>
    </row>
    <row r="4463" spans="3:4" x14ac:dyDescent="0.3">
      <c r="C4463" s="3" t="s">
        <v>1036</v>
      </c>
      <c r="D4463">
        <f>MATCH(C4463,'Master Sheet'!$B$2:$B$392,0)</f>
        <v>337</v>
      </c>
    </row>
    <row r="4464" spans="3:4" x14ac:dyDescent="0.3">
      <c r="C4464" s="3" t="s">
        <v>1036</v>
      </c>
      <c r="D4464">
        <f>MATCH(C4464,'Master Sheet'!$B$2:$B$392,0)</f>
        <v>337</v>
      </c>
    </row>
    <row r="4465" spans="3:4" x14ac:dyDescent="0.3">
      <c r="C4465" s="3" t="s">
        <v>1036</v>
      </c>
      <c r="D4465">
        <f>MATCH(C4465,'Master Sheet'!$B$2:$B$392,0)</f>
        <v>337</v>
      </c>
    </row>
    <row r="4466" spans="3:4" x14ac:dyDescent="0.3">
      <c r="C4466" s="3" t="s">
        <v>1036</v>
      </c>
      <c r="D4466">
        <f>MATCH(C4466,'Master Sheet'!$B$2:$B$392,0)</f>
        <v>337</v>
      </c>
    </row>
    <row r="4467" spans="3:4" x14ac:dyDescent="0.3">
      <c r="C4467" s="3" t="s">
        <v>1036</v>
      </c>
      <c r="D4467">
        <f>MATCH(C4467,'Master Sheet'!$B$2:$B$392,0)</f>
        <v>337</v>
      </c>
    </row>
    <row r="4468" spans="3:4" x14ac:dyDescent="0.3">
      <c r="C4468" s="3" t="s">
        <v>1036</v>
      </c>
      <c r="D4468">
        <f>MATCH(C4468,'Master Sheet'!$B$2:$B$392,0)</f>
        <v>337</v>
      </c>
    </row>
    <row r="4469" spans="3:4" x14ac:dyDescent="0.3">
      <c r="C4469" s="3" t="s">
        <v>1036</v>
      </c>
      <c r="D4469">
        <f>MATCH(C4469,'Master Sheet'!$B$2:$B$392,0)</f>
        <v>337</v>
      </c>
    </row>
    <row r="4470" spans="3:4" x14ac:dyDescent="0.3">
      <c r="C4470" s="3" t="s">
        <v>1036</v>
      </c>
      <c r="D4470">
        <f>MATCH(C4470,'Master Sheet'!$B$2:$B$392,0)</f>
        <v>337</v>
      </c>
    </row>
    <row r="4471" spans="3:4" x14ac:dyDescent="0.3">
      <c r="C4471" s="3" t="s">
        <v>1039</v>
      </c>
      <c r="D4471">
        <f>MATCH(C4471,'Master Sheet'!$B$2:$B$392,0)</f>
        <v>338</v>
      </c>
    </row>
    <row r="4472" spans="3:4" x14ac:dyDescent="0.3">
      <c r="C4472" s="3" t="s">
        <v>1039</v>
      </c>
      <c r="D4472">
        <f>MATCH(C4472,'Master Sheet'!$B$2:$B$392,0)</f>
        <v>338</v>
      </c>
    </row>
    <row r="4473" spans="3:4" x14ac:dyDescent="0.3">
      <c r="C4473" s="3" t="s">
        <v>1039</v>
      </c>
      <c r="D4473">
        <f>MATCH(C4473,'Master Sheet'!$B$2:$B$392,0)</f>
        <v>338</v>
      </c>
    </row>
    <row r="4474" spans="3:4" x14ac:dyDescent="0.3">
      <c r="C4474" s="3" t="s">
        <v>1039</v>
      </c>
      <c r="D4474">
        <f>MATCH(C4474,'Master Sheet'!$B$2:$B$392,0)</f>
        <v>338</v>
      </c>
    </row>
    <row r="4475" spans="3:4" x14ac:dyDescent="0.3">
      <c r="C4475" s="3" t="s">
        <v>1039</v>
      </c>
      <c r="D4475">
        <f>MATCH(C4475,'Master Sheet'!$B$2:$B$392,0)</f>
        <v>338</v>
      </c>
    </row>
    <row r="4476" spans="3:4" x14ac:dyDescent="0.3">
      <c r="C4476" s="3" t="s">
        <v>1039</v>
      </c>
      <c r="D4476">
        <f>MATCH(C4476,'Master Sheet'!$B$2:$B$392,0)</f>
        <v>338</v>
      </c>
    </row>
    <row r="4477" spans="3:4" x14ac:dyDescent="0.3">
      <c r="C4477" s="3" t="s">
        <v>1039</v>
      </c>
      <c r="D4477">
        <f>MATCH(C4477,'Master Sheet'!$B$2:$B$392,0)</f>
        <v>338</v>
      </c>
    </row>
    <row r="4478" spans="3:4" x14ac:dyDescent="0.3">
      <c r="C4478" s="3" t="s">
        <v>1039</v>
      </c>
      <c r="D4478">
        <f>MATCH(C4478,'Master Sheet'!$B$2:$B$392,0)</f>
        <v>338</v>
      </c>
    </row>
    <row r="4479" spans="3:4" x14ac:dyDescent="0.3">
      <c r="C4479" s="3" t="s">
        <v>1039</v>
      </c>
      <c r="D4479">
        <f>MATCH(C4479,'Master Sheet'!$B$2:$B$392,0)</f>
        <v>338</v>
      </c>
    </row>
    <row r="4480" spans="3:4" x14ac:dyDescent="0.3">
      <c r="C4480" s="3" t="s">
        <v>1039</v>
      </c>
      <c r="D4480">
        <f>MATCH(C4480,'Master Sheet'!$B$2:$B$392,0)</f>
        <v>338</v>
      </c>
    </row>
    <row r="4481" spans="3:4" x14ac:dyDescent="0.3">
      <c r="C4481" s="3" t="s">
        <v>1039</v>
      </c>
      <c r="D4481">
        <f>MATCH(C4481,'Master Sheet'!$B$2:$B$392,0)</f>
        <v>338</v>
      </c>
    </row>
    <row r="4482" spans="3:4" x14ac:dyDescent="0.3">
      <c r="C4482" s="3" t="s">
        <v>1039</v>
      </c>
      <c r="D4482">
        <f>MATCH(C4482,'Master Sheet'!$B$2:$B$392,0)</f>
        <v>338</v>
      </c>
    </row>
    <row r="4483" spans="3:4" x14ac:dyDescent="0.3">
      <c r="C4483" s="3" t="s">
        <v>1039</v>
      </c>
      <c r="D4483">
        <f>MATCH(C4483,'Master Sheet'!$B$2:$B$392,0)</f>
        <v>338</v>
      </c>
    </row>
    <row r="4484" spans="3:4" x14ac:dyDescent="0.3">
      <c r="C4484" s="3" t="s">
        <v>1039</v>
      </c>
      <c r="D4484">
        <f>MATCH(C4484,'Master Sheet'!$B$2:$B$392,0)</f>
        <v>338</v>
      </c>
    </row>
    <row r="4485" spans="3:4" x14ac:dyDescent="0.3">
      <c r="C4485" s="3" t="s">
        <v>1042</v>
      </c>
      <c r="D4485">
        <f>MATCH(C4485,'Master Sheet'!$B$2:$B$392,0)</f>
        <v>339</v>
      </c>
    </row>
    <row r="4486" spans="3:4" x14ac:dyDescent="0.3">
      <c r="C4486" s="3" t="s">
        <v>1042</v>
      </c>
      <c r="D4486">
        <f>MATCH(C4486,'Master Sheet'!$B$2:$B$392,0)</f>
        <v>339</v>
      </c>
    </row>
    <row r="4487" spans="3:4" x14ac:dyDescent="0.3">
      <c r="C4487" s="3" t="s">
        <v>1042</v>
      </c>
      <c r="D4487">
        <f>MATCH(C4487,'Master Sheet'!$B$2:$B$392,0)</f>
        <v>339</v>
      </c>
    </row>
    <row r="4488" spans="3:4" x14ac:dyDescent="0.3">
      <c r="C4488" s="3" t="s">
        <v>1042</v>
      </c>
      <c r="D4488">
        <f>MATCH(C4488,'Master Sheet'!$B$2:$B$392,0)</f>
        <v>339</v>
      </c>
    </row>
    <row r="4489" spans="3:4" x14ac:dyDescent="0.3">
      <c r="C4489" s="3" t="s">
        <v>1042</v>
      </c>
      <c r="D4489">
        <f>MATCH(C4489,'Master Sheet'!$B$2:$B$392,0)</f>
        <v>339</v>
      </c>
    </row>
    <row r="4490" spans="3:4" x14ac:dyDescent="0.3">
      <c r="C4490" s="3" t="s">
        <v>1042</v>
      </c>
      <c r="D4490">
        <f>MATCH(C4490,'Master Sheet'!$B$2:$B$392,0)</f>
        <v>339</v>
      </c>
    </row>
    <row r="4491" spans="3:4" x14ac:dyDescent="0.3">
      <c r="C4491" s="3" t="s">
        <v>1042</v>
      </c>
      <c r="D4491">
        <f>MATCH(C4491,'Master Sheet'!$B$2:$B$392,0)</f>
        <v>339</v>
      </c>
    </row>
    <row r="4492" spans="3:4" x14ac:dyDescent="0.3">
      <c r="C4492" s="3" t="s">
        <v>1042</v>
      </c>
      <c r="D4492">
        <f>MATCH(C4492,'Master Sheet'!$B$2:$B$392,0)</f>
        <v>339</v>
      </c>
    </row>
    <row r="4493" spans="3:4" x14ac:dyDescent="0.3">
      <c r="C4493" s="3" t="s">
        <v>1042</v>
      </c>
      <c r="D4493">
        <f>MATCH(C4493,'Master Sheet'!$B$2:$B$392,0)</f>
        <v>339</v>
      </c>
    </row>
    <row r="4494" spans="3:4" x14ac:dyDescent="0.3">
      <c r="C4494" s="3" t="s">
        <v>1042</v>
      </c>
      <c r="D4494">
        <f>MATCH(C4494,'Master Sheet'!$B$2:$B$392,0)</f>
        <v>339</v>
      </c>
    </row>
    <row r="4495" spans="3:4" x14ac:dyDescent="0.3">
      <c r="C4495" s="3" t="s">
        <v>1042</v>
      </c>
      <c r="D4495">
        <f>MATCH(C4495,'Master Sheet'!$B$2:$B$392,0)</f>
        <v>339</v>
      </c>
    </row>
    <row r="4496" spans="3:4" x14ac:dyDescent="0.3">
      <c r="C4496" s="3" t="s">
        <v>1042</v>
      </c>
      <c r="D4496">
        <f>MATCH(C4496,'Master Sheet'!$B$2:$B$392,0)</f>
        <v>339</v>
      </c>
    </row>
    <row r="4497" spans="3:4" x14ac:dyDescent="0.3">
      <c r="C4497" s="3" t="s">
        <v>1042</v>
      </c>
      <c r="D4497">
        <f>MATCH(C4497,'Master Sheet'!$B$2:$B$392,0)</f>
        <v>339</v>
      </c>
    </row>
    <row r="4498" spans="3:4" x14ac:dyDescent="0.3">
      <c r="C4498" s="3" t="s">
        <v>1042</v>
      </c>
      <c r="D4498">
        <f>MATCH(C4498,'Master Sheet'!$B$2:$B$392,0)</f>
        <v>339</v>
      </c>
    </row>
    <row r="4499" spans="3:4" x14ac:dyDescent="0.3">
      <c r="C4499" s="3" t="s">
        <v>1045</v>
      </c>
      <c r="D4499">
        <f>MATCH(C4499,'Master Sheet'!$B$2:$B$392,0)</f>
        <v>340</v>
      </c>
    </row>
    <row r="4500" spans="3:4" x14ac:dyDescent="0.3">
      <c r="C4500" s="3" t="s">
        <v>1045</v>
      </c>
      <c r="D4500">
        <f>MATCH(C4500,'Master Sheet'!$B$2:$B$392,0)</f>
        <v>340</v>
      </c>
    </row>
    <row r="4501" spans="3:4" x14ac:dyDescent="0.3">
      <c r="C4501" s="3" t="s">
        <v>1045</v>
      </c>
      <c r="D4501">
        <f>MATCH(C4501,'Master Sheet'!$B$2:$B$392,0)</f>
        <v>340</v>
      </c>
    </row>
    <row r="4502" spans="3:4" x14ac:dyDescent="0.3">
      <c r="C4502" s="3" t="s">
        <v>1045</v>
      </c>
      <c r="D4502">
        <f>MATCH(C4502,'Master Sheet'!$B$2:$B$392,0)</f>
        <v>340</v>
      </c>
    </row>
    <row r="4503" spans="3:4" x14ac:dyDescent="0.3">
      <c r="C4503" s="3" t="s">
        <v>1045</v>
      </c>
      <c r="D4503">
        <f>MATCH(C4503,'Master Sheet'!$B$2:$B$392,0)</f>
        <v>340</v>
      </c>
    </row>
    <row r="4504" spans="3:4" x14ac:dyDescent="0.3">
      <c r="C4504" s="3" t="s">
        <v>1045</v>
      </c>
      <c r="D4504">
        <f>MATCH(C4504,'Master Sheet'!$B$2:$B$392,0)</f>
        <v>340</v>
      </c>
    </row>
    <row r="4505" spans="3:4" x14ac:dyDescent="0.3">
      <c r="C4505" s="3" t="s">
        <v>1045</v>
      </c>
      <c r="D4505">
        <f>MATCH(C4505,'Master Sheet'!$B$2:$B$392,0)</f>
        <v>340</v>
      </c>
    </row>
    <row r="4506" spans="3:4" x14ac:dyDescent="0.3">
      <c r="C4506" s="3" t="s">
        <v>1045</v>
      </c>
      <c r="D4506">
        <f>MATCH(C4506,'Master Sheet'!$B$2:$B$392,0)</f>
        <v>340</v>
      </c>
    </row>
    <row r="4507" spans="3:4" x14ac:dyDescent="0.3">
      <c r="C4507" s="3" t="s">
        <v>1045</v>
      </c>
      <c r="D4507">
        <f>MATCH(C4507,'Master Sheet'!$B$2:$B$392,0)</f>
        <v>340</v>
      </c>
    </row>
    <row r="4508" spans="3:4" x14ac:dyDescent="0.3">
      <c r="C4508" s="3" t="s">
        <v>1048</v>
      </c>
      <c r="D4508">
        <f>MATCH(C4508,'Master Sheet'!$B$2:$B$392,0)</f>
        <v>341</v>
      </c>
    </row>
    <row r="4509" spans="3:4" x14ac:dyDescent="0.3">
      <c r="C4509" s="3" t="s">
        <v>1048</v>
      </c>
      <c r="D4509">
        <f>MATCH(C4509,'Master Sheet'!$B$2:$B$392,0)</f>
        <v>341</v>
      </c>
    </row>
    <row r="4510" spans="3:4" x14ac:dyDescent="0.3">
      <c r="C4510" s="3" t="s">
        <v>1048</v>
      </c>
      <c r="D4510">
        <f>MATCH(C4510,'Master Sheet'!$B$2:$B$392,0)</f>
        <v>341</v>
      </c>
    </row>
    <row r="4511" spans="3:4" x14ac:dyDescent="0.3">
      <c r="C4511" s="3" t="s">
        <v>1048</v>
      </c>
      <c r="D4511">
        <f>MATCH(C4511,'Master Sheet'!$B$2:$B$392,0)</f>
        <v>341</v>
      </c>
    </row>
    <row r="4512" spans="3:4" x14ac:dyDescent="0.3">
      <c r="C4512" s="3" t="s">
        <v>1048</v>
      </c>
      <c r="D4512">
        <f>MATCH(C4512,'Master Sheet'!$B$2:$B$392,0)</f>
        <v>341</v>
      </c>
    </row>
    <row r="4513" spans="3:4" x14ac:dyDescent="0.3">
      <c r="C4513" s="3" t="s">
        <v>1048</v>
      </c>
      <c r="D4513">
        <f>MATCH(C4513,'Master Sheet'!$B$2:$B$392,0)</f>
        <v>341</v>
      </c>
    </row>
    <row r="4514" spans="3:4" x14ac:dyDescent="0.3">
      <c r="C4514" s="3" t="s">
        <v>1048</v>
      </c>
      <c r="D4514">
        <f>MATCH(C4514,'Master Sheet'!$B$2:$B$392,0)</f>
        <v>341</v>
      </c>
    </row>
    <row r="4515" spans="3:4" x14ac:dyDescent="0.3">
      <c r="C4515" s="3" t="s">
        <v>1048</v>
      </c>
      <c r="D4515">
        <f>MATCH(C4515,'Master Sheet'!$B$2:$B$392,0)</f>
        <v>341</v>
      </c>
    </row>
    <row r="4516" spans="3:4" x14ac:dyDescent="0.3">
      <c r="C4516" s="3" t="s">
        <v>1048</v>
      </c>
      <c r="D4516">
        <f>MATCH(C4516,'Master Sheet'!$B$2:$B$392,0)</f>
        <v>341</v>
      </c>
    </row>
    <row r="4517" spans="3:4" x14ac:dyDescent="0.3">
      <c r="C4517" s="3" t="s">
        <v>1048</v>
      </c>
      <c r="D4517">
        <f>MATCH(C4517,'Master Sheet'!$B$2:$B$392,0)</f>
        <v>341</v>
      </c>
    </row>
    <row r="4518" spans="3:4" x14ac:dyDescent="0.3">
      <c r="C4518" s="3" t="s">
        <v>1048</v>
      </c>
      <c r="D4518">
        <f>MATCH(C4518,'Master Sheet'!$B$2:$B$392,0)</f>
        <v>341</v>
      </c>
    </row>
    <row r="4519" spans="3:4" x14ac:dyDescent="0.3">
      <c r="C4519" s="3" t="s">
        <v>1051</v>
      </c>
      <c r="D4519">
        <f>MATCH(C4519,'Master Sheet'!$B$2:$B$392,0)</f>
        <v>342</v>
      </c>
    </row>
    <row r="4520" spans="3:4" x14ac:dyDescent="0.3">
      <c r="C4520" s="3" t="s">
        <v>1051</v>
      </c>
      <c r="D4520">
        <f>MATCH(C4520,'Master Sheet'!$B$2:$B$392,0)</f>
        <v>342</v>
      </c>
    </row>
    <row r="4521" spans="3:4" x14ac:dyDescent="0.3">
      <c r="C4521" s="3" t="s">
        <v>1051</v>
      </c>
      <c r="D4521">
        <f>MATCH(C4521,'Master Sheet'!$B$2:$B$392,0)</f>
        <v>342</v>
      </c>
    </row>
    <row r="4522" spans="3:4" x14ac:dyDescent="0.3">
      <c r="C4522" s="3" t="s">
        <v>1051</v>
      </c>
      <c r="D4522">
        <f>MATCH(C4522,'Master Sheet'!$B$2:$B$392,0)</f>
        <v>342</v>
      </c>
    </row>
    <row r="4523" spans="3:4" x14ac:dyDescent="0.3">
      <c r="C4523" s="3" t="s">
        <v>1051</v>
      </c>
      <c r="D4523">
        <f>MATCH(C4523,'Master Sheet'!$B$2:$B$392,0)</f>
        <v>342</v>
      </c>
    </row>
    <row r="4524" spans="3:4" x14ac:dyDescent="0.3">
      <c r="C4524" s="3" t="s">
        <v>1051</v>
      </c>
      <c r="D4524">
        <f>MATCH(C4524,'Master Sheet'!$B$2:$B$392,0)</f>
        <v>342</v>
      </c>
    </row>
    <row r="4525" spans="3:4" x14ac:dyDescent="0.3">
      <c r="C4525" s="3" t="s">
        <v>1051</v>
      </c>
      <c r="D4525">
        <f>MATCH(C4525,'Master Sheet'!$B$2:$B$392,0)</f>
        <v>342</v>
      </c>
    </row>
    <row r="4526" spans="3:4" x14ac:dyDescent="0.3">
      <c r="C4526" s="3" t="s">
        <v>1051</v>
      </c>
      <c r="D4526">
        <f>MATCH(C4526,'Master Sheet'!$B$2:$B$392,0)</f>
        <v>342</v>
      </c>
    </row>
    <row r="4527" spans="3:4" x14ac:dyDescent="0.3">
      <c r="C4527" s="3" t="s">
        <v>1051</v>
      </c>
      <c r="D4527">
        <f>MATCH(C4527,'Master Sheet'!$B$2:$B$392,0)</f>
        <v>342</v>
      </c>
    </row>
    <row r="4528" spans="3:4" x14ac:dyDescent="0.3">
      <c r="C4528" s="3" t="s">
        <v>1051</v>
      </c>
      <c r="D4528">
        <f>MATCH(C4528,'Master Sheet'!$B$2:$B$392,0)</f>
        <v>342</v>
      </c>
    </row>
    <row r="4529" spans="3:4" x14ac:dyDescent="0.3">
      <c r="C4529" s="3" t="s">
        <v>1051</v>
      </c>
      <c r="D4529">
        <f>MATCH(C4529,'Master Sheet'!$B$2:$B$392,0)</f>
        <v>342</v>
      </c>
    </row>
    <row r="4530" spans="3:4" x14ac:dyDescent="0.3">
      <c r="C4530" s="3" t="s">
        <v>1051</v>
      </c>
      <c r="D4530">
        <f>MATCH(C4530,'Master Sheet'!$B$2:$B$392,0)</f>
        <v>342</v>
      </c>
    </row>
    <row r="4531" spans="3:4" x14ac:dyDescent="0.3">
      <c r="C4531" s="3" t="s">
        <v>1051</v>
      </c>
      <c r="D4531">
        <f>MATCH(C4531,'Master Sheet'!$B$2:$B$392,0)</f>
        <v>342</v>
      </c>
    </row>
    <row r="4532" spans="3:4" x14ac:dyDescent="0.3">
      <c r="C4532" s="3" t="s">
        <v>1051</v>
      </c>
      <c r="D4532">
        <f>MATCH(C4532,'Master Sheet'!$B$2:$B$392,0)</f>
        <v>342</v>
      </c>
    </row>
    <row r="4533" spans="3:4" x14ac:dyDescent="0.3">
      <c r="C4533" s="3" t="s">
        <v>1051</v>
      </c>
      <c r="D4533">
        <f>MATCH(C4533,'Master Sheet'!$B$2:$B$392,0)</f>
        <v>342</v>
      </c>
    </row>
    <row r="4534" spans="3:4" x14ac:dyDescent="0.3">
      <c r="C4534" s="3" t="s">
        <v>1051</v>
      </c>
      <c r="D4534">
        <f>MATCH(C4534,'Master Sheet'!$B$2:$B$392,0)</f>
        <v>342</v>
      </c>
    </row>
    <row r="4535" spans="3:4" x14ac:dyDescent="0.3">
      <c r="C4535" s="3" t="s">
        <v>1051</v>
      </c>
      <c r="D4535">
        <f>MATCH(C4535,'Master Sheet'!$B$2:$B$392,0)</f>
        <v>342</v>
      </c>
    </row>
    <row r="4536" spans="3:4" x14ac:dyDescent="0.3">
      <c r="C4536" s="3" t="s">
        <v>1051</v>
      </c>
      <c r="D4536">
        <f>MATCH(C4536,'Master Sheet'!$B$2:$B$392,0)</f>
        <v>342</v>
      </c>
    </row>
    <row r="4537" spans="3:4" x14ac:dyDescent="0.3">
      <c r="C4537" s="3" t="s">
        <v>1051</v>
      </c>
      <c r="D4537">
        <f>MATCH(C4537,'Master Sheet'!$B$2:$B$392,0)</f>
        <v>342</v>
      </c>
    </row>
    <row r="4538" spans="3:4" x14ac:dyDescent="0.3">
      <c r="C4538" s="3" t="s">
        <v>1051</v>
      </c>
      <c r="D4538">
        <f>MATCH(C4538,'Master Sheet'!$B$2:$B$392,0)</f>
        <v>342</v>
      </c>
    </row>
    <row r="4539" spans="3:4" x14ac:dyDescent="0.3">
      <c r="C4539" s="3" t="s">
        <v>1051</v>
      </c>
      <c r="D4539">
        <f>MATCH(C4539,'Master Sheet'!$B$2:$B$392,0)</f>
        <v>342</v>
      </c>
    </row>
    <row r="4540" spans="3:4" x14ac:dyDescent="0.3">
      <c r="C4540" s="3" t="s">
        <v>1051</v>
      </c>
      <c r="D4540">
        <f>MATCH(C4540,'Master Sheet'!$B$2:$B$392,0)</f>
        <v>342</v>
      </c>
    </row>
    <row r="4541" spans="3:4" x14ac:dyDescent="0.3">
      <c r="C4541" s="3" t="s">
        <v>1054</v>
      </c>
      <c r="D4541">
        <f>MATCH(C4541,'Master Sheet'!$B$2:$B$392,0)</f>
        <v>343</v>
      </c>
    </row>
    <row r="4542" spans="3:4" x14ac:dyDescent="0.3">
      <c r="C4542" s="3" t="s">
        <v>1054</v>
      </c>
      <c r="D4542">
        <f>MATCH(C4542,'Master Sheet'!$B$2:$B$392,0)</f>
        <v>343</v>
      </c>
    </row>
    <row r="4543" spans="3:4" x14ac:dyDescent="0.3">
      <c r="C4543" s="3" t="s">
        <v>1054</v>
      </c>
      <c r="D4543">
        <f>MATCH(C4543,'Master Sheet'!$B$2:$B$392,0)</f>
        <v>343</v>
      </c>
    </row>
    <row r="4544" spans="3:4" x14ac:dyDescent="0.3">
      <c r="C4544" s="3" t="s">
        <v>1054</v>
      </c>
      <c r="D4544">
        <f>MATCH(C4544,'Master Sheet'!$B$2:$B$392,0)</f>
        <v>343</v>
      </c>
    </row>
    <row r="4545" spans="3:4" x14ac:dyDescent="0.3">
      <c r="C4545" s="3" t="s">
        <v>1054</v>
      </c>
      <c r="D4545">
        <f>MATCH(C4545,'Master Sheet'!$B$2:$B$392,0)</f>
        <v>343</v>
      </c>
    </row>
    <row r="4546" spans="3:4" x14ac:dyDescent="0.3">
      <c r="C4546" s="3" t="s">
        <v>1054</v>
      </c>
      <c r="D4546">
        <f>MATCH(C4546,'Master Sheet'!$B$2:$B$392,0)</f>
        <v>343</v>
      </c>
    </row>
    <row r="4547" spans="3:4" x14ac:dyDescent="0.3">
      <c r="C4547" s="3" t="s">
        <v>1054</v>
      </c>
      <c r="D4547">
        <f>MATCH(C4547,'Master Sheet'!$B$2:$B$392,0)</f>
        <v>343</v>
      </c>
    </row>
    <row r="4548" spans="3:4" x14ac:dyDescent="0.3">
      <c r="C4548" s="3" t="s">
        <v>1054</v>
      </c>
      <c r="D4548">
        <f>MATCH(C4548,'Master Sheet'!$B$2:$B$392,0)</f>
        <v>343</v>
      </c>
    </row>
    <row r="4549" spans="3:4" x14ac:dyDescent="0.3">
      <c r="C4549" s="3" t="s">
        <v>1054</v>
      </c>
      <c r="D4549">
        <f>MATCH(C4549,'Master Sheet'!$B$2:$B$392,0)</f>
        <v>343</v>
      </c>
    </row>
    <row r="4550" spans="3:4" x14ac:dyDescent="0.3">
      <c r="C4550" s="3" t="s">
        <v>1054</v>
      </c>
      <c r="D4550">
        <f>MATCH(C4550,'Master Sheet'!$B$2:$B$392,0)</f>
        <v>343</v>
      </c>
    </row>
    <row r="4551" spans="3:4" x14ac:dyDescent="0.3">
      <c r="C4551" s="3" t="s">
        <v>1054</v>
      </c>
      <c r="D4551">
        <f>MATCH(C4551,'Master Sheet'!$B$2:$B$392,0)</f>
        <v>343</v>
      </c>
    </row>
    <row r="4552" spans="3:4" x14ac:dyDescent="0.3">
      <c r="C4552" s="3" t="s">
        <v>1054</v>
      </c>
      <c r="D4552">
        <f>MATCH(C4552,'Master Sheet'!$B$2:$B$392,0)</f>
        <v>343</v>
      </c>
    </row>
    <row r="4553" spans="3:4" x14ac:dyDescent="0.3">
      <c r="C4553" s="3" t="s">
        <v>1054</v>
      </c>
      <c r="D4553">
        <f>MATCH(C4553,'Master Sheet'!$B$2:$B$392,0)</f>
        <v>343</v>
      </c>
    </row>
    <row r="4554" spans="3:4" x14ac:dyDescent="0.3">
      <c r="C4554" s="3" t="s">
        <v>1054</v>
      </c>
      <c r="D4554">
        <f>MATCH(C4554,'Master Sheet'!$B$2:$B$392,0)</f>
        <v>343</v>
      </c>
    </row>
    <row r="4555" spans="3:4" x14ac:dyDescent="0.3">
      <c r="C4555" s="3" t="s">
        <v>1054</v>
      </c>
      <c r="D4555">
        <f>MATCH(C4555,'Master Sheet'!$B$2:$B$392,0)</f>
        <v>343</v>
      </c>
    </row>
    <row r="4556" spans="3:4" x14ac:dyDescent="0.3">
      <c r="C4556" s="3" t="s">
        <v>1054</v>
      </c>
      <c r="D4556">
        <f>MATCH(C4556,'Master Sheet'!$B$2:$B$392,0)</f>
        <v>343</v>
      </c>
    </row>
    <row r="4557" spans="3:4" x14ac:dyDescent="0.3">
      <c r="C4557" s="3" t="s">
        <v>1057</v>
      </c>
      <c r="D4557">
        <f>MATCH(C4557,'Master Sheet'!$B$2:$B$392,0)</f>
        <v>344</v>
      </c>
    </row>
    <row r="4558" spans="3:4" x14ac:dyDescent="0.3">
      <c r="C4558" s="3" t="s">
        <v>1057</v>
      </c>
      <c r="D4558">
        <f>MATCH(C4558,'Master Sheet'!$B$2:$B$392,0)</f>
        <v>344</v>
      </c>
    </row>
    <row r="4559" spans="3:4" x14ac:dyDescent="0.3">
      <c r="C4559" s="3" t="s">
        <v>1057</v>
      </c>
      <c r="D4559">
        <f>MATCH(C4559,'Master Sheet'!$B$2:$B$392,0)</f>
        <v>344</v>
      </c>
    </row>
    <row r="4560" spans="3:4" x14ac:dyDescent="0.3">
      <c r="C4560" s="3" t="s">
        <v>1057</v>
      </c>
      <c r="D4560">
        <f>MATCH(C4560,'Master Sheet'!$B$2:$B$392,0)</f>
        <v>344</v>
      </c>
    </row>
    <row r="4561" spans="3:4" x14ac:dyDescent="0.3">
      <c r="C4561" s="3" t="s">
        <v>1057</v>
      </c>
      <c r="D4561">
        <f>MATCH(C4561,'Master Sheet'!$B$2:$B$392,0)</f>
        <v>344</v>
      </c>
    </row>
    <row r="4562" spans="3:4" x14ac:dyDescent="0.3">
      <c r="C4562" s="3" t="s">
        <v>1057</v>
      </c>
      <c r="D4562">
        <f>MATCH(C4562,'Master Sheet'!$B$2:$B$392,0)</f>
        <v>344</v>
      </c>
    </row>
    <row r="4563" spans="3:4" x14ac:dyDescent="0.3">
      <c r="C4563" s="3" t="s">
        <v>1057</v>
      </c>
      <c r="D4563">
        <f>MATCH(C4563,'Master Sheet'!$B$2:$B$392,0)</f>
        <v>344</v>
      </c>
    </row>
    <row r="4564" spans="3:4" x14ac:dyDescent="0.3">
      <c r="C4564" s="3" t="s">
        <v>1057</v>
      </c>
      <c r="D4564">
        <f>MATCH(C4564,'Master Sheet'!$B$2:$B$392,0)</f>
        <v>344</v>
      </c>
    </row>
    <row r="4565" spans="3:4" x14ac:dyDescent="0.3">
      <c r="C4565" s="3" t="s">
        <v>1059</v>
      </c>
      <c r="D4565">
        <f>MATCH(C4565,'Master Sheet'!$B$2:$B$392,0)</f>
        <v>345</v>
      </c>
    </row>
    <row r="4566" spans="3:4" x14ac:dyDescent="0.3">
      <c r="C4566" s="3" t="s">
        <v>1059</v>
      </c>
      <c r="D4566">
        <f>MATCH(C4566,'Master Sheet'!$B$2:$B$392,0)</f>
        <v>345</v>
      </c>
    </row>
    <row r="4567" spans="3:4" x14ac:dyDescent="0.3">
      <c r="C4567" s="3" t="s">
        <v>1059</v>
      </c>
      <c r="D4567">
        <f>MATCH(C4567,'Master Sheet'!$B$2:$B$392,0)</f>
        <v>345</v>
      </c>
    </row>
    <row r="4568" spans="3:4" x14ac:dyDescent="0.3">
      <c r="C4568" s="3" t="s">
        <v>1059</v>
      </c>
      <c r="D4568">
        <f>MATCH(C4568,'Master Sheet'!$B$2:$B$392,0)</f>
        <v>345</v>
      </c>
    </row>
    <row r="4569" spans="3:4" x14ac:dyDescent="0.3">
      <c r="C4569" s="3" t="s">
        <v>1059</v>
      </c>
      <c r="D4569">
        <f>MATCH(C4569,'Master Sheet'!$B$2:$B$392,0)</f>
        <v>345</v>
      </c>
    </row>
    <row r="4570" spans="3:4" x14ac:dyDescent="0.3">
      <c r="C4570" s="3" t="s">
        <v>1059</v>
      </c>
      <c r="D4570">
        <f>MATCH(C4570,'Master Sheet'!$B$2:$B$392,0)</f>
        <v>345</v>
      </c>
    </row>
    <row r="4571" spans="3:4" x14ac:dyDescent="0.3">
      <c r="C4571" s="3" t="s">
        <v>1059</v>
      </c>
      <c r="D4571">
        <f>MATCH(C4571,'Master Sheet'!$B$2:$B$392,0)</f>
        <v>345</v>
      </c>
    </row>
    <row r="4572" spans="3:4" x14ac:dyDescent="0.3">
      <c r="C4572" s="3" t="s">
        <v>1059</v>
      </c>
      <c r="D4572">
        <f>MATCH(C4572,'Master Sheet'!$B$2:$B$392,0)</f>
        <v>345</v>
      </c>
    </row>
    <row r="4573" spans="3:4" x14ac:dyDescent="0.3">
      <c r="C4573" s="3" t="s">
        <v>1059</v>
      </c>
      <c r="D4573">
        <f>MATCH(C4573,'Master Sheet'!$B$2:$B$392,0)</f>
        <v>345</v>
      </c>
    </row>
    <row r="4574" spans="3:4" x14ac:dyDescent="0.3">
      <c r="C4574" s="3" t="s">
        <v>1059</v>
      </c>
      <c r="D4574">
        <f>MATCH(C4574,'Master Sheet'!$B$2:$B$392,0)</f>
        <v>345</v>
      </c>
    </row>
    <row r="4575" spans="3:4" x14ac:dyDescent="0.3">
      <c r="C4575" s="3" t="s">
        <v>1059</v>
      </c>
      <c r="D4575">
        <f>MATCH(C4575,'Master Sheet'!$B$2:$B$392,0)</f>
        <v>345</v>
      </c>
    </row>
    <row r="4576" spans="3:4" x14ac:dyDescent="0.3">
      <c r="C4576" s="3" t="s">
        <v>1059</v>
      </c>
      <c r="D4576">
        <f>MATCH(C4576,'Master Sheet'!$B$2:$B$392,0)</f>
        <v>345</v>
      </c>
    </row>
    <row r="4577" spans="3:4" x14ac:dyDescent="0.3">
      <c r="C4577" s="3" t="s">
        <v>1059</v>
      </c>
      <c r="D4577">
        <f>MATCH(C4577,'Master Sheet'!$B$2:$B$392,0)</f>
        <v>345</v>
      </c>
    </row>
    <row r="4578" spans="3:4" x14ac:dyDescent="0.3">
      <c r="C4578" s="3" t="s">
        <v>1059</v>
      </c>
      <c r="D4578">
        <f>MATCH(C4578,'Master Sheet'!$B$2:$B$392,0)</f>
        <v>345</v>
      </c>
    </row>
    <row r="4579" spans="3:4" x14ac:dyDescent="0.3">
      <c r="C4579" s="3" t="s">
        <v>1059</v>
      </c>
      <c r="D4579">
        <f>MATCH(C4579,'Master Sheet'!$B$2:$B$392,0)</f>
        <v>345</v>
      </c>
    </row>
    <row r="4580" spans="3:4" x14ac:dyDescent="0.3">
      <c r="C4580" s="3" t="s">
        <v>1062</v>
      </c>
      <c r="D4580">
        <f>MATCH(C4580,'Master Sheet'!$B$2:$B$392,0)</f>
        <v>346</v>
      </c>
    </row>
    <row r="4581" spans="3:4" x14ac:dyDescent="0.3">
      <c r="C4581" s="3" t="s">
        <v>1062</v>
      </c>
      <c r="D4581">
        <f>MATCH(C4581,'Master Sheet'!$B$2:$B$392,0)</f>
        <v>346</v>
      </c>
    </row>
    <row r="4582" spans="3:4" x14ac:dyDescent="0.3">
      <c r="C4582" s="3" t="s">
        <v>1062</v>
      </c>
      <c r="D4582">
        <f>MATCH(C4582,'Master Sheet'!$B$2:$B$392,0)</f>
        <v>346</v>
      </c>
    </row>
    <row r="4583" spans="3:4" x14ac:dyDescent="0.3">
      <c r="C4583" s="3" t="s">
        <v>1062</v>
      </c>
      <c r="D4583">
        <f>MATCH(C4583,'Master Sheet'!$B$2:$B$392,0)</f>
        <v>346</v>
      </c>
    </row>
    <row r="4584" spans="3:4" x14ac:dyDescent="0.3">
      <c r="C4584" s="3" t="s">
        <v>1062</v>
      </c>
      <c r="D4584">
        <f>MATCH(C4584,'Master Sheet'!$B$2:$B$392,0)</f>
        <v>346</v>
      </c>
    </row>
    <row r="4585" spans="3:4" x14ac:dyDescent="0.3">
      <c r="C4585" s="3" t="s">
        <v>1062</v>
      </c>
      <c r="D4585">
        <f>MATCH(C4585,'Master Sheet'!$B$2:$B$392,0)</f>
        <v>346</v>
      </c>
    </row>
    <row r="4586" spans="3:4" x14ac:dyDescent="0.3">
      <c r="C4586" s="3" t="s">
        <v>1062</v>
      </c>
      <c r="D4586">
        <f>MATCH(C4586,'Master Sheet'!$B$2:$B$392,0)</f>
        <v>346</v>
      </c>
    </row>
    <row r="4587" spans="3:4" x14ac:dyDescent="0.3">
      <c r="C4587" s="3" t="s">
        <v>1062</v>
      </c>
      <c r="D4587">
        <f>MATCH(C4587,'Master Sheet'!$B$2:$B$392,0)</f>
        <v>346</v>
      </c>
    </row>
    <row r="4588" spans="3:4" x14ac:dyDescent="0.3">
      <c r="C4588" s="3" t="s">
        <v>1062</v>
      </c>
      <c r="D4588">
        <f>MATCH(C4588,'Master Sheet'!$B$2:$B$392,0)</f>
        <v>346</v>
      </c>
    </row>
    <row r="4589" spans="3:4" x14ac:dyDescent="0.3">
      <c r="C4589" s="3" t="s">
        <v>1062</v>
      </c>
      <c r="D4589">
        <f>MATCH(C4589,'Master Sheet'!$B$2:$B$392,0)</f>
        <v>346</v>
      </c>
    </row>
    <row r="4590" spans="3:4" x14ac:dyDescent="0.3">
      <c r="C4590" s="3" t="s">
        <v>1062</v>
      </c>
      <c r="D4590">
        <f>MATCH(C4590,'Master Sheet'!$B$2:$B$392,0)</f>
        <v>346</v>
      </c>
    </row>
    <row r="4591" spans="3:4" x14ac:dyDescent="0.3">
      <c r="C4591" s="3" t="s">
        <v>1062</v>
      </c>
      <c r="D4591">
        <f>MATCH(C4591,'Master Sheet'!$B$2:$B$392,0)</f>
        <v>346</v>
      </c>
    </row>
    <row r="4592" spans="3:4" x14ac:dyDescent="0.3">
      <c r="C4592" s="3" t="s">
        <v>1062</v>
      </c>
      <c r="D4592">
        <f>MATCH(C4592,'Master Sheet'!$B$2:$B$392,0)</f>
        <v>346</v>
      </c>
    </row>
    <row r="4593" spans="3:4" x14ac:dyDescent="0.3">
      <c r="C4593" s="3" t="s">
        <v>1062</v>
      </c>
      <c r="D4593">
        <f>MATCH(C4593,'Master Sheet'!$B$2:$B$392,0)</f>
        <v>346</v>
      </c>
    </row>
    <row r="4594" spans="3:4" x14ac:dyDescent="0.3">
      <c r="C4594" s="3" t="s">
        <v>1062</v>
      </c>
      <c r="D4594">
        <f>MATCH(C4594,'Master Sheet'!$B$2:$B$392,0)</f>
        <v>346</v>
      </c>
    </row>
    <row r="4595" spans="3:4" x14ac:dyDescent="0.3">
      <c r="C4595" s="3" t="s">
        <v>1065</v>
      </c>
      <c r="D4595">
        <f>MATCH(C4595,'Master Sheet'!$B$2:$B$392,0)</f>
        <v>347</v>
      </c>
    </row>
    <row r="4596" spans="3:4" x14ac:dyDescent="0.3">
      <c r="C4596" s="3" t="s">
        <v>1065</v>
      </c>
      <c r="D4596">
        <f>MATCH(C4596,'Master Sheet'!$B$2:$B$392,0)</f>
        <v>347</v>
      </c>
    </row>
    <row r="4597" spans="3:4" x14ac:dyDescent="0.3">
      <c r="C4597" s="3" t="s">
        <v>1065</v>
      </c>
      <c r="D4597">
        <f>MATCH(C4597,'Master Sheet'!$B$2:$B$392,0)</f>
        <v>347</v>
      </c>
    </row>
    <row r="4598" spans="3:4" x14ac:dyDescent="0.3">
      <c r="C4598" s="3" t="s">
        <v>1065</v>
      </c>
      <c r="D4598">
        <f>MATCH(C4598,'Master Sheet'!$B$2:$B$392,0)</f>
        <v>347</v>
      </c>
    </row>
    <row r="4599" spans="3:4" x14ac:dyDescent="0.3">
      <c r="C4599" s="3" t="s">
        <v>1065</v>
      </c>
      <c r="D4599">
        <f>MATCH(C4599,'Master Sheet'!$B$2:$B$392,0)</f>
        <v>347</v>
      </c>
    </row>
    <row r="4600" spans="3:4" x14ac:dyDescent="0.3">
      <c r="C4600" s="3" t="s">
        <v>1065</v>
      </c>
      <c r="D4600">
        <f>MATCH(C4600,'Master Sheet'!$B$2:$B$392,0)</f>
        <v>347</v>
      </c>
    </row>
    <row r="4601" spans="3:4" x14ac:dyDescent="0.3">
      <c r="C4601" s="3" t="s">
        <v>1065</v>
      </c>
      <c r="D4601">
        <f>MATCH(C4601,'Master Sheet'!$B$2:$B$392,0)</f>
        <v>347</v>
      </c>
    </row>
    <row r="4602" spans="3:4" x14ac:dyDescent="0.3">
      <c r="C4602" s="3" t="s">
        <v>1065</v>
      </c>
      <c r="D4602">
        <f>MATCH(C4602,'Master Sheet'!$B$2:$B$392,0)</f>
        <v>347</v>
      </c>
    </row>
    <row r="4603" spans="3:4" x14ac:dyDescent="0.3">
      <c r="C4603" s="3" t="s">
        <v>1065</v>
      </c>
      <c r="D4603">
        <f>MATCH(C4603,'Master Sheet'!$B$2:$B$392,0)</f>
        <v>347</v>
      </c>
    </row>
    <row r="4604" spans="3:4" x14ac:dyDescent="0.3">
      <c r="C4604" s="3" t="s">
        <v>1065</v>
      </c>
      <c r="D4604">
        <f>MATCH(C4604,'Master Sheet'!$B$2:$B$392,0)</f>
        <v>347</v>
      </c>
    </row>
    <row r="4605" spans="3:4" x14ac:dyDescent="0.3">
      <c r="C4605" s="3" t="s">
        <v>1065</v>
      </c>
      <c r="D4605">
        <f>MATCH(C4605,'Master Sheet'!$B$2:$B$392,0)</f>
        <v>347</v>
      </c>
    </row>
    <row r="4606" spans="3:4" x14ac:dyDescent="0.3">
      <c r="C4606" s="3" t="s">
        <v>1065</v>
      </c>
      <c r="D4606">
        <f>MATCH(C4606,'Master Sheet'!$B$2:$B$392,0)</f>
        <v>347</v>
      </c>
    </row>
    <row r="4607" spans="3:4" x14ac:dyDescent="0.3">
      <c r="C4607" s="3" t="s">
        <v>1068</v>
      </c>
      <c r="D4607">
        <f>MATCH(C4607,'Master Sheet'!$B$2:$B$392,0)</f>
        <v>348</v>
      </c>
    </row>
    <row r="4608" spans="3:4" x14ac:dyDescent="0.3">
      <c r="C4608" s="3" t="s">
        <v>1068</v>
      </c>
      <c r="D4608">
        <f>MATCH(C4608,'Master Sheet'!$B$2:$B$392,0)</f>
        <v>348</v>
      </c>
    </row>
    <row r="4609" spans="3:4" x14ac:dyDescent="0.3">
      <c r="C4609" s="3" t="s">
        <v>1068</v>
      </c>
      <c r="D4609">
        <f>MATCH(C4609,'Master Sheet'!$B$2:$B$392,0)</f>
        <v>348</v>
      </c>
    </row>
    <row r="4610" spans="3:4" x14ac:dyDescent="0.3">
      <c r="C4610" s="3" t="s">
        <v>1068</v>
      </c>
      <c r="D4610">
        <f>MATCH(C4610,'Master Sheet'!$B$2:$B$392,0)</f>
        <v>348</v>
      </c>
    </row>
    <row r="4611" spans="3:4" x14ac:dyDescent="0.3">
      <c r="C4611" s="3" t="s">
        <v>1068</v>
      </c>
      <c r="D4611">
        <f>MATCH(C4611,'Master Sheet'!$B$2:$B$392,0)</f>
        <v>348</v>
      </c>
    </row>
    <row r="4612" spans="3:4" x14ac:dyDescent="0.3">
      <c r="C4612" s="3" t="s">
        <v>1068</v>
      </c>
      <c r="D4612">
        <f>MATCH(C4612,'Master Sheet'!$B$2:$B$392,0)</f>
        <v>348</v>
      </c>
    </row>
    <row r="4613" spans="3:4" x14ac:dyDescent="0.3">
      <c r="C4613" s="3" t="s">
        <v>1068</v>
      </c>
      <c r="D4613">
        <f>MATCH(C4613,'Master Sheet'!$B$2:$B$392,0)</f>
        <v>348</v>
      </c>
    </row>
    <row r="4614" spans="3:4" x14ac:dyDescent="0.3">
      <c r="C4614" s="3" t="s">
        <v>1068</v>
      </c>
      <c r="D4614">
        <f>MATCH(C4614,'Master Sheet'!$B$2:$B$392,0)</f>
        <v>348</v>
      </c>
    </row>
    <row r="4615" spans="3:4" x14ac:dyDescent="0.3">
      <c r="C4615" s="3" t="s">
        <v>1068</v>
      </c>
      <c r="D4615">
        <f>MATCH(C4615,'Master Sheet'!$B$2:$B$392,0)</f>
        <v>348</v>
      </c>
    </row>
    <row r="4616" spans="3:4" x14ac:dyDescent="0.3">
      <c r="C4616" s="3" t="s">
        <v>1068</v>
      </c>
      <c r="D4616">
        <f>MATCH(C4616,'Master Sheet'!$B$2:$B$392,0)</f>
        <v>348</v>
      </c>
    </row>
    <row r="4617" spans="3:4" x14ac:dyDescent="0.3">
      <c r="C4617" s="3" t="s">
        <v>1068</v>
      </c>
      <c r="D4617">
        <f>MATCH(C4617,'Master Sheet'!$B$2:$B$392,0)</f>
        <v>348</v>
      </c>
    </row>
    <row r="4618" spans="3:4" x14ac:dyDescent="0.3">
      <c r="C4618" s="3" t="s">
        <v>1068</v>
      </c>
      <c r="D4618">
        <f>MATCH(C4618,'Master Sheet'!$B$2:$B$392,0)</f>
        <v>348</v>
      </c>
    </row>
    <row r="4619" spans="3:4" x14ac:dyDescent="0.3">
      <c r="C4619" s="3" t="s">
        <v>1071</v>
      </c>
      <c r="D4619">
        <f>MATCH(C4619,'Master Sheet'!$B$2:$B$392,0)</f>
        <v>349</v>
      </c>
    </row>
    <row r="4620" spans="3:4" x14ac:dyDescent="0.3">
      <c r="C4620" s="3" t="s">
        <v>1071</v>
      </c>
      <c r="D4620">
        <f>MATCH(C4620,'Master Sheet'!$B$2:$B$392,0)</f>
        <v>349</v>
      </c>
    </row>
    <row r="4621" spans="3:4" x14ac:dyDescent="0.3">
      <c r="C4621" s="3" t="s">
        <v>1071</v>
      </c>
      <c r="D4621">
        <f>MATCH(C4621,'Master Sheet'!$B$2:$B$392,0)</f>
        <v>349</v>
      </c>
    </row>
    <row r="4622" spans="3:4" x14ac:dyDescent="0.3">
      <c r="C4622" s="3" t="s">
        <v>1071</v>
      </c>
      <c r="D4622">
        <f>MATCH(C4622,'Master Sheet'!$B$2:$B$392,0)</f>
        <v>349</v>
      </c>
    </row>
    <row r="4623" spans="3:4" x14ac:dyDescent="0.3">
      <c r="C4623" s="3" t="s">
        <v>1071</v>
      </c>
      <c r="D4623">
        <f>MATCH(C4623,'Master Sheet'!$B$2:$B$392,0)</f>
        <v>349</v>
      </c>
    </row>
    <row r="4624" spans="3:4" x14ac:dyDescent="0.3">
      <c r="C4624" s="3" t="s">
        <v>1071</v>
      </c>
      <c r="D4624">
        <f>MATCH(C4624,'Master Sheet'!$B$2:$B$392,0)</f>
        <v>349</v>
      </c>
    </row>
    <row r="4625" spans="3:4" x14ac:dyDescent="0.3">
      <c r="C4625" s="3" t="s">
        <v>1071</v>
      </c>
      <c r="D4625">
        <f>MATCH(C4625,'Master Sheet'!$B$2:$B$392,0)</f>
        <v>349</v>
      </c>
    </row>
    <row r="4626" spans="3:4" x14ac:dyDescent="0.3">
      <c r="C4626" s="3" t="s">
        <v>1071</v>
      </c>
      <c r="D4626">
        <f>MATCH(C4626,'Master Sheet'!$B$2:$B$392,0)</f>
        <v>349</v>
      </c>
    </row>
    <row r="4627" spans="3:4" x14ac:dyDescent="0.3">
      <c r="C4627" s="3" t="s">
        <v>1071</v>
      </c>
      <c r="D4627">
        <f>MATCH(C4627,'Master Sheet'!$B$2:$B$392,0)</f>
        <v>349</v>
      </c>
    </row>
    <row r="4628" spans="3:4" x14ac:dyDescent="0.3">
      <c r="C4628" s="3" t="s">
        <v>1071</v>
      </c>
      <c r="D4628">
        <f>MATCH(C4628,'Master Sheet'!$B$2:$B$392,0)</f>
        <v>349</v>
      </c>
    </row>
    <row r="4629" spans="3:4" x14ac:dyDescent="0.3">
      <c r="C4629" s="3" t="s">
        <v>1071</v>
      </c>
      <c r="D4629">
        <f>MATCH(C4629,'Master Sheet'!$B$2:$B$392,0)</f>
        <v>349</v>
      </c>
    </row>
    <row r="4630" spans="3:4" x14ac:dyDescent="0.3">
      <c r="C4630" s="3" t="s">
        <v>1071</v>
      </c>
      <c r="D4630">
        <f>MATCH(C4630,'Master Sheet'!$B$2:$B$392,0)</f>
        <v>349</v>
      </c>
    </row>
    <row r="4631" spans="3:4" x14ac:dyDescent="0.3">
      <c r="C4631" s="3" t="s">
        <v>1074</v>
      </c>
      <c r="D4631">
        <f>MATCH(C4631,'Master Sheet'!$B$2:$B$392,0)</f>
        <v>350</v>
      </c>
    </row>
    <row r="4632" spans="3:4" x14ac:dyDescent="0.3">
      <c r="C4632" s="3" t="s">
        <v>1074</v>
      </c>
      <c r="D4632">
        <f>MATCH(C4632,'Master Sheet'!$B$2:$B$392,0)</f>
        <v>350</v>
      </c>
    </row>
    <row r="4633" spans="3:4" x14ac:dyDescent="0.3">
      <c r="C4633" s="3" t="s">
        <v>1074</v>
      </c>
      <c r="D4633">
        <f>MATCH(C4633,'Master Sheet'!$B$2:$B$392,0)</f>
        <v>350</v>
      </c>
    </row>
    <row r="4634" spans="3:4" x14ac:dyDescent="0.3">
      <c r="C4634" s="3" t="s">
        <v>1074</v>
      </c>
      <c r="D4634">
        <f>MATCH(C4634,'Master Sheet'!$B$2:$B$392,0)</f>
        <v>350</v>
      </c>
    </row>
    <row r="4635" spans="3:4" x14ac:dyDescent="0.3">
      <c r="C4635" s="3" t="s">
        <v>1074</v>
      </c>
      <c r="D4635">
        <f>MATCH(C4635,'Master Sheet'!$B$2:$B$392,0)</f>
        <v>350</v>
      </c>
    </row>
    <row r="4636" spans="3:4" x14ac:dyDescent="0.3">
      <c r="C4636" s="3" t="s">
        <v>1074</v>
      </c>
      <c r="D4636">
        <f>MATCH(C4636,'Master Sheet'!$B$2:$B$392,0)</f>
        <v>350</v>
      </c>
    </row>
    <row r="4637" spans="3:4" x14ac:dyDescent="0.3">
      <c r="C4637" s="3" t="s">
        <v>1074</v>
      </c>
      <c r="D4637">
        <f>MATCH(C4637,'Master Sheet'!$B$2:$B$392,0)</f>
        <v>350</v>
      </c>
    </row>
    <row r="4638" spans="3:4" x14ac:dyDescent="0.3">
      <c r="C4638" s="3" t="s">
        <v>1074</v>
      </c>
      <c r="D4638">
        <f>MATCH(C4638,'Master Sheet'!$B$2:$B$392,0)</f>
        <v>350</v>
      </c>
    </row>
    <row r="4639" spans="3:4" x14ac:dyDescent="0.3">
      <c r="C4639" s="3" t="s">
        <v>1074</v>
      </c>
      <c r="D4639">
        <f>MATCH(C4639,'Master Sheet'!$B$2:$B$392,0)</f>
        <v>350</v>
      </c>
    </row>
    <row r="4640" spans="3:4" x14ac:dyDescent="0.3">
      <c r="C4640" s="3" t="s">
        <v>1074</v>
      </c>
      <c r="D4640">
        <f>MATCH(C4640,'Master Sheet'!$B$2:$B$392,0)</f>
        <v>350</v>
      </c>
    </row>
    <row r="4641" spans="3:4" x14ac:dyDescent="0.3">
      <c r="C4641" s="3" t="s">
        <v>1074</v>
      </c>
      <c r="D4641">
        <f>MATCH(C4641,'Master Sheet'!$B$2:$B$392,0)</f>
        <v>350</v>
      </c>
    </row>
    <row r="4642" spans="3:4" x14ac:dyDescent="0.3">
      <c r="C4642" s="3" t="s">
        <v>1074</v>
      </c>
      <c r="D4642">
        <f>MATCH(C4642,'Master Sheet'!$B$2:$B$392,0)</f>
        <v>350</v>
      </c>
    </row>
    <row r="4643" spans="3:4" x14ac:dyDescent="0.3">
      <c r="C4643" s="3" t="s">
        <v>1074</v>
      </c>
      <c r="D4643">
        <f>MATCH(C4643,'Master Sheet'!$B$2:$B$392,0)</f>
        <v>350</v>
      </c>
    </row>
    <row r="4644" spans="3:4" x14ac:dyDescent="0.3">
      <c r="C4644" s="3" t="s">
        <v>1074</v>
      </c>
      <c r="D4644">
        <f>MATCH(C4644,'Master Sheet'!$B$2:$B$392,0)</f>
        <v>350</v>
      </c>
    </row>
    <row r="4645" spans="3:4" x14ac:dyDescent="0.3">
      <c r="C4645" s="3" t="s">
        <v>1074</v>
      </c>
      <c r="D4645">
        <f>MATCH(C4645,'Master Sheet'!$B$2:$B$392,0)</f>
        <v>350</v>
      </c>
    </row>
    <row r="4646" spans="3:4" x14ac:dyDescent="0.3">
      <c r="C4646" s="3" t="s">
        <v>1077</v>
      </c>
      <c r="D4646">
        <f>MATCH(C4646,'Master Sheet'!$B$2:$B$392,0)</f>
        <v>351</v>
      </c>
    </row>
    <row r="4647" spans="3:4" x14ac:dyDescent="0.3">
      <c r="C4647" s="3" t="s">
        <v>1077</v>
      </c>
      <c r="D4647">
        <f>MATCH(C4647,'Master Sheet'!$B$2:$B$392,0)</f>
        <v>351</v>
      </c>
    </row>
    <row r="4648" spans="3:4" x14ac:dyDescent="0.3">
      <c r="C4648" s="3" t="s">
        <v>1077</v>
      </c>
      <c r="D4648">
        <f>MATCH(C4648,'Master Sheet'!$B$2:$B$392,0)</f>
        <v>351</v>
      </c>
    </row>
    <row r="4649" spans="3:4" x14ac:dyDescent="0.3">
      <c r="C4649" s="3" t="s">
        <v>1077</v>
      </c>
      <c r="D4649">
        <f>MATCH(C4649,'Master Sheet'!$B$2:$B$392,0)</f>
        <v>351</v>
      </c>
    </row>
    <row r="4650" spans="3:4" x14ac:dyDescent="0.3">
      <c r="C4650" s="3" t="s">
        <v>1077</v>
      </c>
      <c r="D4650">
        <f>MATCH(C4650,'Master Sheet'!$B$2:$B$392,0)</f>
        <v>351</v>
      </c>
    </row>
    <row r="4651" spans="3:4" x14ac:dyDescent="0.3">
      <c r="C4651" s="3" t="s">
        <v>1077</v>
      </c>
      <c r="D4651">
        <f>MATCH(C4651,'Master Sheet'!$B$2:$B$392,0)</f>
        <v>351</v>
      </c>
    </row>
    <row r="4652" spans="3:4" x14ac:dyDescent="0.3">
      <c r="C4652" s="3" t="s">
        <v>1077</v>
      </c>
      <c r="D4652">
        <f>MATCH(C4652,'Master Sheet'!$B$2:$B$392,0)</f>
        <v>351</v>
      </c>
    </row>
    <row r="4653" spans="3:4" x14ac:dyDescent="0.3">
      <c r="C4653" s="3" t="s">
        <v>1077</v>
      </c>
      <c r="D4653">
        <f>MATCH(C4653,'Master Sheet'!$B$2:$B$392,0)</f>
        <v>351</v>
      </c>
    </row>
    <row r="4654" spans="3:4" x14ac:dyDescent="0.3">
      <c r="C4654" s="3" t="s">
        <v>1077</v>
      </c>
      <c r="D4654">
        <f>MATCH(C4654,'Master Sheet'!$B$2:$B$392,0)</f>
        <v>351</v>
      </c>
    </row>
    <row r="4655" spans="3:4" x14ac:dyDescent="0.3">
      <c r="C4655" s="3" t="s">
        <v>1077</v>
      </c>
      <c r="D4655">
        <f>MATCH(C4655,'Master Sheet'!$B$2:$B$392,0)</f>
        <v>351</v>
      </c>
    </row>
    <row r="4656" spans="3:4" x14ac:dyDescent="0.3">
      <c r="C4656" s="3" t="s">
        <v>1077</v>
      </c>
      <c r="D4656">
        <f>MATCH(C4656,'Master Sheet'!$B$2:$B$392,0)</f>
        <v>351</v>
      </c>
    </row>
    <row r="4657" spans="3:4" x14ac:dyDescent="0.3">
      <c r="C4657" s="3" t="s">
        <v>1077</v>
      </c>
      <c r="D4657">
        <f>MATCH(C4657,'Master Sheet'!$B$2:$B$392,0)</f>
        <v>351</v>
      </c>
    </row>
    <row r="4658" spans="3:4" x14ac:dyDescent="0.3">
      <c r="C4658" s="3" t="s">
        <v>1077</v>
      </c>
      <c r="D4658">
        <f>MATCH(C4658,'Master Sheet'!$B$2:$B$392,0)</f>
        <v>351</v>
      </c>
    </row>
    <row r="4659" spans="3:4" x14ac:dyDescent="0.3">
      <c r="C4659" s="3" t="s">
        <v>1077</v>
      </c>
      <c r="D4659">
        <f>MATCH(C4659,'Master Sheet'!$B$2:$B$392,0)</f>
        <v>351</v>
      </c>
    </row>
    <row r="4660" spans="3:4" x14ac:dyDescent="0.3">
      <c r="C4660" s="3" t="s">
        <v>1077</v>
      </c>
      <c r="D4660">
        <f>MATCH(C4660,'Master Sheet'!$B$2:$B$392,0)</f>
        <v>351</v>
      </c>
    </row>
    <row r="4661" spans="3:4" x14ac:dyDescent="0.3">
      <c r="C4661" s="3" t="s">
        <v>1077</v>
      </c>
      <c r="D4661">
        <f>MATCH(C4661,'Master Sheet'!$B$2:$B$392,0)</f>
        <v>351</v>
      </c>
    </row>
    <row r="4662" spans="3:4" x14ac:dyDescent="0.3">
      <c r="C4662" s="3" t="s">
        <v>1077</v>
      </c>
      <c r="D4662">
        <f>MATCH(C4662,'Master Sheet'!$B$2:$B$392,0)</f>
        <v>351</v>
      </c>
    </row>
    <row r="4663" spans="3:4" x14ac:dyDescent="0.3">
      <c r="C4663" s="3" t="s">
        <v>1077</v>
      </c>
      <c r="D4663">
        <f>MATCH(C4663,'Master Sheet'!$B$2:$B$392,0)</f>
        <v>351</v>
      </c>
    </row>
    <row r="4664" spans="3:4" x14ac:dyDescent="0.3">
      <c r="C4664" s="3" t="s">
        <v>1077</v>
      </c>
      <c r="D4664">
        <f>MATCH(C4664,'Master Sheet'!$B$2:$B$392,0)</f>
        <v>351</v>
      </c>
    </row>
    <row r="4665" spans="3:4" x14ac:dyDescent="0.3">
      <c r="C4665" s="3" t="s">
        <v>1080</v>
      </c>
      <c r="D4665">
        <f>MATCH(C4665,'Master Sheet'!$B$2:$B$392,0)</f>
        <v>352</v>
      </c>
    </row>
    <row r="4666" spans="3:4" x14ac:dyDescent="0.3">
      <c r="C4666" s="3" t="s">
        <v>1080</v>
      </c>
      <c r="D4666">
        <f>MATCH(C4666,'Master Sheet'!$B$2:$B$392,0)</f>
        <v>352</v>
      </c>
    </row>
    <row r="4667" spans="3:4" x14ac:dyDescent="0.3">
      <c r="C4667" s="3" t="s">
        <v>1080</v>
      </c>
      <c r="D4667">
        <f>MATCH(C4667,'Master Sheet'!$B$2:$B$392,0)</f>
        <v>352</v>
      </c>
    </row>
    <row r="4668" spans="3:4" x14ac:dyDescent="0.3">
      <c r="C4668" s="3" t="s">
        <v>1080</v>
      </c>
      <c r="D4668">
        <f>MATCH(C4668,'Master Sheet'!$B$2:$B$392,0)</f>
        <v>352</v>
      </c>
    </row>
    <row r="4669" spans="3:4" x14ac:dyDescent="0.3">
      <c r="C4669" s="3" t="s">
        <v>1080</v>
      </c>
      <c r="D4669">
        <f>MATCH(C4669,'Master Sheet'!$B$2:$B$392,0)</f>
        <v>352</v>
      </c>
    </row>
    <row r="4670" spans="3:4" x14ac:dyDescent="0.3">
      <c r="C4670" s="3" t="s">
        <v>1080</v>
      </c>
      <c r="D4670">
        <f>MATCH(C4670,'Master Sheet'!$B$2:$B$392,0)</f>
        <v>352</v>
      </c>
    </row>
    <row r="4671" spans="3:4" x14ac:dyDescent="0.3">
      <c r="C4671" s="3" t="s">
        <v>1080</v>
      </c>
      <c r="D4671">
        <f>MATCH(C4671,'Master Sheet'!$B$2:$B$392,0)</f>
        <v>352</v>
      </c>
    </row>
    <row r="4672" spans="3:4" x14ac:dyDescent="0.3">
      <c r="C4672" s="3" t="s">
        <v>1080</v>
      </c>
      <c r="D4672">
        <f>MATCH(C4672,'Master Sheet'!$B$2:$B$392,0)</f>
        <v>352</v>
      </c>
    </row>
    <row r="4673" spans="3:4" x14ac:dyDescent="0.3">
      <c r="C4673" s="3" t="s">
        <v>1080</v>
      </c>
      <c r="D4673">
        <f>MATCH(C4673,'Master Sheet'!$B$2:$B$392,0)</f>
        <v>352</v>
      </c>
    </row>
    <row r="4674" spans="3:4" x14ac:dyDescent="0.3">
      <c r="C4674" s="3" t="s">
        <v>1080</v>
      </c>
      <c r="D4674">
        <f>MATCH(C4674,'Master Sheet'!$B$2:$B$392,0)</f>
        <v>352</v>
      </c>
    </row>
    <row r="4675" spans="3:4" x14ac:dyDescent="0.3">
      <c r="C4675" s="3" t="s">
        <v>1080</v>
      </c>
      <c r="D4675">
        <f>MATCH(C4675,'Master Sheet'!$B$2:$B$392,0)</f>
        <v>352</v>
      </c>
    </row>
    <row r="4676" spans="3:4" x14ac:dyDescent="0.3">
      <c r="C4676" s="3" t="s">
        <v>1080</v>
      </c>
      <c r="D4676">
        <f>MATCH(C4676,'Master Sheet'!$B$2:$B$392,0)</f>
        <v>352</v>
      </c>
    </row>
    <row r="4677" spans="3:4" x14ac:dyDescent="0.3">
      <c r="C4677" s="3" t="s">
        <v>1080</v>
      </c>
      <c r="D4677">
        <f>MATCH(C4677,'Master Sheet'!$B$2:$B$392,0)</f>
        <v>352</v>
      </c>
    </row>
    <row r="4678" spans="3:4" x14ac:dyDescent="0.3">
      <c r="C4678" s="3" t="s">
        <v>1080</v>
      </c>
      <c r="D4678">
        <f>MATCH(C4678,'Master Sheet'!$B$2:$B$392,0)</f>
        <v>352</v>
      </c>
    </row>
    <row r="4679" spans="3:4" x14ac:dyDescent="0.3">
      <c r="C4679" s="3" t="s">
        <v>1080</v>
      </c>
      <c r="D4679">
        <f>MATCH(C4679,'Master Sheet'!$B$2:$B$392,0)</f>
        <v>352</v>
      </c>
    </row>
    <row r="4680" spans="3:4" x14ac:dyDescent="0.3">
      <c r="C4680" s="3" t="s">
        <v>1080</v>
      </c>
      <c r="D4680">
        <f>MATCH(C4680,'Master Sheet'!$B$2:$B$392,0)</f>
        <v>352</v>
      </c>
    </row>
    <row r="4681" spans="3:4" x14ac:dyDescent="0.3">
      <c r="C4681" s="3" t="s">
        <v>1080</v>
      </c>
      <c r="D4681">
        <f>MATCH(C4681,'Master Sheet'!$B$2:$B$392,0)</f>
        <v>352</v>
      </c>
    </row>
    <row r="4682" spans="3:4" x14ac:dyDescent="0.3">
      <c r="C4682" s="3" t="s">
        <v>1080</v>
      </c>
      <c r="D4682">
        <f>MATCH(C4682,'Master Sheet'!$B$2:$B$392,0)</f>
        <v>352</v>
      </c>
    </row>
    <row r="4683" spans="3:4" x14ac:dyDescent="0.3">
      <c r="C4683" s="3" t="s">
        <v>1083</v>
      </c>
      <c r="D4683">
        <f>MATCH(C4683,'Master Sheet'!$B$2:$B$392,0)</f>
        <v>353</v>
      </c>
    </row>
    <row r="4684" spans="3:4" x14ac:dyDescent="0.3">
      <c r="C4684" s="3" t="s">
        <v>1083</v>
      </c>
      <c r="D4684">
        <f>MATCH(C4684,'Master Sheet'!$B$2:$B$392,0)</f>
        <v>353</v>
      </c>
    </row>
    <row r="4685" spans="3:4" x14ac:dyDescent="0.3">
      <c r="C4685" s="3" t="s">
        <v>1083</v>
      </c>
      <c r="D4685">
        <f>MATCH(C4685,'Master Sheet'!$B$2:$B$392,0)</f>
        <v>353</v>
      </c>
    </row>
    <row r="4686" spans="3:4" x14ac:dyDescent="0.3">
      <c r="C4686" s="3" t="s">
        <v>1083</v>
      </c>
      <c r="D4686">
        <f>MATCH(C4686,'Master Sheet'!$B$2:$B$392,0)</f>
        <v>353</v>
      </c>
    </row>
    <row r="4687" spans="3:4" x14ac:dyDescent="0.3">
      <c r="C4687" s="3" t="s">
        <v>1083</v>
      </c>
      <c r="D4687">
        <f>MATCH(C4687,'Master Sheet'!$B$2:$B$392,0)</f>
        <v>353</v>
      </c>
    </row>
    <row r="4688" spans="3:4" x14ac:dyDescent="0.3">
      <c r="C4688" s="3" t="s">
        <v>1083</v>
      </c>
      <c r="D4688">
        <f>MATCH(C4688,'Master Sheet'!$B$2:$B$392,0)</f>
        <v>353</v>
      </c>
    </row>
    <row r="4689" spans="3:4" x14ac:dyDescent="0.3">
      <c r="C4689" s="3" t="s">
        <v>1083</v>
      </c>
      <c r="D4689">
        <f>MATCH(C4689,'Master Sheet'!$B$2:$B$392,0)</f>
        <v>353</v>
      </c>
    </row>
    <row r="4690" spans="3:4" x14ac:dyDescent="0.3">
      <c r="C4690" s="3" t="s">
        <v>1083</v>
      </c>
      <c r="D4690">
        <f>MATCH(C4690,'Master Sheet'!$B$2:$B$392,0)</f>
        <v>353</v>
      </c>
    </row>
    <row r="4691" spans="3:4" x14ac:dyDescent="0.3">
      <c r="C4691" s="3" t="s">
        <v>1083</v>
      </c>
      <c r="D4691">
        <f>MATCH(C4691,'Master Sheet'!$B$2:$B$392,0)</f>
        <v>353</v>
      </c>
    </row>
    <row r="4692" spans="3:4" x14ac:dyDescent="0.3">
      <c r="C4692" s="3" t="s">
        <v>1083</v>
      </c>
      <c r="D4692">
        <f>MATCH(C4692,'Master Sheet'!$B$2:$B$392,0)</f>
        <v>353</v>
      </c>
    </row>
    <row r="4693" spans="3:4" x14ac:dyDescent="0.3">
      <c r="C4693" s="3" t="s">
        <v>1083</v>
      </c>
      <c r="D4693">
        <f>MATCH(C4693,'Master Sheet'!$B$2:$B$392,0)</f>
        <v>353</v>
      </c>
    </row>
    <row r="4694" spans="3:4" x14ac:dyDescent="0.3">
      <c r="C4694" s="3" t="s">
        <v>1083</v>
      </c>
      <c r="D4694">
        <f>MATCH(C4694,'Master Sheet'!$B$2:$B$392,0)</f>
        <v>353</v>
      </c>
    </row>
    <row r="4695" spans="3:4" x14ac:dyDescent="0.3">
      <c r="C4695" s="3" t="s">
        <v>1083</v>
      </c>
      <c r="D4695">
        <f>MATCH(C4695,'Master Sheet'!$B$2:$B$392,0)</f>
        <v>353</v>
      </c>
    </row>
    <row r="4696" spans="3:4" x14ac:dyDescent="0.3">
      <c r="C4696" s="3" t="s">
        <v>1083</v>
      </c>
      <c r="D4696">
        <f>MATCH(C4696,'Master Sheet'!$B$2:$B$392,0)</f>
        <v>353</v>
      </c>
    </row>
    <row r="4697" spans="3:4" x14ac:dyDescent="0.3">
      <c r="C4697" s="3" t="s">
        <v>1086</v>
      </c>
      <c r="D4697">
        <f>MATCH(C4697,'Master Sheet'!$B$2:$B$392,0)</f>
        <v>354</v>
      </c>
    </row>
    <row r="4698" spans="3:4" x14ac:dyDescent="0.3">
      <c r="C4698" s="3" t="s">
        <v>1086</v>
      </c>
      <c r="D4698">
        <f>MATCH(C4698,'Master Sheet'!$B$2:$B$392,0)</f>
        <v>354</v>
      </c>
    </row>
    <row r="4699" spans="3:4" x14ac:dyDescent="0.3">
      <c r="C4699" s="3" t="s">
        <v>1086</v>
      </c>
      <c r="D4699">
        <f>MATCH(C4699,'Master Sheet'!$B$2:$B$392,0)</f>
        <v>354</v>
      </c>
    </row>
    <row r="4700" spans="3:4" x14ac:dyDescent="0.3">
      <c r="C4700" s="3" t="s">
        <v>1086</v>
      </c>
      <c r="D4700">
        <f>MATCH(C4700,'Master Sheet'!$B$2:$B$392,0)</f>
        <v>354</v>
      </c>
    </row>
    <row r="4701" spans="3:4" x14ac:dyDescent="0.3">
      <c r="C4701" s="3" t="s">
        <v>1086</v>
      </c>
      <c r="D4701">
        <f>MATCH(C4701,'Master Sheet'!$B$2:$B$392,0)</f>
        <v>354</v>
      </c>
    </row>
    <row r="4702" spans="3:4" x14ac:dyDescent="0.3">
      <c r="C4702" s="3" t="s">
        <v>1086</v>
      </c>
      <c r="D4702">
        <f>MATCH(C4702,'Master Sheet'!$B$2:$B$392,0)</f>
        <v>354</v>
      </c>
    </row>
    <row r="4703" spans="3:4" x14ac:dyDescent="0.3">
      <c r="C4703" s="3" t="s">
        <v>1086</v>
      </c>
      <c r="D4703">
        <f>MATCH(C4703,'Master Sheet'!$B$2:$B$392,0)</f>
        <v>354</v>
      </c>
    </row>
    <row r="4704" spans="3:4" x14ac:dyDescent="0.3">
      <c r="C4704" s="3" t="s">
        <v>1086</v>
      </c>
      <c r="D4704">
        <f>MATCH(C4704,'Master Sheet'!$B$2:$B$392,0)</f>
        <v>354</v>
      </c>
    </row>
    <row r="4705" spans="3:4" x14ac:dyDescent="0.3">
      <c r="C4705" s="3" t="s">
        <v>1086</v>
      </c>
      <c r="D4705">
        <f>MATCH(C4705,'Master Sheet'!$B$2:$B$392,0)</f>
        <v>354</v>
      </c>
    </row>
    <row r="4706" spans="3:4" x14ac:dyDescent="0.3">
      <c r="C4706" s="3" t="s">
        <v>1086</v>
      </c>
      <c r="D4706">
        <f>MATCH(C4706,'Master Sheet'!$B$2:$B$392,0)</f>
        <v>354</v>
      </c>
    </row>
    <row r="4707" spans="3:4" x14ac:dyDescent="0.3">
      <c r="C4707" s="3" t="s">
        <v>1086</v>
      </c>
      <c r="D4707">
        <f>MATCH(C4707,'Master Sheet'!$B$2:$B$392,0)</f>
        <v>354</v>
      </c>
    </row>
    <row r="4708" spans="3:4" x14ac:dyDescent="0.3">
      <c r="C4708" s="3" t="s">
        <v>1086</v>
      </c>
      <c r="D4708">
        <f>MATCH(C4708,'Master Sheet'!$B$2:$B$392,0)</f>
        <v>354</v>
      </c>
    </row>
    <row r="4709" spans="3:4" x14ac:dyDescent="0.3">
      <c r="C4709" s="3" t="s">
        <v>1086</v>
      </c>
      <c r="D4709">
        <f>MATCH(C4709,'Master Sheet'!$B$2:$B$392,0)</f>
        <v>354</v>
      </c>
    </row>
    <row r="4710" spans="3:4" x14ac:dyDescent="0.3">
      <c r="C4710" s="3" t="s">
        <v>1086</v>
      </c>
      <c r="D4710">
        <f>MATCH(C4710,'Master Sheet'!$B$2:$B$392,0)</f>
        <v>354</v>
      </c>
    </row>
    <row r="4711" spans="3:4" x14ac:dyDescent="0.3">
      <c r="C4711" s="3" t="s">
        <v>1086</v>
      </c>
      <c r="D4711">
        <f>MATCH(C4711,'Master Sheet'!$B$2:$B$392,0)</f>
        <v>354</v>
      </c>
    </row>
    <row r="4712" spans="3:4" x14ac:dyDescent="0.3">
      <c r="C4712" s="3" t="s">
        <v>1086</v>
      </c>
      <c r="D4712">
        <f>MATCH(C4712,'Master Sheet'!$B$2:$B$392,0)</f>
        <v>354</v>
      </c>
    </row>
    <row r="4713" spans="3:4" x14ac:dyDescent="0.3">
      <c r="C4713" s="3" t="s">
        <v>1089</v>
      </c>
      <c r="D4713">
        <f>MATCH(C4713,'Master Sheet'!$B$2:$B$392,0)</f>
        <v>355</v>
      </c>
    </row>
    <row r="4714" spans="3:4" x14ac:dyDescent="0.3">
      <c r="C4714" s="3" t="s">
        <v>1089</v>
      </c>
      <c r="D4714">
        <f>MATCH(C4714,'Master Sheet'!$B$2:$B$392,0)</f>
        <v>355</v>
      </c>
    </row>
    <row r="4715" spans="3:4" x14ac:dyDescent="0.3">
      <c r="C4715" s="3" t="s">
        <v>1089</v>
      </c>
      <c r="D4715">
        <f>MATCH(C4715,'Master Sheet'!$B$2:$B$392,0)</f>
        <v>355</v>
      </c>
    </row>
    <row r="4716" spans="3:4" x14ac:dyDescent="0.3">
      <c r="C4716" s="3" t="s">
        <v>1089</v>
      </c>
      <c r="D4716">
        <f>MATCH(C4716,'Master Sheet'!$B$2:$B$392,0)</f>
        <v>355</v>
      </c>
    </row>
    <row r="4717" spans="3:4" x14ac:dyDescent="0.3">
      <c r="C4717" s="3" t="s">
        <v>1089</v>
      </c>
      <c r="D4717">
        <f>MATCH(C4717,'Master Sheet'!$B$2:$B$392,0)</f>
        <v>355</v>
      </c>
    </row>
    <row r="4718" spans="3:4" x14ac:dyDescent="0.3">
      <c r="C4718" s="3" t="s">
        <v>1089</v>
      </c>
      <c r="D4718">
        <f>MATCH(C4718,'Master Sheet'!$B$2:$B$392,0)</f>
        <v>355</v>
      </c>
    </row>
    <row r="4719" spans="3:4" x14ac:dyDescent="0.3">
      <c r="C4719" s="3" t="s">
        <v>1089</v>
      </c>
      <c r="D4719">
        <f>MATCH(C4719,'Master Sheet'!$B$2:$B$392,0)</f>
        <v>355</v>
      </c>
    </row>
    <row r="4720" spans="3:4" x14ac:dyDescent="0.3">
      <c r="C4720" s="3" t="s">
        <v>1089</v>
      </c>
      <c r="D4720">
        <f>MATCH(C4720,'Master Sheet'!$B$2:$B$392,0)</f>
        <v>355</v>
      </c>
    </row>
    <row r="4721" spans="3:4" x14ac:dyDescent="0.3">
      <c r="C4721" s="3" t="s">
        <v>1089</v>
      </c>
      <c r="D4721">
        <f>MATCH(C4721,'Master Sheet'!$B$2:$B$392,0)</f>
        <v>355</v>
      </c>
    </row>
    <row r="4722" spans="3:4" x14ac:dyDescent="0.3">
      <c r="C4722" s="3" t="s">
        <v>1089</v>
      </c>
      <c r="D4722">
        <f>MATCH(C4722,'Master Sheet'!$B$2:$B$392,0)</f>
        <v>355</v>
      </c>
    </row>
    <row r="4723" spans="3:4" x14ac:dyDescent="0.3">
      <c r="C4723" s="3" t="s">
        <v>1089</v>
      </c>
      <c r="D4723">
        <f>MATCH(C4723,'Master Sheet'!$B$2:$B$392,0)</f>
        <v>355</v>
      </c>
    </row>
    <row r="4724" spans="3:4" x14ac:dyDescent="0.3">
      <c r="C4724" s="3" t="s">
        <v>1089</v>
      </c>
      <c r="D4724">
        <f>MATCH(C4724,'Master Sheet'!$B$2:$B$392,0)</f>
        <v>355</v>
      </c>
    </row>
    <row r="4725" spans="3:4" x14ac:dyDescent="0.3">
      <c r="C4725" s="3" t="s">
        <v>1089</v>
      </c>
      <c r="D4725">
        <f>MATCH(C4725,'Master Sheet'!$B$2:$B$392,0)</f>
        <v>355</v>
      </c>
    </row>
    <row r="4726" spans="3:4" x14ac:dyDescent="0.3">
      <c r="C4726" s="3" t="s">
        <v>1089</v>
      </c>
      <c r="D4726">
        <f>MATCH(C4726,'Master Sheet'!$B$2:$B$392,0)</f>
        <v>355</v>
      </c>
    </row>
    <row r="4727" spans="3:4" x14ac:dyDescent="0.3">
      <c r="C4727" s="3" t="s">
        <v>1089</v>
      </c>
      <c r="D4727">
        <f>MATCH(C4727,'Master Sheet'!$B$2:$B$392,0)</f>
        <v>355</v>
      </c>
    </row>
    <row r="4728" spans="3:4" x14ac:dyDescent="0.3">
      <c r="C4728" s="3" t="s">
        <v>1089</v>
      </c>
      <c r="D4728">
        <f>MATCH(C4728,'Master Sheet'!$B$2:$B$392,0)</f>
        <v>355</v>
      </c>
    </row>
    <row r="4729" spans="3:4" x14ac:dyDescent="0.3">
      <c r="C4729" s="3" t="s">
        <v>1092</v>
      </c>
      <c r="D4729">
        <f>MATCH(C4729,'Master Sheet'!$B$2:$B$392,0)</f>
        <v>356</v>
      </c>
    </row>
    <row r="4730" spans="3:4" x14ac:dyDescent="0.3">
      <c r="C4730" s="3" t="s">
        <v>1092</v>
      </c>
      <c r="D4730">
        <f>MATCH(C4730,'Master Sheet'!$B$2:$B$392,0)</f>
        <v>356</v>
      </c>
    </row>
    <row r="4731" spans="3:4" x14ac:dyDescent="0.3">
      <c r="C4731" s="3" t="s">
        <v>1092</v>
      </c>
      <c r="D4731">
        <f>MATCH(C4731,'Master Sheet'!$B$2:$B$392,0)</f>
        <v>356</v>
      </c>
    </row>
    <row r="4732" spans="3:4" x14ac:dyDescent="0.3">
      <c r="C4732" s="3" t="s">
        <v>1092</v>
      </c>
      <c r="D4732">
        <f>MATCH(C4732,'Master Sheet'!$B$2:$B$392,0)</f>
        <v>356</v>
      </c>
    </row>
    <row r="4733" spans="3:4" x14ac:dyDescent="0.3">
      <c r="C4733" s="3" t="s">
        <v>1092</v>
      </c>
      <c r="D4733">
        <f>MATCH(C4733,'Master Sheet'!$B$2:$B$392,0)</f>
        <v>356</v>
      </c>
    </row>
    <row r="4734" spans="3:4" x14ac:dyDescent="0.3">
      <c r="C4734" s="3" t="s">
        <v>1092</v>
      </c>
      <c r="D4734">
        <f>MATCH(C4734,'Master Sheet'!$B$2:$B$392,0)</f>
        <v>356</v>
      </c>
    </row>
    <row r="4735" spans="3:4" x14ac:dyDescent="0.3">
      <c r="C4735" s="3" t="s">
        <v>1092</v>
      </c>
      <c r="D4735">
        <f>MATCH(C4735,'Master Sheet'!$B$2:$B$392,0)</f>
        <v>356</v>
      </c>
    </row>
    <row r="4736" spans="3:4" x14ac:dyDescent="0.3">
      <c r="C4736" s="3" t="s">
        <v>1092</v>
      </c>
      <c r="D4736">
        <f>MATCH(C4736,'Master Sheet'!$B$2:$B$392,0)</f>
        <v>356</v>
      </c>
    </row>
    <row r="4737" spans="3:4" x14ac:dyDescent="0.3">
      <c r="C4737" s="3" t="s">
        <v>1092</v>
      </c>
      <c r="D4737">
        <f>MATCH(C4737,'Master Sheet'!$B$2:$B$392,0)</f>
        <v>356</v>
      </c>
    </row>
    <row r="4738" spans="3:4" x14ac:dyDescent="0.3">
      <c r="C4738" s="3" t="s">
        <v>1096</v>
      </c>
      <c r="D4738">
        <f>MATCH(C4738,'Master Sheet'!$B$2:$B$392,0)</f>
        <v>357</v>
      </c>
    </row>
    <row r="4739" spans="3:4" x14ac:dyDescent="0.3">
      <c r="C4739" s="3" t="s">
        <v>1096</v>
      </c>
      <c r="D4739">
        <f>MATCH(C4739,'Master Sheet'!$B$2:$B$392,0)</f>
        <v>357</v>
      </c>
    </row>
    <row r="4740" spans="3:4" x14ac:dyDescent="0.3">
      <c r="C4740" s="3" t="s">
        <v>1096</v>
      </c>
      <c r="D4740">
        <f>MATCH(C4740,'Master Sheet'!$B$2:$B$392,0)</f>
        <v>357</v>
      </c>
    </row>
    <row r="4741" spans="3:4" x14ac:dyDescent="0.3">
      <c r="C4741" s="3" t="s">
        <v>1096</v>
      </c>
      <c r="D4741">
        <f>MATCH(C4741,'Master Sheet'!$B$2:$B$392,0)</f>
        <v>357</v>
      </c>
    </row>
    <row r="4742" spans="3:4" x14ac:dyDescent="0.3">
      <c r="C4742" s="3" t="s">
        <v>1096</v>
      </c>
      <c r="D4742">
        <f>MATCH(C4742,'Master Sheet'!$B$2:$B$392,0)</f>
        <v>357</v>
      </c>
    </row>
    <row r="4743" spans="3:4" x14ac:dyDescent="0.3">
      <c r="C4743" s="3" t="s">
        <v>1096</v>
      </c>
      <c r="D4743">
        <f>MATCH(C4743,'Master Sheet'!$B$2:$B$392,0)</f>
        <v>357</v>
      </c>
    </row>
    <row r="4744" spans="3:4" x14ac:dyDescent="0.3">
      <c r="C4744" s="3" t="s">
        <v>1096</v>
      </c>
      <c r="D4744">
        <f>MATCH(C4744,'Master Sheet'!$B$2:$B$392,0)</f>
        <v>357</v>
      </c>
    </row>
    <row r="4745" spans="3:4" x14ac:dyDescent="0.3">
      <c r="C4745" s="3" t="s">
        <v>1096</v>
      </c>
      <c r="D4745">
        <f>MATCH(C4745,'Master Sheet'!$B$2:$B$392,0)</f>
        <v>357</v>
      </c>
    </row>
    <row r="4746" spans="3:4" x14ac:dyDescent="0.3">
      <c r="C4746" s="3" t="s">
        <v>1096</v>
      </c>
      <c r="D4746">
        <f>MATCH(C4746,'Master Sheet'!$B$2:$B$392,0)</f>
        <v>357</v>
      </c>
    </row>
    <row r="4747" spans="3:4" x14ac:dyDescent="0.3">
      <c r="C4747" s="3" t="s">
        <v>1096</v>
      </c>
      <c r="D4747">
        <f>MATCH(C4747,'Master Sheet'!$B$2:$B$392,0)</f>
        <v>357</v>
      </c>
    </row>
    <row r="4748" spans="3:4" x14ac:dyDescent="0.3">
      <c r="C4748" s="3" t="s">
        <v>1096</v>
      </c>
      <c r="D4748">
        <f>MATCH(C4748,'Master Sheet'!$B$2:$B$392,0)</f>
        <v>357</v>
      </c>
    </row>
    <row r="4749" spans="3:4" x14ac:dyDescent="0.3">
      <c r="C4749" s="3" t="s">
        <v>1096</v>
      </c>
      <c r="D4749">
        <f>MATCH(C4749,'Master Sheet'!$B$2:$B$392,0)</f>
        <v>357</v>
      </c>
    </row>
    <row r="4750" spans="3:4" x14ac:dyDescent="0.3">
      <c r="C4750" s="3" t="s">
        <v>1096</v>
      </c>
      <c r="D4750">
        <f>MATCH(C4750,'Master Sheet'!$B$2:$B$392,0)</f>
        <v>357</v>
      </c>
    </row>
    <row r="4751" spans="3:4" x14ac:dyDescent="0.3">
      <c r="C4751" s="3" t="s">
        <v>1096</v>
      </c>
      <c r="D4751">
        <f>MATCH(C4751,'Master Sheet'!$B$2:$B$392,0)</f>
        <v>357</v>
      </c>
    </row>
    <row r="4752" spans="3:4" x14ac:dyDescent="0.3">
      <c r="C4752" s="3" t="s">
        <v>1099</v>
      </c>
      <c r="D4752">
        <f>MATCH(C4752,'Master Sheet'!$B$2:$B$392,0)</f>
        <v>358</v>
      </c>
    </row>
    <row r="4753" spans="3:4" x14ac:dyDescent="0.3">
      <c r="C4753" s="3" t="s">
        <v>1099</v>
      </c>
      <c r="D4753">
        <f>MATCH(C4753,'Master Sheet'!$B$2:$B$392,0)</f>
        <v>358</v>
      </c>
    </row>
    <row r="4754" spans="3:4" x14ac:dyDescent="0.3">
      <c r="C4754" s="3" t="s">
        <v>1099</v>
      </c>
      <c r="D4754">
        <f>MATCH(C4754,'Master Sheet'!$B$2:$B$392,0)</f>
        <v>358</v>
      </c>
    </row>
    <row r="4755" spans="3:4" x14ac:dyDescent="0.3">
      <c r="C4755" s="3" t="s">
        <v>1099</v>
      </c>
      <c r="D4755">
        <f>MATCH(C4755,'Master Sheet'!$B$2:$B$392,0)</f>
        <v>358</v>
      </c>
    </row>
    <row r="4756" spans="3:4" x14ac:dyDescent="0.3">
      <c r="C4756" s="3" t="s">
        <v>1099</v>
      </c>
      <c r="D4756">
        <f>MATCH(C4756,'Master Sheet'!$B$2:$B$392,0)</f>
        <v>358</v>
      </c>
    </row>
    <row r="4757" spans="3:4" x14ac:dyDescent="0.3">
      <c r="C4757" s="3" t="s">
        <v>1099</v>
      </c>
      <c r="D4757">
        <f>MATCH(C4757,'Master Sheet'!$B$2:$B$392,0)</f>
        <v>358</v>
      </c>
    </row>
    <row r="4758" spans="3:4" x14ac:dyDescent="0.3">
      <c r="C4758" s="3" t="s">
        <v>1099</v>
      </c>
      <c r="D4758">
        <f>MATCH(C4758,'Master Sheet'!$B$2:$B$392,0)</f>
        <v>358</v>
      </c>
    </row>
    <row r="4759" spans="3:4" x14ac:dyDescent="0.3">
      <c r="C4759" s="3" t="s">
        <v>1099</v>
      </c>
      <c r="D4759">
        <f>MATCH(C4759,'Master Sheet'!$B$2:$B$392,0)</f>
        <v>358</v>
      </c>
    </row>
    <row r="4760" spans="3:4" x14ac:dyDescent="0.3">
      <c r="C4760" s="3" t="s">
        <v>1099</v>
      </c>
      <c r="D4760">
        <f>MATCH(C4760,'Master Sheet'!$B$2:$B$392,0)</f>
        <v>358</v>
      </c>
    </row>
    <row r="4761" spans="3:4" x14ac:dyDescent="0.3">
      <c r="C4761" s="3" t="s">
        <v>1099</v>
      </c>
      <c r="D4761">
        <f>MATCH(C4761,'Master Sheet'!$B$2:$B$392,0)</f>
        <v>358</v>
      </c>
    </row>
    <row r="4762" spans="3:4" x14ac:dyDescent="0.3">
      <c r="C4762" s="3" t="s">
        <v>1099</v>
      </c>
      <c r="D4762">
        <f>MATCH(C4762,'Master Sheet'!$B$2:$B$392,0)</f>
        <v>358</v>
      </c>
    </row>
    <row r="4763" spans="3:4" x14ac:dyDescent="0.3">
      <c r="C4763" s="3" t="s">
        <v>1099</v>
      </c>
      <c r="D4763">
        <f>MATCH(C4763,'Master Sheet'!$B$2:$B$392,0)</f>
        <v>358</v>
      </c>
    </row>
    <row r="4764" spans="3:4" x14ac:dyDescent="0.3">
      <c r="C4764" s="3" t="s">
        <v>1099</v>
      </c>
      <c r="D4764">
        <f>MATCH(C4764,'Master Sheet'!$B$2:$B$392,0)</f>
        <v>358</v>
      </c>
    </row>
    <row r="4765" spans="3:4" x14ac:dyDescent="0.3">
      <c r="C4765" s="3" t="s">
        <v>1099</v>
      </c>
      <c r="D4765">
        <f>MATCH(C4765,'Master Sheet'!$B$2:$B$392,0)</f>
        <v>358</v>
      </c>
    </row>
    <row r="4766" spans="3:4" x14ac:dyDescent="0.3">
      <c r="C4766" s="3" t="s">
        <v>1099</v>
      </c>
      <c r="D4766">
        <f>MATCH(C4766,'Master Sheet'!$B$2:$B$392,0)</f>
        <v>358</v>
      </c>
    </row>
    <row r="4767" spans="3:4" x14ac:dyDescent="0.3">
      <c r="C4767" s="3" t="s">
        <v>1102</v>
      </c>
      <c r="D4767">
        <f>MATCH(C4767,'Master Sheet'!$B$2:$B$392,0)</f>
        <v>359</v>
      </c>
    </row>
    <row r="4768" spans="3:4" x14ac:dyDescent="0.3">
      <c r="C4768" s="3" t="s">
        <v>1102</v>
      </c>
      <c r="D4768">
        <f>MATCH(C4768,'Master Sheet'!$B$2:$B$392,0)</f>
        <v>359</v>
      </c>
    </row>
    <row r="4769" spans="3:4" x14ac:dyDescent="0.3">
      <c r="C4769" s="3" t="s">
        <v>1102</v>
      </c>
      <c r="D4769">
        <f>MATCH(C4769,'Master Sheet'!$B$2:$B$392,0)</f>
        <v>359</v>
      </c>
    </row>
    <row r="4770" spans="3:4" x14ac:dyDescent="0.3">
      <c r="C4770" s="3" t="s">
        <v>1102</v>
      </c>
      <c r="D4770">
        <f>MATCH(C4770,'Master Sheet'!$B$2:$B$392,0)</f>
        <v>359</v>
      </c>
    </row>
    <row r="4771" spans="3:4" x14ac:dyDescent="0.3">
      <c r="C4771" s="3" t="s">
        <v>1102</v>
      </c>
      <c r="D4771">
        <f>MATCH(C4771,'Master Sheet'!$B$2:$B$392,0)</f>
        <v>359</v>
      </c>
    </row>
    <row r="4772" spans="3:4" x14ac:dyDescent="0.3">
      <c r="C4772" s="3" t="s">
        <v>1102</v>
      </c>
      <c r="D4772">
        <f>MATCH(C4772,'Master Sheet'!$B$2:$B$392,0)</f>
        <v>359</v>
      </c>
    </row>
    <row r="4773" spans="3:4" x14ac:dyDescent="0.3">
      <c r="C4773" s="3" t="s">
        <v>1102</v>
      </c>
      <c r="D4773">
        <f>MATCH(C4773,'Master Sheet'!$B$2:$B$392,0)</f>
        <v>359</v>
      </c>
    </row>
    <row r="4774" spans="3:4" x14ac:dyDescent="0.3">
      <c r="C4774" s="3" t="s">
        <v>1102</v>
      </c>
      <c r="D4774">
        <f>MATCH(C4774,'Master Sheet'!$B$2:$B$392,0)</f>
        <v>359</v>
      </c>
    </row>
    <row r="4775" spans="3:4" x14ac:dyDescent="0.3">
      <c r="C4775" s="3" t="s">
        <v>1102</v>
      </c>
      <c r="D4775">
        <f>MATCH(C4775,'Master Sheet'!$B$2:$B$392,0)</f>
        <v>359</v>
      </c>
    </row>
    <row r="4776" spans="3:4" x14ac:dyDescent="0.3">
      <c r="C4776" s="3" t="s">
        <v>1102</v>
      </c>
      <c r="D4776">
        <f>MATCH(C4776,'Master Sheet'!$B$2:$B$392,0)</f>
        <v>359</v>
      </c>
    </row>
    <row r="4777" spans="3:4" x14ac:dyDescent="0.3">
      <c r="C4777" s="3" t="s">
        <v>1102</v>
      </c>
      <c r="D4777">
        <f>MATCH(C4777,'Master Sheet'!$B$2:$B$392,0)</f>
        <v>359</v>
      </c>
    </row>
    <row r="4778" spans="3:4" x14ac:dyDescent="0.3">
      <c r="C4778" s="3" t="s">
        <v>1102</v>
      </c>
      <c r="D4778">
        <f>MATCH(C4778,'Master Sheet'!$B$2:$B$392,0)</f>
        <v>359</v>
      </c>
    </row>
    <row r="4779" spans="3:4" x14ac:dyDescent="0.3">
      <c r="C4779" s="3" t="s">
        <v>1102</v>
      </c>
      <c r="D4779">
        <f>MATCH(C4779,'Master Sheet'!$B$2:$B$392,0)</f>
        <v>359</v>
      </c>
    </row>
    <row r="4780" spans="3:4" x14ac:dyDescent="0.3">
      <c r="C4780" s="3" t="s">
        <v>1102</v>
      </c>
      <c r="D4780">
        <f>MATCH(C4780,'Master Sheet'!$B$2:$B$392,0)</f>
        <v>359</v>
      </c>
    </row>
    <row r="4781" spans="3:4" x14ac:dyDescent="0.3">
      <c r="C4781" s="3" t="s">
        <v>1102</v>
      </c>
      <c r="D4781">
        <f>MATCH(C4781,'Master Sheet'!$B$2:$B$392,0)</f>
        <v>359</v>
      </c>
    </row>
    <row r="4782" spans="3:4" x14ac:dyDescent="0.3">
      <c r="C4782" s="3" t="s">
        <v>1102</v>
      </c>
      <c r="D4782">
        <f>MATCH(C4782,'Master Sheet'!$B$2:$B$392,0)</f>
        <v>359</v>
      </c>
    </row>
    <row r="4783" spans="3:4" x14ac:dyDescent="0.3">
      <c r="C4783" s="3" t="s">
        <v>1102</v>
      </c>
      <c r="D4783">
        <f>MATCH(C4783,'Master Sheet'!$B$2:$B$392,0)</f>
        <v>359</v>
      </c>
    </row>
    <row r="4784" spans="3:4" x14ac:dyDescent="0.3">
      <c r="C4784" s="3" t="s">
        <v>1102</v>
      </c>
      <c r="D4784">
        <f>MATCH(C4784,'Master Sheet'!$B$2:$B$392,0)</f>
        <v>359</v>
      </c>
    </row>
    <row r="4785" spans="3:4" x14ac:dyDescent="0.3">
      <c r="C4785" s="3" t="s">
        <v>1102</v>
      </c>
      <c r="D4785">
        <f>MATCH(C4785,'Master Sheet'!$B$2:$B$392,0)</f>
        <v>359</v>
      </c>
    </row>
    <row r="4786" spans="3:4" x14ac:dyDescent="0.3">
      <c r="C4786" s="3" t="s">
        <v>1102</v>
      </c>
      <c r="D4786">
        <f>MATCH(C4786,'Master Sheet'!$B$2:$B$392,0)</f>
        <v>359</v>
      </c>
    </row>
    <row r="4787" spans="3:4" x14ac:dyDescent="0.3">
      <c r="C4787" s="3" t="s">
        <v>1102</v>
      </c>
      <c r="D4787">
        <f>MATCH(C4787,'Master Sheet'!$B$2:$B$392,0)</f>
        <v>359</v>
      </c>
    </row>
    <row r="4788" spans="3:4" x14ac:dyDescent="0.3">
      <c r="C4788" s="3" t="s">
        <v>1102</v>
      </c>
      <c r="D4788">
        <f>MATCH(C4788,'Master Sheet'!$B$2:$B$392,0)</f>
        <v>359</v>
      </c>
    </row>
    <row r="4789" spans="3:4" x14ac:dyDescent="0.3">
      <c r="C4789" s="3" t="s">
        <v>1102</v>
      </c>
      <c r="D4789">
        <f>MATCH(C4789,'Master Sheet'!$B$2:$B$392,0)</f>
        <v>359</v>
      </c>
    </row>
    <row r="4790" spans="3:4" x14ac:dyDescent="0.3">
      <c r="C4790" s="3" t="s">
        <v>1105</v>
      </c>
      <c r="D4790">
        <f>MATCH(C4790,'Master Sheet'!$B$2:$B$392,0)</f>
        <v>360</v>
      </c>
    </row>
    <row r="4791" spans="3:4" x14ac:dyDescent="0.3">
      <c r="C4791" s="3" t="s">
        <v>1105</v>
      </c>
      <c r="D4791">
        <f>MATCH(C4791,'Master Sheet'!$B$2:$B$392,0)</f>
        <v>360</v>
      </c>
    </row>
    <row r="4792" spans="3:4" x14ac:dyDescent="0.3">
      <c r="C4792" s="3" t="s">
        <v>1105</v>
      </c>
      <c r="D4792">
        <f>MATCH(C4792,'Master Sheet'!$B$2:$B$392,0)</f>
        <v>360</v>
      </c>
    </row>
    <row r="4793" spans="3:4" x14ac:dyDescent="0.3">
      <c r="C4793" s="3" t="s">
        <v>1105</v>
      </c>
      <c r="D4793">
        <f>MATCH(C4793,'Master Sheet'!$B$2:$B$392,0)</f>
        <v>360</v>
      </c>
    </row>
    <row r="4794" spans="3:4" x14ac:dyDescent="0.3">
      <c r="C4794" s="3" t="s">
        <v>1105</v>
      </c>
      <c r="D4794">
        <f>MATCH(C4794,'Master Sheet'!$B$2:$B$392,0)</f>
        <v>360</v>
      </c>
    </row>
    <row r="4795" spans="3:4" x14ac:dyDescent="0.3">
      <c r="C4795" s="3" t="s">
        <v>1105</v>
      </c>
      <c r="D4795">
        <f>MATCH(C4795,'Master Sheet'!$B$2:$B$392,0)</f>
        <v>360</v>
      </c>
    </row>
    <row r="4796" spans="3:4" x14ac:dyDescent="0.3">
      <c r="C4796" s="3" t="s">
        <v>1105</v>
      </c>
      <c r="D4796">
        <f>MATCH(C4796,'Master Sheet'!$B$2:$B$392,0)</f>
        <v>360</v>
      </c>
    </row>
    <row r="4797" spans="3:4" x14ac:dyDescent="0.3">
      <c r="C4797" s="3" t="s">
        <v>1105</v>
      </c>
      <c r="D4797">
        <f>MATCH(C4797,'Master Sheet'!$B$2:$B$392,0)</f>
        <v>360</v>
      </c>
    </row>
    <row r="4798" spans="3:4" x14ac:dyDescent="0.3">
      <c r="C4798" s="3" t="s">
        <v>1105</v>
      </c>
      <c r="D4798">
        <f>MATCH(C4798,'Master Sheet'!$B$2:$B$392,0)</f>
        <v>360</v>
      </c>
    </row>
    <row r="4799" spans="3:4" x14ac:dyDescent="0.3">
      <c r="C4799" s="3" t="s">
        <v>1105</v>
      </c>
      <c r="D4799">
        <f>MATCH(C4799,'Master Sheet'!$B$2:$B$392,0)</f>
        <v>360</v>
      </c>
    </row>
    <row r="4800" spans="3:4" x14ac:dyDescent="0.3">
      <c r="C4800" s="3" t="s">
        <v>1105</v>
      </c>
      <c r="D4800">
        <f>MATCH(C4800,'Master Sheet'!$B$2:$B$392,0)</f>
        <v>360</v>
      </c>
    </row>
    <row r="4801" spans="3:4" x14ac:dyDescent="0.3">
      <c r="C4801" s="3" t="s">
        <v>1105</v>
      </c>
      <c r="D4801">
        <f>MATCH(C4801,'Master Sheet'!$B$2:$B$392,0)</f>
        <v>360</v>
      </c>
    </row>
    <row r="4802" spans="3:4" x14ac:dyDescent="0.3">
      <c r="C4802" s="3" t="s">
        <v>1105</v>
      </c>
      <c r="D4802">
        <f>MATCH(C4802,'Master Sheet'!$B$2:$B$392,0)</f>
        <v>360</v>
      </c>
    </row>
    <row r="4803" spans="3:4" x14ac:dyDescent="0.3">
      <c r="C4803" s="3" t="s">
        <v>1105</v>
      </c>
      <c r="D4803">
        <f>MATCH(C4803,'Master Sheet'!$B$2:$B$392,0)</f>
        <v>360</v>
      </c>
    </row>
    <row r="4804" spans="3:4" x14ac:dyDescent="0.3">
      <c r="C4804" s="3" t="s">
        <v>1105</v>
      </c>
      <c r="D4804">
        <f>MATCH(C4804,'Master Sheet'!$B$2:$B$392,0)</f>
        <v>360</v>
      </c>
    </row>
    <row r="4805" spans="3:4" x14ac:dyDescent="0.3">
      <c r="C4805" s="3" t="s">
        <v>1105</v>
      </c>
      <c r="D4805">
        <f>MATCH(C4805,'Master Sheet'!$B$2:$B$392,0)</f>
        <v>360</v>
      </c>
    </row>
    <row r="4806" spans="3:4" x14ac:dyDescent="0.3">
      <c r="C4806" s="3" t="s">
        <v>1108</v>
      </c>
      <c r="D4806">
        <f>MATCH(C4806,'Master Sheet'!$B$2:$B$392,0)</f>
        <v>361</v>
      </c>
    </row>
    <row r="4807" spans="3:4" x14ac:dyDescent="0.3">
      <c r="C4807" s="3" t="s">
        <v>1108</v>
      </c>
      <c r="D4807">
        <f>MATCH(C4807,'Master Sheet'!$B$2:$B$392,0)</f>
        <v>361</v>
      </c>
    </row>
    <row r="4808" spans="3:4" x14ac:dyDescent="0.3">
      <c r="C4808" s="3" t="s">
        <v>1108</v>
      </c>
      <c r="D4808">
        <f>MATCH(C4808,'Master Sheet'!$B$2:$B$392,0)</f>
        <v>361</v>
      </c>
    </row>
    <row r="4809" spans="3:4" x14ac:dyDescent="0.3">
      <c r="C4809" s="3" t="s">
        <v>1108</v>
      </c>
      <c r="D4809">
        <f>MATCH(C4809,'Master Sheet'!$B$2:$B$392,0)</f>
        <v>361</v>
      </c>
    </row>
    <row r="4810" spans="3:4" x14ac:dyDescent="0.3">
      <c r="C4810" s="3" t="s">
        <v>1108</v>
      </c>
      <c r="D4810">
        <f>MATCH(C4810,'Master Sheet'!$B$2:$B$392,0)</f>
        <v>361</v>
      </c>
    </row>
    <row r="4811" spans="3:4" x14ac:dyDescent="0.3">
      <c r="C4811" s="3" t="s">
        <v>1108</v>
      </c>
      <c r="D4811">
        <f>MATCH(C4811,'Master Sheet'!$B$2:$B$392,0)</f>
        <v>361</v>
      </c>
    </row>
    <row r="4812" spans="3:4" x14ac:dyDescent="0.3">
      <c r="C4812" s="3" t="s">
        <v>1108</v>
      </c>
      <c r="D4812">
        <f>MATCH(C4812,'Master Sheet'!$B$2:$B$392,0)</f>
        <v>361</v>
      </c>
    </row>
    <row r="4813" spans="3:4" x14ac:dyDescent="0.3">
      <c r="C4813" s="3" t="s">
        <v>1111</v>
      </c>
      <c r="D4813">
        <f>MATCH(C4813,'Master Sheet'!$B$2:$B$392,0)</f>
        <v>362</v>
      </c>
    </row>
    <row r="4814" spans="3:4" x14ac:dyDescent="0.3">
      <c r="C4814" s="3" t="s">
        <v>1111</v>
      </c>
      <c r="D4814">
        <f>MATCH(C4814,'Master Sheet'!$B$2:$B$392,0)</f>
        <v>362</v>
      </c>
    </row>
    <row r="4815" spans="3:4" x14ac:dyDescent="0.3">
      <c r="C4815" s="3" t="s">
        <v>1111</v>
      </c>
      <c r="D4815">
        <f>MATCH(C4815,'Master Sheet'!$B$2:$B$392,0)</f>
        <v>362</v>
      </c>
    </row>
    <row r="4816" spans="3:4" x14ac:dyDescent="0.3">
      <c r="C4816" s="3" t="s">
        <v>1111</v>
      </c>
      <c r="D4816">
        <f>MATCH(C4816,'Master Sheet'!$B$2:$B$392,0)</f>
        <v>362</v>
      </c>
    </row>
    <row r="4817" spans="3:4" x14ac:dyDescent="0.3">
      <c r="C4817" s="3" t="s">
        <v>1111</v>
      </c>
      <c r="D4817">
        <f>MATCH(C4817,'Master Sheet'!$B$2:$B$392,0)</f>
        <v>362</v>
      </c>
    </row>
    <row r="4818" spans="3:4" x14ac:dyDescent="0.3">
      <c r="C4818" s="3" t="s">
        <v>1111</v>
      </c>
      <c r="D4818">
        <f>MATCH(C4818,'Master Sheet'!$B$2:$B$392,0)</f>
        <v>362</v>
      </c>
    </row>
    <row r="4819" spans="3:4" x14ac:dyDescent="0.3">
      <c r="C4819" s="3" t="s">
        <v>1111</v>
      </c>
      <c r="D4819">
        <f>MATCH(C4819,'Master Sheet'!$B$2:$B$392,0)</f>
        <v>362</v>
      </c>
    </row>
    <row r="4820" spans="3:4" x14ac:dyDescent="0.3">
      <c r="C4820" s="3" t="s">
        <v>1111</v>
      </c>
      <c r="D4820">
        <f>MATCH(C4820,'Master Sheet'!$B$2:$B$392,0)</f>
        <v>362</v>
      </c>
    </row>
    <row r="4821" spans="3:4" x14ac:dyDescent="0.3">
      <c r="C4821" s="3" t="s">
        <v>1111</v>
      </c>
      <c r="D4821">
        <f>MATCH(C4821,'Master Sheet'!$B$2:$B$392,0)</f>
        <v>362</v>
      </c>
    </row>
    <row r="4822" spans="3:4" x14ac:dyDescent="0.3">
      <c r="C4822" s="3" t="s">
        <v>1114</v>
      </c>
      <c r="D4822">
        <f>MATCH(C4822,'Master Sheet'!$B$2:$B$392,0)</f>
        <v>363</v>
      </c>
    </row>
    <row r="4823" spans="3:4" x14ac:dyDescent="0.3">
      <c r="C4823" s="3" t="s">
        <v>1114</v>
      </c>
      <c r="D4823">
        <f>MATCH(C4823,'Master Sheet'!$B$2:$B$392,0)</f>
        <v>363</v>
      </c>
    </row>
    <row r="4824" spans="3:4" x14ac:dyDescent="0.3">
      <c r="C4824" s="3" t="s">
        <v>1114</v>
      </c>
      <c r="D4824">
        <f>MATCH(C4824,'Master Sheet'!$B$2:$B$392,0)</f>
        <v>363</v>
      </c>
    </row>
    <row r="4825" spans="3:4" x14ac:dyDescent="0.3">
      <c r="C4825" s="3" t="s">
        <v>1114</v>
      </c>
      <c r="D4825">
        <f>MATCH(C4825,'Master Sheet'!$B$2:$B$392,0)</f>
        <v>363</v>
      </c>
    </row>
    <row r="4826" spans="3:4" x14ac:dyDescent="0.3">
      <c r="C4826" s="3" t="s">
        <v>1114</v>
      </c>
      <c r="D4826">
        <f>MATCH(C4826,'Master Sheet'!$B$2:$B$392,0)</f>
        <v>363</v>
      </c>
    </row>
    <row r="4827" spans="3:4" x14ac:dyDescent="0.3">
      <c r="C4827" s="3" t="s">
        <v>1114</v>
      </c>
      <c r="D4827">
        <f>MATCH(C4827,'Master Sheet'!$B$2:$B$392,0)</f>
        <v>363</v>
      </c>
    </row>
    <row r="4828" spans="3:4" x14ac:dyDescent="0.3">
      <c r="C4828" s="3" t="s">
        <v>1114</v>
      </c>
      <c r="D4828">
        <f>MATCH(C4828,'Master Sheet'!$B$2:$B$392,0)</f>
        <v>363</v>
      </c>
    </row>
    <row r="4829" spans="3:4" x14ac:dyDescent="0.3">
      <c r="C4829" s="3" t="s">
        <v>1114</v>
      </c>
      <c r="D4829">
        <f>MATCH(C4829,'Master Sheet'!$B$2:$B$392,0)</f>
        <v>363</v>
      </c>
    </row>
    <row r="4830" spans="3:4" x14ac:dyDescent="0.3">
      <c r="C4830" s="3" t="s">
        <v>1114</v>
      </c>
      <c r="D4830">
        <f>MATCH(C4830,'Master Sheet'!$B$2:$B$392,0)</f>
        <v>363</v>
      </c>
    </row>
    <row r="4831" spans="3:4" x14ac:dyDescent="0.3">
      <c r="C4831" s="3" t="s">
        <v>1114</v>
      </c>
      <c r="D4831">
        <f>MATCH(C4831,'Master Sheet'!$B$2:$B$392,0)</f>
        <v>363</v>
      </c>
    </row>
    <row r="4832" spans="3:4" x14ac:dyDescent="0.3">
      <c r="C4832" s="3" t="s">
        <v>1114</v>
      </c>
      <c r="D4832">
        <f>MATCH(C4832,'Master Sheet'!$B$2:$B$392,0)</f>
        <v>363</v>
      </c>
    </row>
    <row r="4833" spans="3:4" x14ac:dyDescent="0.3">
      <c r="C4833" s="3" t="s">
        <v>1117</v>
      </c>
      <c r="D4833">
        <f>MATCH(C4833,'Master Sheet'!$B$2:$B$392,0)</f>
        <v>364</v>
      </c>
    </row>
    <row r="4834" spans="3:4" x14ac:dyDescent="0.3">
      <c r="C4834" s="3" t="s">
        <v>1117</v>
      </c>
      <c r="D4834">
        <f>MATCH(C4834,'Master Sheet'!$B$2:$B$392,0)</f>
        <v>364</v>
      </c>
    </row>
    <row r="4835" spans="3:4" x14ac:dyDescent="0.3">
      <c r="C4835" s="3" t="s">
        <v>1117</v>
      </c>
      <c r="D4835">
        <f>MATCH(C4835,'Master Sheet'!$B$2:$B$392,0)</f>
        <v>364</v>
      </c>
    </row>
    <row r="4836" spans="3:4" x14ac:dyDescent="0.3">
      <c r="C4836" s="3" t="s">
        <v>1117</v>
      </c>
      <c r="D4836">
        <f>MATCH(C4836,'Master Sheet'!$B$2:$B$392,0)</f>
        <v>364</v>
      </c>
    </row>
    <row r="4837" spans="3:4" x14ac:dyDescent="0.3">
      <c r="C4837" s="3" t="s">
        <v>1117</v>
      </c>
      <c r="D4837">
        <f>MATCH(C4837,'Master Sheet'!$B$2:$B$392,0)</f>
        <v>364</v>
      </c>
    </row>
    <row r="4838" spans="3:4" x14ac:dyDescent="0.3">
      <c r="C4838" s="3" t="s">
        <v>1117</v>
      </c>
      <c r="D4838">
        <f>MATCH(C4838,'Master Sheet'!$B$2:$B$392,0)</f>
        <v>364</v>
      </c>
    </row>
    <row r="4839" spans="3:4" x14ac:dyDescent="0.3">
      <c r="C4839" s="3" t="s">
        <v>1117</v>
      </c>
      <c r="D4839">
        <f>MATCH(C4839,'Master Sheet'!$B$2:$B$392,0)</f>
        <v>364</v>
      </c>
    </row>
    <row r="4840" spans="3:4" x14ac:dyDescent="0.3">
      <c r="C4840" s="3" t="s">
        <v>1117</v>
      </c>
      <c r="D4840">
        <f>MATCH(C4840,'Master Sheet'!$B$2:$B$392,0)</f>
        <v>364</v>
      </c>
    </row>
    <row r="4841" spans="3:4" x14ac:dyDescent="0.3">
      <c r="C4841" s="3" t="s">
        <v>1117</v>
      </c>
      <c r="D4841">
        <f>MATCH(C4841,'Master Sheet'!$B$2:$B$392,0)</f>
        <v>364</v>
      </c>
    </row>
    <row r="4842" spans="3:4" x14ac:dyDescent="0.3">
      <c r="C4842" s="3" t="s">
        <v>1117</v>
      </c>
      <c r="D4842">
        <f>MATCH(C4842,'Master Sheet'!$B$2:$B$392,0)</f>
        <v>364</v>
      </c>
    </row>
    <row r="4843" spans="3:4" x14ac:dyDescent="0.3">
      <c r="C4843" s="3" t="s">
        <v>1117</v>
      </c>
      <c r="D4843">
        <f>MATCH(C4843,'Master Sheet'!$B$2:$B$392,0)</f>
        <v>364</v>
      </c>
    </row>
    <row r="4844" spans="3:4" x14ac:dyDescent="0.3">
      <c r="C4844" s="3" t="s">
        <v>1117</v>
      </c>
      <c r="D4844">
        <f>MATCH(C4844,'Master Sheet'!$B$2:$B$392,0)</f>
        <v>364</v>
      </c>
    </row>
    <row r="4845" spans="3:4" x14ac:dyDescent="0.3">
      <c r="C4845" s="3" t="s">
        <v>1119</v>
      </c>
      <c r="D4845">
        <f>MATCH(C4845,'Master Sheet'!$B$2:$B$392,0)</f>
        <v>365</v>
      </c>
    </row>
    <row r="4846" spans="3:4" x14ac:dyDescent="0.3">
      <c r="C4846" s="3" t="s">
        <v>1119</v>
      </c>
      <c r="D4846">
        <f>MATCH(C4846,'Master Sheet'!$B$2:$B$392,0)</f>
        <v>365</v>
      </c>
    </row>
    <row r="4847" spans="3:4" x14ac:dyDescent="0.3">
      <c r="C4847" s="3" t="s">
        <v>1119</v>
      </c>
      <c r="D4847">
        <f>MATCH(C4847,'Master Sheet'!$B$2:$B$392,0)</f>
        <v>365</v>
      </c>
    </row>
    <row r="4848" spans="3:4" x14ac:dyDescent="0.3">
      <c r="C4848" s="3" t="s">
        <v>1119</v>
      </c>
      <c r="D4848">
        <f>MATCH(C4848,'Master Sheet'!$B$2:$B$392,0)</f>
        <v>365</v>
      </c>
    </row>
    <row r="4849" spans="3:4" x14ac:dyDescent="0.3">
      <c r="C4849" s="3" t="s">
        <v>1119</v>
      </c>
      <c r="D4849">
        <f>MATCH(C4849,'Master Sheet'!$B$2:$B$392,0)</f>
        <v>365</v>
      </c>
    </row>
    <row r="4850" spans="3:4" x14ac:dyDescent="0.3">
      <c r="C4850" s="3" t="s">
        <v>1119</v>
      </c>
      <c r="D4850">
        <f>MATCH(C4850,'Master Sheet'!$B$2:$B$392,0)</f>
        <v>365</v>
      </c>
    </row>
    <row r="4851" spans="3:4" x14ac:dyDescent="0.3">
      <c r="C4851" s="3" t="s">
        <v>1119</v>
      </c>
      <c r="D4851">
        <f>MATCH(C4851,'Master Sheet'!$B$2:$B$392,0)</f>
        <v>365</v>
      </c>
    </row>
    <row r="4852" spans="3:4" x14ac:dyDescent="0.3">
      <c r="C4852" s="3" t="s">
        <v>1119</v>
      </c>
      <c r="D4852">
        <f>MATCH(C4852,'Master Sheet'!$B$2:$B$392,0)</f>
        <v>365</v>
      </c>
    </row>
    <row r="4853" spans="3:4" x14ac:dyDescent="0.3">
      <c r="C4853" s="3" t="s">
        <v>1119</v>
      </c>
      <c r="D4853">
        <f>MATCH(C4853,'Master Sheet'!$B$2:$B$392,0)</f>
        <v>365</v>
      </c>
    </row>
    <row r="4854" spans="3:4" x14ac:dyDescent="0.3">
      <c r="C4854" s="3" t="s">
        <v>1122</v>
      </c>
      <c r="D4854">
        <f>MATCH(C4854,'Master Sheet'!$B$2:$B$392,0)</f>
        <v>366</v>
      </c>
    </row>
    <row r="4855" spans="3:4" x14ac:dyDescent="0.3">
      <c r="C4855" s="3" t="s">
        <v>1122</v>
      </c>
      <c r="D4855">
        <f>MATCH(C4855,'Master Sheet'!$B$2:$B$392,0)</f>
        <v>366</v>
      </c>
    </row>
    <row r="4856" spans="3:4" x14ac:dyDescent="0.3">
      <c r="C4856" s="3" t="s">
        <v>1122</v>
      </c>
      <c r="D4856">
        <f>MATCH(C4856,'Master Sheet'!$B$2:$B$392,0)</f>
        <v>366</v>
      </c>
    </row>
    <row r="4857" spans="3:4" x14ac:dyDescent="0.3">
      <c r="C4857" s="3" t="s">
        <v>1122</v>
      </c>
      <c r="D4857">
        <f>MATCH(C4857,'Master Sheet'!$B$2:$B$392,0)</f>
        <v>366</v>
      </c>
    </row>
    <row r="4858" spans="3:4" x14ac:dyDescent="0.3">
      <c r="C4858" s="3" t="s">
        <v>1122</v>
      </c>
      <c r="D4858">
        <f>MATCH(C4858,'Master Sheet'!$B$2:$B$392,0)</f>
        <v>366</v>
      </c>
    </row>
    <row r="4859" spans="3:4" x14ac:dyDescent="0.3">
      <c r="C4859" s="3" t="s">
        <v>1122</v>
      </c>
      <c r="D4859">
        <f>MATCH(C4859,'Master Sheet'!$B$2:$B$392,0)</f>
        <v>366</v>
      </c>
    </row>
    <row r="4860" spans="3:4" x14ac:dyDescent="0.3">
      <c r="C4860" s="3" t="s">
        <v>1122</v>
      </c>
      <c r="D4860">
        <f>MATCH(C4860,'Master Sheet'!$B$2:$B$392,0)</f>
        <v>366</v>
      </c>
    </row>
    <row r="4861" spans="3:4" x14ac:dyDescent="0.3">
      <c r="C4861" s="3" t="s">
        <v>1122</v>
      </c>
      <c r="D4861">
        <f>MATCH(C4861,'Master Sheet'!$B$2:$B$392,0)</f>
        <v>366</v>
      </c>
    </row>
    <row r="4862" spans="3:4" x14ac:dyDescent="0.3">
      <c r="C4862" s="3" t="s">
        <v>1122</v>
      </c>
      <c r="D4862">
        <f>MATCH(C4862,'Master Sheet'!$B$2:$B$392,0)</f>
        <v>366</v>
      </c>
    </row>
    <row r="4863" spans="3:4" x14ac:dyDescent="0.3">
      <c r="C4863" s="3" t="s">
        <v>1122</v>
      </c>
      <c r="D4863">
        <f>MATCH(C4863,'Master Sheet'!$B$2:$B$392,0)</f>
        <v>366</v>
      </c>
    </row>
    <row r="4864" spans="3:4" x14ac:dyDescent="0.3">
      <c r="C4864" s="3" t="s">
        <v>1122</v>
      </c>
      <c r="D4864">
        <f>MATCH(C4864,'Master Sheet'!$B$2:$B$392,0)</f>
        <v>366</v>
      </c>
    </row>
    <row r="4865" spans="3:4" x14ac:dyDescent="0.3">
      <c r="C4865" s="3" t="s">
        <v>1122</v>
      </c>
      <c r="D4865">
        <f>MATCH(C4865,'Master Sheet'!$B$2:$B$392,0)</f>
        <v>366</v>
      </c>
    </row>
    <row r="4866" spans="3:4" x14ac:dyDescent="0.3">
      <c r="C4866" s="3" t="s">
        <v>1122</v>
      </c>
      <c r="D4866">
        <f>MATCH(C4866,'Master Sheet'!$B$2:$B$392,0)</f>
        <v>366</v>
      </c>
    </row>
    <row r="4867" spans="3:4" x14ac:dyDescent="0.3">
      <c r="C4867" s="3" t="s">
        <v>1122</v>
      </c>
      <c r="D4867">
        <f>MATCH(C4867,'Master Sheet'!$B$2:$B$392,0)</f>
        <v>366</v>
      </c>
    </row>
    <row r="4868" spans="3:4" x14ac:dyDescent="0.3">
      <c r="C4868" s="3" t="s">
        <v>1122</v>
      </c>
      <c r="D4868">
        <f>MATCH(C4868,'Master Sheet'!$B$2:$B$392,0)</f>
        <v>366</v>
      </c>
    </row>
    <row r="4869" spans="3:4" x14ac:dyDescent="0.3">
      <c r="C4869" s="3" t="s">
        <v>1122</v>
      </c>
      <c r="D4869">
        <f>MATCH(C4869,'Master Sheet'!$B$2:$B$392,0)</f>
        <v>366</v>
      </c>
    </row>
    <row r="4870" spans="3:4" x14ac:dyDescent="0.3">
      <c r="C4870" s="3" t="s">
        <v>1125</v>
      </c>
      <c r="D4870">
        <f>MATCH(C4870,'Master Sheet'!$B$2:$B$392,0)</f>
        <v>367</v>
      </c>
    </row>
    <row r="4871" spans="3:4" x14ac:dyDescent="0.3">
      <c r="C4871" s="3" t="s">
        <v>1125</v>
      </c>
      <c r="D4871">
        <f>MATCH(C4871,'Master Sheet'!$B$2:$B$392,0)</f>
        <v>367</v>
      </c>
    </row>
    <row r="4872" spans="3:4" x14ac:dyDescent="0.3">
      <c r="C4872" s="3" t="s">
        <v>1125</v>
      </c>
      <c r="D4872">
        <f>MATCH(C4872,'Master Sheet'!$B$2:$B$392,0)</f>
        <v>367</v>
      </c>
    </row>
    <row r="4873" spans="3:4" x14ac:dyDescent="0.3">
      <c r="C4873" s="3" t="s">
        <v>1125</v>
      </c>
      <c r="D4873">
        <f>MATCH(C4873,'Master Sheet'!$B$2:$B$392,0)</f>
        <v>367</v>
      </c>
    </row>
    <row r="4874" spans="3:4" x14ac:dyDescent="0.3">
      <c r="C4874" s="3" t="s">
        <v>1125</v>
      </c>
      <c r="D4874">
        <f>MATCH(C4874,'Master Sheet'!$B$2:$B$392,0)</f>
        <v>367</v>
      </c>
    </row>
    <row r="4875" spans="3:4" x14ac:dyDescent="0.3">
      <c r="C4875" s="3" t="s">
        <v>1125</v>
      </c>
      <c r="D4875">
        <f>MATCH(C4875,'Master Sheet'!$B$2:$B$392,0)</f>
        <v>367</v>
      </c>
    </row>
    <row r="4876" spans="3:4" x14ac:dyDescent="0.3">
      <c r="C4876" s="3" t="s">
        <v>1125</v>
      </c>
      <c r="D4876">
        <f>MATCH(C4876,'Master Sheet'!$B$2:$B$392,0)</f>
        <v>367</v>
      </c>
    </row>
    <row r="4877" spans="3:4" x14ac:dyDescent="0.3">
      <c r="C4877" s="3" t="s">
        <v>1125</v>
      </c>
      <c r="D4877">
        <f>MATCH(C4877,'Master Sheet'!$B$2:$B$392,0)</f>
        <v>367</v>
      </c>
    </row>
    <row r="4878" spans="3:4" x14ac:dyDescent="0.3">
      <c r="C4878" s="3" t="s">
        <v>1125</v>
      </c>
      <c r="D4878">
        <f>MATCH(C4878,'Master Sheet'!$B$2:$B$392,0)</f>
        <v>367</v>
      </c>
    </row>
    <row r="4879" spans="3:4" x14ac:dyDescent="0.3">
      <c r="C4879" s="3" t="s">
        <v>1125</v>
      </c>
      <c r="D4879">
        <f>MATCH(C4879,'Master Sheet'!$B$2:$B$392,0)</f>
        <v>367</v>
      </c>
    </row>
    <row r="4880" spans="3:4" x14ac:dyDescent="0.3">
      <c r="C4880" s="3" t="s">
        <v>1125</v>
      </c>
      <c r="D4880">
        <f>MATCH(C4880,'Master Sheet'!$B$2:$B$392,0)</f>
        <v>367</v>
      </c>
    </row>
    <row r="4881" spans="3:4" x14ac:dyDescent="0.3">
      <c r="C4881" s="3" t="s">
        <v>1128</v>
      </c>
      <c r="D4881">
        <f>MATCH(C4881,'Master Sheet'!$B$2:$B$392,0)</f>
        <v>368</v>
      </c>
    </row>
    <row r="4882" spans="3:4" x14ac:dyDescent="0.3">
      <c r="C4882" s="3" t="s">
        <v>1128</v>
      </c>
      <c r="D4882">
        <f>MATCH(C4882,'Master Sheet'!$B$2:$B$392,0)</f>
        <v>368</v>
      </c>
    </row>
    <row r="4883" spans="3:4" x14ac:dyDescent="0.3">
      <c r="C4883" s="3" t="s">
        <v>1128</v>
      </c>
      <c r="D4883">
        <f>MATCH(C4883,'Master Sheet'!$B$2:$B$392,0)</f>
        <v>368</v>
      </c>
    </row>
    <row r="4884" spans="3:4" x14ac:dyDescent="0.3">
      <c r="C4884" s="3" t="s">
        <v>1128</v>
      </c>
      <c r="D4884">
        <f>MATCH(C4884,'Master Sheet'!$B$2:$B$392,0)</f>
        <v>368</v>
      </c>
    </row>
    <row r="4885" spans="3:4" x14ac:dyDescent="0.3">
      <c r="C4885" s="3" t="s">
        <v>1128</v>
      </c>
      <c r="D4885">
        <f>MATCH(C4885,'Master Sheet'!$B$2:$B$392,0)</f>
        <v>368</v>
      </c>
    </row>
    <row r="4886" spans="3:4" x14ac:dyDescent="0.3">
      <c r="C4886" s="3" t="s">
        <v>1128</v>
      </c>
      <c r="D4886">
        <f>MATCH(C4886,'Master Sheet'!$B$2:$B$392,0)</f>
        <v>368</v>
      </c>
    </row>
    <row r="4887" spans="3:4" x14ac:dyDescent="0.3">
      <c r="C4887" s="3" t="s">
        <v>1128</v>
      </c>
      <c r="D4887">
        <f>MATCH(C4887,'Master Sheet'!$B$2:$B$392,0)</f>
        <v>368</v>
      </c>
    </row>
    <row r="4888" spans="3:4" x14ac:dyDescent="0.3">
      <c r="C4888" s="3" t="s">
        <v>1128</v>
      </c>
      <c r="D4888">
        <f>MATCH(C4888,'Master Sheet'!$B$2:$B$392,0)</f>
        <v>368</v>
      </c>
    </row>
    <row r="4889" spans="3:4" x14ac:dyDescent="0.3">
      <c r="C4889" s="3" t="s">
        <v>1128</v>
      </c>
      <c r="D4889">
        <f>MATCH(C4889,'Master Sheet'!$B$2:$B$392,0)</f>
        <v>368</v>
      </c>
    </row>
    <row r="4890" spans="3:4" x14ac:dyDescent="0.3">
      <c r="C4890" s="3" t="s">
        <v>1128</v>
      </c>
      <c r="D4890">
        <f>MATCH(C4890,'Master Sheet'!$B$2:$B$392,0)</f>
        <v>368</v>
      </c>
    </row>
    <row r="4891" spans="3:4" x14ac:dyDescent="0.3">
      <c r="C4891" s="3" t="s">
        <v>1131</v>
      </c>
      <c r="D4891">
        <f>MATCH(C4891,'Master Sheet'!$B$2:$B$392,0)</f>
        <v>369</v>
      </c>
    </row>
    <row r="4892" spans="3:4" x14ac:dyDescent="0.3">
      <c r="C4892" s="3" t="s">
        <v>1131</v>
      </c>
      <c r="D4892">
        <f>MATCH(C4892,'Master Sheet'!$B$2:$B$392,0)</f>
        <v>369</v>
      </c>
    </row>
    <row r="4893" spans="3:4" x14ac:dyDescent="0.3">
      <c r="C4893" s="3" t="s">
        <v>1131</v>
      </c>
      <c r="D4893">
        <f>MATCH(C4893,'Master Sheet'!$B$2:$B$392,0)</f>
        <v>369</v>
      </c>
    </row>
    <row r="4894" spans="3:4" x14ac:dyDescent="0.3">
      <c r="C4894" s="3" t="s">
        <v>1131</v>
      </c>
      <c r="D4894">
        <f>MATCH(C4894,'Master Sheet'!$B$2:$B$392,0)</f>
        <v>369</v>
      </c>
    </row>
    <row r="4895" spans="3:4" x14ac:dyDescent="0.3">
      <c r="C4895" s="3" t="s">
        <v>1131</v>
      </c>
      <c r="D4895">
        <f>MATCH(C4895,'Master Sheet'!$B$2:$B$392,0)</f>
        <v>369</v>
      </c>
    </row>
    <row r="4896" spans="3:4" x14ac:dyDescent="0.3">
      <c r="C4896" s="3" t="s">
        <v>1131</v>
      </c>
      <c r="D4896">
        <f>MATCH(C4896,'Master Sheet'!$B$2:$B$392,0)</f>
        <v>369</v>
      </c>
    </row>
    <row r="4897" spans="3:4" x14ac:dyDescent="0.3">
      <c r="C4897" s="3" t="s">
        <v>1131</v>
      </c>
      <c r="D4897">
        <f>MATCH(C4897,'Master Sheet'!$B$2:$B$392,0)</f>
        <v>369</v>
      </c>
    </row>
    <row r="4898" spans="3:4" x14ac:dyDescent="0.3">
      <c r="C4898" s="3" t="s">
        <v>1131</v>
      </c>
      <c r="D4898">
        <f>MATCH(C4898,'Master Sheet'!$B$2:$B$392,0)</f>
        <v>369</v>
      </c>
    </row>
    <row r="4899" spans="3:4" x14ac:dyDescent="0.3">
      <c r="C4899" s="3" t="s">
        <v>1131</v>
      </c>
      <c r="D4899">
        <f>MATCH(C4899,'Master Sheet'!$B$2:$B$392,0)</f>
        <v>369</v>
      </c>
    </row>
    <row r="4900" spans="3:4" x14ac:dyDescent="0.3">
      <c r="C4900" s="3" t="s">
        <v>1131</v>
      </c>
      <c r="D4900">
        <f>MATCH(C4900,'Master Sheet'!$B$2:$B$392,0)</f>
        <v>369</v>
      </c>
    </row>
    <row r="4901" spans="3:4" x14ac:dyDescent="0.3">
      <c r="C4901" s="3" t="s">
        <v>1131</v>
      </c>
      <c r="D4901">
        <f>MATCH(C4901,'Master Sheet'!$B$2:$B$392,0)</f>
        <v>369</v>
      </c>
    </row>
    <row r="4902" spans="3:4" x14ac:dyDescent="0.3">
      <c r="C4902" s="3" t="s">
        <v>1131</v>
      </c>
      <c r="D4902">
        <f>MATCH(C4902,'Master Sheet'!$B$2:$B$392,0)</f>
        <v>369</v>
      </c>
    </row>
    <row r="4903" spans="3:4" x14ac:dyDescent="0.3">
      <c r="C4903" s="3" t="s">
        <v>1134</v>
      </c>
      <c r="D4903">
        <f>MATCH(C4903,'Master Sheet'!$B$2:$B$392,0)</f>
        <v>370</v>
      </c>
    </row>
    <row r="4904" spans="3:4" x14ac:dyDescent="0.3">
      <c r="C4904" s="3" t="s">
        <v>1134</v>
      </c>
      <c r="D4904">
        <f>MATCH(C4904,'Master Sheet'!$B$2:$B$392,0)</f>
        <v>370</v>
      </c>
    </row>
    <row r="4905" spans="3:4" x14ac:dyDescent="0.3">
      <c r="C4905" s="3" t="s">
        <v>1134</v>
      </c>
      <c r="D4905">
        <f>MATCH(C4905,'Master Sheet'!$B$2:$B$392,0)</f>
        <v>370</v>
      </c>
    </row>
    <row r="4906" spans="3:4" x14ac:dyDescent="0.3">
      <c r="C4906" s="3" t="s">
        <v>1134</v>
      </c>
      <c r="D4906">
        <f>MATCH(C4906,'Master Sheet'!$B$2:$B$392,0)</f>
        <v>370</v>
      </c>
    </row>
    <row r="4907" spans="3:4" x14ac:dyDescent="0.3">
      <c r="C4907" s="3" t="s">
        <v>1134</v>
      </c>
      <c r="D4907">
        <f>MATCH(C4907,'Master Sheet'!$B$2:$B$392,0)</f>
        <v>370</v>
      </c>
    </row>
    <row r="4908" spans="3:4" x14ac:dyDescent="0.3">
      <c r="C4908" s="3" t="s">
        <v>1134</v>
      </c>
      <c r="D4908">
        <f>MATCH(C4908,'Master Sheet'!$B$2:$B$392,0)</f>
        <v>370</v>
      </c>
    </row>
    <row r="4909" spans="3:4" x14ac:dyDescent="0.3">
      <c r="C4909" s="3" t="s">
        <v>1134</v>
      </c>
      <c r="D4909">
        <f>MATCH(C4909,'Master Sheet'!$B$2:$B$392,0)</f>
        <v>370</v>
      </c>
    </row>
    <row r="4910" spans="3:4" x14ac:dyDescent="0.3">
      <c r="C4910" s="3" t="s">
        <v>1134</v>
      </c>
      <c r="D4910">
        <f>MATCH(C4910,'Master Sheet'!$B$2:$B$392,0)</f>
        <v>370</v>
      </c>
    </row>
    <row r="4911" spans="3:4" x14ac:dyDescent="0.3">
      <c r="C4911" s="3" t="s">
        <v>1134</v>
      </c>
      <c r="D4911">
        <f>MATCH(C4911,'Master Sheet'!$B$2:$B$392,0)</f>
        <v>370</v>
      </c>
    </row>
    <row r="4912" spans="3:4" x14ac:dyDescent="0.3">
      <c r="C4912" s="3" t="s">
        <v>1134</v>
      </c>
      <c r="D4912">
        <f>MATCH(C4912,'Master Sheet'!$B$2:$B$392,0)</f>
        <v>370</v>
      </c>
    </row>
    <row r="4913" spans="3:4" x14ac:dyDescent="0.3">
      <c r="C4913" s="3" t="s">
        <v>1137</v>
      </c>
      <c r="D4913">
        <f>MATCH(C4913,'Master Sheet'!$B$2:$B$392,0)</f>
        <v>371</v>
      </c>
    </row>
    <row r="4914" spans="3:4" x14ac:dyDescent="0.3">
      <c r="C4914" s="3" t="s">
        <v>1137</v>
      </c>
      <c r="D4914">
        <f>MATCH(C4914,'Master Sheet'!$B$2:$B$392,0)</f>
        <v>371</v>
      </c>
    </row>
    <row r="4915" spans="3:4" x14ac:dyDescent="0.3">
      <c r="C4915" s="3" t="s">
        <v>1137</v>
      </c>
      <c r="D4915">
        <f>MATCH(C4915,'Master Sheet'!$B$2:$B$392,0)</f>
        <v>371</v>
      </c>
    </row>
    <row r="4916" spans="3:4" x14ac:dyDescent="0.3">
      <c r="C4916" s="3" t="s">
        <v>1137</v>
      </c>
      <c r="D4916">
        <f>MATCH(C4916,'Master Sheet'!$B$2:$B$392,0)</f>
        <v>371</v>
      </c>
    </row>
    <row r="4917" spans="3:4" x14ac:dyDescent="0.3">
      <c r="C4917" s="3" t="s">
        <v>1137</v>
      </c>
      <c r="D4917">
        <f>MATCH(C4917,'Master Sheet'!$B$2:$B$392,0)</f>
        <v>371</v>
      </c>
    </row>
    <row r="4918" spans="3:4" x14ac:dyDescent="0.3">
      <c r="C4918" s="3" t="s">
        <v>1137</v>
      </c>
      <c r="D4918">
        <f>MATCH(C4918,'Master Sheet'!$B$2:$B$392,0)</f>
        <v>371</v>
      </c>
    </row>
    <row r="4919" spans="3:4" x14ac:dyDescent="0.3">
      <c r="C4919" s="3" t="s">
        <v>1137</v>
      </c>
      <c r="D4919">
        <f>MATCH(C4919,'Master Sheet'!$B$2:$B$392,0)</f>
        <v>371</v>
      </c>
    </row>
    <row r="4920" spans="3:4" x14ac:dyDescent="0.3">
      <c r="C4920" s="3" t="s">
        <v>1137</v>
      </c>
      <c r="D4920">
        <f>MATCH(C4920,'Master Sheet'!$B$2:$B$392,0)</f>
        <v>371</v>
      </c>
    </row>
    <row r="4921" spans="3:4" x14ac:dyDescent="0.3">
      <c r="C4921" s="3" t="s">
        <v>1137</v>
      </c>
      <c r="D4921">
        <f>MATCH(C4921,'Master Sheet'!$B$2:$B$392,0)</f>
        <v>371</v>
      </c>
    </row>
    <row r="4922" spans="3:4" x14ac:dyDescent="0.3">
      <c r="C4922" s="3" t="s">
        <v>1137</v>
      </c>
      <c r="D4922">
        <f>MATCH(C4922,'Master Sheet'!$B$2:$B$392,0)</f>
        <v>371</v>
      </c>
    </row>
    <row r="4923" spans="3:4" x14ac:dyDescent="0.3">
      <c r="C4923" s="3" t="s">
        <v>1137</v>
      </c>
      <c r="D4923">
        <f>MATCH(C4923,'Master Sheet'!$B$2:$B$392,0)</f>
        <v>371</v>
      </c>
    </row>
    <row r="4924" spans="3:4" x14ac:dyDescent="0.3">
      <c r="C4924" s="3" t="s">
        <v>1137</v>
      </c>
      <c r="D4924">
        <f>MATCH(C4924,'Master Sheet'!$B$2:$B$392,0)</f>
        <v>371</v>
      </c>
    </row>
    <row r="4925" spans="3:4" x14ac:dyDescent="0.3">
      <c r="C4925" s="3" t="s">
        <v>1137</v>
      </c>
      <c r="D4925">
        <f>MATCH(C4925,'Master Sheet'!$B$2:$B$392,0)</f>
        <v>371</v>
      </c>
    </row>
    <row r="4926" spans="3:4" x14ac:dyDescent="0.3">
      <c r="C4926" s="3" t="s">
        <v>1137</v>
      </c>
      <c r="D4926">
        <f>MATCH(C4926,'Master Sheet'!$B$2:$B$392,0)</f>
        <v>371</v>
      </c>
    </row>
    <row r="4927" spans="3:4" x14ac:dyDescent="0.3">
      <c r="C4927" s="3" t="s">
        <v>1137</v>
      </c>
      <c r="D4927">
        <f>MATCH(C4927,'Master Sheet'!$B$2:$B$392,0)</f>
        <v>371</v>
      </c>
    </row>
    <row r="4928" spans="3:4" x14ac:dyDescent="0.3">
      <c r="C4928" s="3" t="s">
        <v>1140</v>
      </c>
      <c r="D4928">
        <f>MATCH(C4928,'Master Sheet'!$B$2:$B$392,0)</f>
        <v>372</v>
      </c>
    </row>
    <row r="4929" spans="3:4" x14ac:dyDescent="0.3">
      <c r="C4929" s="3" t="s">
        <v>1140</v>
      </c>
      <c r="D4929">
        <f>MATCH(C4929,'Master Sheet'!$B$2:$B$392,0)</f>
        <v>372</v>
      </c>
    </row>
    <row r="4930" spans="3:4" x14ac:dyDescent="0.3">
      <c r="C4930" s="3" t="s">
        <v>1140</v>
      </c>
      <c r="D4930">
        <f>MATCH(C4930,'Master Sheet'!$B$2:$B$392,0)</f>
        <v>372</v>
      </c>
    </row>
    <row r="4931" spans="3:4" x14ac:dyDescent="0.3">
      <c r="C4931" s="3" t="s">
        <v>1140</v>
      </c>
      <c r="D4931">
        <f>MATCH(C4931,'Master Sheet'!$B$2:$B$392,0)</f>
        <v>372</v>
      </c>
    </row>
    <row r="4932" spans="3:4" x14ac:dyDescent="0.3">
      <c r="C4932" s="3" t="s">
        <v>1140</v>
      </c>
      <c r="D4932">
        <f>MATCH(C4932,'Master Sheet'!$B$2:$B$392,0)</f>
        <v>372</v>
      </c>
    </row>
    <row r="4933" spans="3:4" x14ac:dyDescent="0.3">
      <c r="C4933" s="3" t="s">
        <v>1140</v>
      </c>
      <c r="D4933">
        <f>MATCH(C4933,'Master Sheet'!$B$2:$B$392,0)</f>
        <v>372</v>
      </c>
    </row>
    <row r="4934" spans="3:4" x14ac:dyDescent="0.3">
      <c r="C4934" s="3" t="s">
        <v>1140</v>
      </c>
      <c r="D4934">
        <f>MATCH(C4934,'Master Sheet'!$B$2:$B$392,0)</f>
        <v>372</v>
      </c>
    </row>
    <row r="4935" spans="3:4" x14ac:dyDescent="0.3">
      <c r="C4935" s="3" t="s">
        <v>1140</v>
      </c>
      <c r="D4935">
        <f>MATCH(C4935,'Master Sheet'!$B$2:$B$392,0)</f>
        <v>372</v>
      </c>
    </row>
    <row r="4936" spans="3:4" x14ac:dyDescent="0.3">
      <c r="C4936" s="3" t="s">
        <v>1140</v>
      </c>
      <c r="D4936">
        <f>MATCH(C4936,'Master Sheet'!$B$2:$B$392,0)</f>
        <v>372</v>
      </c>
    </row>
    <row r="4937" spans="3:4" x14ac:dyDescent="0.3">
      <c r="C4937" s="3" t="s">
        <v>1140</v>
      </c>
      <c r="D4937">
        <f>MATCH(C4937,'Master Sheet'!$B$2:$B$392,0)</f>
        <v>372</v>
      </c>
    </row>
    <row r="4938" spans="3:4" x14ac:dyDescent="0.3">
      <c r="C4938" s="3" t="s">
        <v>1140</v>
      </c>
      <c r="D4938">
        <f>MATCH(C4938,'Master Sheet'!$B$2:$B$392,0)</f>
        <v>372</v>
      </c>
    </row>
    <row r="4939" spans="3:4" x14ac:dyDescent="0.3">
      <c r="C4939" s="3" t="s">
        <v>1143</v>
      </c>
      <c r="D4939">
        <f>MATCH(C4939,'Master Sheet'!$B$2:$B$392,0)</f>
        <v>373</v>
      </c>
    </row>
    <row r="4940" spans="3:4" x14ac:dyDescent="0.3">
      <c r="C4940" s="3" t="s">
        <v>1143</v>
      </c>
      <c r="D4940">
        <f>MATCH(C4940,'Master Sheet'!$B$2:$B$392,0)</f>
        <v>373</v>
      </c>
    </row>
    <row r="4941" spans="3:4" x14ac:dyDescent="0.3">
      <c r="C4941" s="3" t="s">
        <v>1143</v>
      </c>
      <c r="D4941">
        <f>MATCH(C4941,'Master Sheet'!$B$2:$B$392,0)</f>
        <v>373</v>
      </c>
    </row>
    <row r="4942" spans="3:4" x14ac:dyDescent="0.3">
      <c r="C4942" s="3" t="s">
        <v>1143</v>
      </c>
      <c r="D4942">
        <f>MATCH(C4942,'Master Sheet'!$B$2:$B$392,0)</f>
        <v>373</v>
      </c>
    </row>
    <row r="4943" spans="3:4" x14ac:dyDescent="0.3">
      <c r="C4943" s="3" t="s">
        <v>1143</v>
      </c>
      <c r="D4943">
        <f>MATCH(C4943,'Master Sheet'!$B$2:$B$392,0)</f>
        <v>373</v>
      </c>
    </row>
    <row r="4944" spans="3:4" x14ac:dyDescent="0.3">
      <c r="C4944" s="3" t="s">
        <v>1143</v>
      </c>
      <c r="D4944">
        <f>MATCH(C4944,'Master Sheet'!$B$2:$B$392,0)</f>
        <v>373</v>
      </c>
    </row>
    <row r="4945" spans="3:4" x14ac:dyDescent="0.3">
      <c r="C4945" s="3" t="s">
        <v>1143</v>
      </c>
      <c r="D4945">
        <f>MATCH(C4945,'Master Sheet'!$B$2:$B$392,0)</f>
        <v>373</v>
      </c>
    </row>
    <row r="4946" spans="3:4" x14ac:dyDescent="0.3">
      <c r="C4946" s="3" t="s">
        <v>1143</v>
      </c>
      <c r="D4946">
        <f>MATCH(C4946,'Master Sheet'!$B$2:$B$392,0)</f>
        <v>373</v>
      </c>
    </row>
    <row r="4947" spans="3:4" x14ac:dyDescent="0.3">
      <c r="C4947" s="3" t="s">
        <v>1143</v>
      </c>
      <c r="D4947">
        <f>MATCH(C4947,'Master Sheet'!$B$2:$B$392,0)</f>
        <v>373</v>
      </c>
    </row>
    <row r="4948" spans="3:4" x14ac:dyDescent="0.3">
      <c r="C4948" s="3" t="s">
        <v>1143</v>
      </c>
      <c r="D4948">
        <f>MATCH(C4948,'Master Sheet'!$B$2:$B$392,0)</f>
        <v>373</v>
      </c>
    </row>
    <row r="4949" spans="3:4" x14ac:dyDescent="0.3">
      <c r="C4949" s="3" t="s">
        <v>1143</v>
      </c>
      <c r="D4949">
        <f>MATCH(C4949,'Master Sheet'!$B$2:$B$392,0)</f>
        <v>373</v>
      </c>
    </row>
    <row r="4950" spans="3:4" x14ac:dyDescent="0.3">
      <c r="C4950" s="3" t="s">
        <v>1143</v>
      </c>
      <c r="D4950">
        <f>MATCH(C4950,'Master Sheet'!$B$2:$B$392,0)</f>
        <v>373</v>
      </c>
    </row>
    <row r="4951" spans="3:4" x14ac:dyDescent="0.3">
      <c r="C4951" s="3" t="s">
        <v>1143</v>
      </c>
      <c r="D4951">
        <f>MATCH(C4951,'Master Sheet'!$B$2:$B$392,0)</f>
        <v>373</v>
      </c>
    </row>
    <row r="4952" spans="3:4" x14ac:dyDescent="0.3">
      <c r="C4952" s="3" t="s">
        <v>1145</v>
      </c>
      <c r="D4952">
        <f>MATCH(C4952,'Master Sheet'!$B$2:$B$392,0)</f>
        <v>374</v>
      </c>
    </row>
    <row r="4953" spans="3:4" x14ac:dyDescent="0.3">
      <c r="C4953" s="3" t="s">
        <v>1145</v>
      </c>
      <c r="D4953">
        <f>MATCH(C4953,'Master Sheet'!$B$2:$B$392,0)</f>
        <v>374</v>
      </c>
    </row>
    <row r="4954" spans="3:4" x14ac:dyDescent="0.3">
      <c r="C4954" s="3" t="s">
        <v>1145</v>
      </c>
      <c r="D4954">
        <f>MATCH(C4954,'Master Sheet'!$B$2:$B$392,0)</f>
        <v>374</v>
      </c>
    </row>
    <row r="4955" spans="3:4" x14ac:dyDescent="0.3">
      <c r="C4955" s="3" t="s">
        <v>1145</v>
      </c>
      <c r="D4955">
        <f>MATCH(C4955,'Master Sheet'!$B$2:$B$392,0)</f>
        <v>374</v>
      </c>
    </row>
    <row r="4956" spans="3:4" x14ac:dyDescent="0.3">
      <c r="C4956" s="3" t="s">
        <v>1145</v>
      </c>
      <c r="D4956">
        <f>MATCH(C4956,'Master Sheet'!$B$2:$B$392,0)</f>
        <v>374</v>
      </c>
    </row>
    <row r="4957" spans="3:4" x14ac:dyDescent="0.3">
      <c r="C4957" s="3" t="s">
        <v>1145</v>
      </c>
      <c r="D4957">
        <f>MATCH(C4957,'Master Sheet'!$B$2:$B$392,0)</f>
        <v>374</v>
      </c>
    </row>
    <row r="4958" spans="3:4" x14ac:dyDescent="0.3">
      <c r="C4958" s="3" t="s">
        <v>1145</v>
      </c>
      <c r="D4958">
        <f>MATCH(C4958,'Master Sheet'!$B$2:$B$392,0)</f>
        <v>374</v>
      </c>
    </row>
    <row r="4959" spans="3:4" x14ac:dyDescent="0.3">
      <c r="C4959" s="3" t="s">
        <v>1145</v>
      </c>
      <c r="D4959">
        <f>MATCH(C4959,'Master Sheet'!$B$2:$B$392,0)</f>
        <v>374</v>
      </c>
    </row>
    <row r="4960" spans="3:4" x14ac:dyDescent="0.3">
      <c r="C4960" s="3" t="s">
        <v>1145</v>
      </c>
      <c r="D4960">
        <f>MATCH(C4960,'Master Sheet'!$B$2:$B$392,0)</f>
        <v>374</v>
      </c>
    </row>
    <row r="4961" spans="3:4" x14ac:dyDescent="0.3">
      <c r="C4961" s="3" t="s">
        <v>1145</v>
      </c>
      <c r="D4961">
        <f>MATCH(C4961,'Master Sheet'!$B$2:$B$392,0)</f>
        <v>374</v>
      </c>
    </row>
    <row r="4962" spans="3:4" x14ac:dyDescent="0.3">
      <c r="C4962" s="3" t="s">
        <v>1145</v>
      </c>
      <c r="D4962">
        <f>MATCH(C4962,'Master Sheet'!$B$2:$B$392,0)</f>
        <v>374</v>
      </c>
    </row>
    <row r="4963" spans="3:4" x14ac:dyDescent="0.3">
      <c r="C4963" s="3" t="s">
        <v>1145</v>
      </c>
      <c r="D4963">
        <f>MATCH(C4963,'Master Sheet'!$B$2:$B$392,0)</f>
        <v>374</v>
      </c>
    </row>
    <row r="4964" spans="3:4" x14ac:dyDescent="0.3">
      <c r="C4964" s="3" t="s">
        <v>1145</v>
      </c>
      <c r="D4964">
        <f>MATCH(C4964,'Master Sheet'!$B$2:$B$392,0)</f>
        <v>374</v>
      </c>
    </row>
    <row r="4965" spans="3:4" x14ac:dyDescent="0.3">
      <c r="C4965" s="3" t="s">
        <v>1148</v>
      </c>
      <c r="D4965">
        <f>MATCH(C4965,'Master Sheet'!$B$2:$B$392,0)</f>
        <v>375</v>
      </c>
    </row>
    <row r="4966" spans="3:4" x14ac:dyDescent="0.3">
      <c r="C4966" s="3" t="s">
        <v>1148</v>
      </c>
      <c r="D4966">
        <f>MATCH(C4966,'Master Sheet'!$B$2:$B$392,0)</f>
        <v>375</v>
      </c>
    </row>
    <row r="4967" spans="3:4" x14ac:dyDescent="0.3">
      <c r="C4967" s="3" t="s">
        <v>1148</v>
      </c>
      <c r="D4967">
        <f>MATCH(C4967,'Master Sheet'!$B$2:$B$392,0)</f>
        <v>375</v>
      </c>
    </row>
    <row r="4968" spans="3:4" x14ac:dyDescent="0.3">
      <c r="C4968" s="3" t="s">
        <v>1148</v>
      </c>
      <c r="D4968">
        <f>MATCH(C4968,'Master Sheet'!$B$2:$B$392,0)</f>
        <v>375</v>
      </c>
    </row>
    <row r="4969" spans="3:4" x14ac:dyDescent="0.3">
      <c r="C4969" s="3" t="s">
        <v>1148</v>
      </c>
      <c r="D4969">
        <f>MATCH(C4969,'Master Sheet'!$B$2:$B$392,0)</f>
        <v>375</v>
      </c>
    </row>
    <row r="4970" spans="3:4" x14ac:dyDescent="0.3">
      <c r="C4970" s="3" t="s">
        <v>1148</v>
      </c>
      <c r="D4970">
        <f>MATCH(C4970,'Master Sheet'!$B$2:$B$392,0)</f>
        <v>375</v>
      </c>
    </row>
    <row r="4971" spans="3:4" x14ac:dyDescent="0.3">
      <c r="C4971" s="3" t="s">
        <v>1148</v>
      </c>
      <c r="D4971">
        <f>MATCH(C4971,'Master Sheet'!$B$2:$B$392,0)</f>
        <v>375</v>
      </c>
    </row>
    <row r="4972" spans="3:4" x14ac:dyDescent="0.3">
      <c r="C4972" s="3" t="s">
        <v>1148</v>
      </c>
      <c r="D4972">
        <f>MATCH(C4972,'Master Sheet'!$B$2:$B$392,0)</f>
        <v>375</v>
      </c>
    </row>
    <row r="4973" spans="3:4" x14ac:dyDescent="0.3">
      <c r="C4973" s="3" t="s">
        <v>1148</v>
      </c>
      <c r="D4973">
        <f>MATCH(C4973,'Master Sheet'!$B$2:$B$392,0)</f>
        <v>375</v>
      </c>
    </row>
    <row r="4974" spans="3:4" x14ac:dyDescent="0.3">
      <c r="C4974" s="3" t="s">
        <v>1148</v>
      </c>
      <c r="D4974">
        <f>MATCH(C4974,'Master Sheet'!$B$2:$B$392,0)</f>
        <v>375</v>
      </c>
    </row>
    <row r="4975" spans="3:4" x14ac:dyDescent="0.3">
      <c r="C4975" s="3" t="s">
        <v>1148</v>
      </c>
      <c r="D4975">
        <f>MATCH(C4975,'Master Sheet'!$B$2:$B$392,0)</f>
        <v>375</v>
      </c>
    </row>
    <row r="4976" spans="3:4" x14ac:dyDescent="0.3">
      <c r="C4976" s="3" t="s">
        <v>1148</v>
      </c>
      <c r="D4976">
        <f>MATCH(C4976,'Master Sheet'!$B$2:$B$392,0)</f>
        <v>375</v>
      </c>
    </row>
    <row r="4977" spans="3:4" x14ac:dyDescent="0.3">
      <c r="C4977" s="3" t="s">
        <v>1148</v>
      </c>
      <c r="D4977">
        <f>MATCH(C4977,'Master Sheet'!$B$2:$B$392,0)</f>
        <v>375</v>
      </c>
    </row>
    <row r="4978" spans="3:4" x14ac:dyDescent="0.3">
      <c r="C4978" s="3" t="s">
        <v>1148</v>
      </c>
      <c r="D4978">
        <f>MATCH(C4978,'Master Sheet'!$B$2:$B$392,0)</f>
        <v>375</v>
      </c>
    </row>
    <row r="4979" spans="3:4" x14ac:dyDescent="0.3">
      <c r="C4979" s="3" t="s">
        <v>1148</v>
      </c>
      <c r="D4979">
        <f>MATCH(C4979,'Master Sheet'!$B$2:$B$392,0)</f>
        <v>375</v>
      </c>
    </row>
    <row r="4980" spans="3:4" x14ac:dyDescent="0.3">
      <c r="C4980" s="3" t="s">
        <v>1148</v>
      </c>
      <c r="D4980">
        <f>MATCH(C4980,'Master Sheet'!$B$2:$B$392,0)</f>
        <v>375</v>
      </c>
    </row>
    <row r="4981" spans="3:4" x14ac:dyDescent="0.3">
      <c r="C4981" s="3" t="s">
        <v>1148</v>
      </c>
      <c r="D4981">
        <f>MATCH(C4981,'Master Sheet'!$B$2:$B$392,0)</f>
        <v>375</v>
      </c>
    </row>
    <row r="4982" spans="3:4" x14ac:dyDescent="0.3">
      <c r="C4982" s="3" t="s">
        <v>1148</v>
      </c>
      <c r="D4982">
        <f>MATCH(C4982,'Master Sheet'!$B$2:$B$392,0)</f>
        <v>375</v>
      </c>
    </row>
    <row r="4983" spans="3:4" x14ac:dyDescent="0.3">
      <c r="C4983" s="3" t="s">
        <v>1148</v>
      </c>
      <c r="D4983">
        <f>MATCH(C4983,'Master Sheet'!$B$2:$B$392,0)</f>
        <v>375</v>
      </c>
    </row>
    <row r="4984" spans="3:4" x14ac:dyDescent="0.3">
      <c r="C4984" s="3" t="s">
        <v>1151</v>
      </c>
      <c r="D4984">
        <f>MATCH(C4984,'Master Sheet'!$B$2:$B$392,0)</f>
        <v>376</v>
      </c>
    </row>
    <row r="4985" spans="3:4" x14ac:dyDescent="0.3">
      <c r="C4985" s="3" t="s">
        <v>1151</v>
      </c>
      <c r="D4985">
        <f>MATCH(C4985,'Master Sheet'!$B$2:$B$392,0)</f>
        <v>376</v>
      </c>
    </row>
    <row r="4986" spans="3:4" x14ac:dyDescent="0.3">
      <c r="C4986" s="3" t="s">
        <v>1151</v>
      </c>
      <c r="D4986">
        <f>MATCH(C4986,'Master Sheet'!$B$2:$B$392,0)</f>
        <v>376</v>
      </c>
    </row>
    <row r="4987" spans="3:4" x14ac:dyDescent="0.3">
      <c r="C4987" s="3" t="s">
        <v>1151</v>
      </c>
      <c r="D4987">
        <f>MATCH(C4987,'Master Sheet'!$B$2:$B$392,0)</f>
        <v>376</v>
      </c>
    </row>
    <row r="4988" spans="3:4" x14ac:dyDescent="0.3">
      <c r="C4988" s="3" t="s">
        <v>1151</v>
      </c>
      <c r="D4988">
        <f>MATCH(C4988,'Master Sheet'!$B$2:$B$392,0)</f>
        <v>376</v>
      </c>
    </row>
    <row r="4989" spans="3:4" x14ac:dyDescent="0.3">
      <c r="C4989" s="3" t="s">
        <v>1151</v>
      </c>
      <c r="D4989">
        <f>MATCH(C4989,'Master Sheet'!$B$2:$B$392,0)</f>
        <v>376</v>
      </c>
    </row>
    <row r="4990" spans="3:4" x14ac:dyDescent="0.3">
      <c r="C4990" s="3" t="s">
        <v>1151</v>
      </c>
      <c r="D4990">
        <f>MATCH(C4990,'Master Sheet'!$B$2:$B$392,0)</f>
        <v>376</v>
      </c>
    </row>
    <row r="4991" spans="3:4" x14ac:dyDescent="0.3">
      <c r="C4991" s="3" t="s">
        <v>1151</v>
      </c>
      <c r="D4991">
        <f>MATCH(C4991,'Master Sheet'!$B$2:$B$392,0)</f>
        <v>376</v>
      </c>
    </row>
    <row r="4992" spans="3:4" x14ac:dyDescent="0.3">
      <c r="C4992" s="3" t="s">
        <v>1151</v>
      </c>
      <c r="D4992">
        <f>MATCH(C4992,'Master Sheet'!$B$2:$B$392,0)</f>
        <v>376</v>
      </c>
    </row>
    <row r="4993" spans="3:4" x14ac:dyDescent="0.3">
      <c r="C4993" s="3" t="s">
        <v>1151</v>
      </c>
      <c r="D4993">
        <f>MATCH(C4993,'Master Sheet'!$B$2:$B$392,0)</f>
        <v>376</v>
      </c>
    </row>
    <row r="4994" spans="3:4" x14ac:dyDescent="0.3">
      <c r="C4994" s="3" t="s">
        <v>1151</v>
      </c>
      <c r="D4994">
        <f>MATCH(C4994,'Master Sheet'!$B$2:$B$392,0)</f>
        <v>376</v>
      </c>
    </row>
    <row r="4995" spans="3:4" x14ac:dyDescent="0.3">
      <c r="C4995" s="3" t="s">
        <v>1151</v>
      </c>
      <c r="D4995">
        <f>MATCH(C4995,'Master Sheet'!$B$2:$B$392,0)</f>
        <v>376</v>
      </c>
    </row>
    <row r="4996" spans="3:4" x14ac:dyDescent="0.3">
      <c r="C4996" s="3" t="s">
        <v>1151</v>
      </c>
      <c r="D4996">
        <f>MATCH(C4996,'Master Sheet'!$B$2:$B$392,0)</f>
        <v>376</v>
      </c>
    </row>
    <row r="4997" spans="3:4" x14ac:dyDescent="0.3">
      <c r="C4997" s="3" t="s">
        <v>1154</v>
      </c>
      <c r="D4997">
        <f>MATCH(C4997,'Master Sheet'!$B$2:$B$392,0)</f>
        <v>377</v>
      </c>
    </row>
    <row r="4998" spans="3:4" x14ac:dyDescent="0.3">
      <c r="C4998" s="3" t="s">
        <v>1154</v>
      </c>
      <c r="D4998">
        <f>MATCH(C4998,'Master Sheet'!$B$2:$B$392,0)</f>
        <v>377</v>
      </c>
    </row>
    <row r="4999" spans="3:4" x14ac:dyDescent="0.3">
      <c r="C4999" s="3" t="s">
        <v>1154</v>
      </c>
      <c r="D4999">
        <f>MATCH(C4999,'Master Sheet'!$B$2:$B$392,0)</f>
        <v>377</v>
      </c>
    </row>
    <row r="5000" spans="3:4" x14ac:dyDescent="0.3">
      <c r="C5000" s="3" t="s">
        <v>1154</v>
      </c>
      <c r="D5000">
        <f>MATCH(C5000,'Master Sheet'!$B$2:$B$392,0)</f>
        <v>377</v>
      </c>
    </row>
    <row r="5001" spans="3:4" x14ac:dyDescent="0.3">
      <c r="C5001" s="3" t="s">
        <v>1154</v>
      </c>
      <c r="D5001">
        <f>MATCH(C5001,'Master Sheet'!$B$2:$B$392,0)</f>
        <v>377</v>
      </c>
    </row>
    <row r="5002" spans="3:4" x14ac:dyDescent="0.3">
      <c r="C5002" s="3" t="s">
        <v>1154</v>
      </c>
      <c r="D5002">
        <f>MATCH(C5002,'Master Sheet'!$B$2:$B$392,0)</f>
        <v>377</v>
      </c>
    </row>
    <row r="5003" spans="3:4" x14ac:dyDescent="0.3">
      <c r="C5003" s="3" t="s">
        <v>1154</v>
      </c>
      <c r="D5003">
        <f>MATCH(C5003,'Master Sheet'!$B$2:$B$392,0)</f>
        <v>377</v>
      </c>
    </row>
    <row r="5004" spans="3:4" x14ac:dyDescent="0.3">
      <c r="C5004" s="3" t="s">
        <v>1154</v>
      </c>
      <c r="D5004">
        <f>MATCH(C5004,'Master Sheet'!$B$2:$B$392,0)</f>
        <v>377</v>
      </c>
    </row>
    <row r="5005" spans="3:4" x14ac:dyDescent="0.3">
      <c r="C5005" s="3" t="s">
        <v>1154</v>
      </c>
      <c r="D5005">
        <f>MATCH(C5005,'Master Sheet'!$B$2:$B$392,0)</f>
        <v>377</v>
      </c>
    </row>
    <row r="5006" spans="3:4" x14ac:dyDescent="0.3">
      <c r="C5006" s="3" t="s">
        <v>1154</v>
      </c>
      <c r="D5006">
        <f>MATCH(C5006,'Master Sheet'!$B$2:$B$392,0)</f>
        <v>377</v>
      </c>
    </row>
    <row r="5007" spans="3:4" x14ac:dyDescent="0.3">
      <c r="C5007" s="3" t="s">
        <v>1154</v>
      </c>
      <c r="D5007">
        <f>MATCH(C5007,'Master Sheet'!$B$2:$B$392,0)</f>
        <v>377</v>
      </c>
    </row>
    <row r="5008" spans="3:4" x14ac:dyDescent="0.3">
      <c r="C5008" s="3" t="s">
        <v>1154</v>
      </c>
      <c r="D5008">
        <f>MATCH(C5008,'Master Sheet'!$B$2:$B$392,0)</f>
        <v>377</v>
      </c>
    </row>
    <row r="5009" spans="3:4" x14ac:dyDescent="0.3">
      <c r="C5009" s="3" t="s">
        <v>1154</v>
      </c>
      <c r="D5009">
        <f>MATCH(C5009,'Master Sheet'!$B$2:$B$392,0)</f>
        <v>377</v>
      </c>
    </row>
    <row r="5010" spans="3:4" x14ac:dyDescent="0.3">
      <c r="C5010" s="3" t="s">
        <v>1154</v>
      </c>
      <c r="D5010">
        <f>MATCH(C5010,'Master Sheet'!$B$2:$B$392,0)</f>
        <v>377</v>
      </c>
    </row>
    <row r="5011" spans="3:4" x14ac:dyDescent="0.3">
      <c r="C5011" s="3" t="s">
        <v>1154</v>
      </c>
      <c r="D5011">
        <f>MATCH(C5011,'Master Sheet'!$B$2:$B$392,0)</f>
        <v>377</v>
      </c>
    </row>
    <row r="5012" spans="3:4" x14ac:dyDescent="0.3">
      <c r="C5012" s="3" t="s">
        <v>1154</v>
      </c>
      <c r="D5012">
        <f>MATCH(C5012,'Master Sheet'!$B$2:$B$392,0)</f>
        <v>377</v>
      </c>
    </row>
    <row r="5013" spans="3:4" x14ac:dyDescent="0.3">
      <c r="C5013" s="3" t="s">
        <v>1154</v>
      </c>
      <c r="D5013">
        <f>MATCH(C5013,'Master Sheet'!$B$2:$B$392,0)</f>
        <v>377</v>
      </c>
    </row>
    <row r="5014" spans="3:4" x14ac:dyDescent="0.3">
      <c r="C5014" s="3" t="s">
        <v>1154</v>
      </c>
      <c r="D5014">
        <f>MATCH(C5014,'Master Sheet'!$B$2:$B$392,0)</f>
        <v>377</v>
      </c>
    </row>
    <row r="5015" spans="3:4" x14ac:dyDescent="0.3">
      <c r="C5015" s="3" t="s">
        <v>1157</v>
      </c>
      <c r="D5015">
        <f>MATCH(C5015,'Master Sheet'!$B$2:$B$392,0)</f>
        <v>378</v>
      </c>
    </row>
    <row r="5016" spans="3:4" x14ac:dyDescent="0.3">
      <c r="C5016" s="3" t="s">
        <v>1157</v>
      </c>
      <c r="D5016">
        <f>MATCH(C5016,'Master Sheet'!$B$2:$B$392,0)</f>
        <v>378</v>
      </c>
    </row>
    <row r="5017" spans="3:4" x14ac:dyDescent="0.3">
      <c r="C5017" s="3" t="s">
        <v>1157</v>
      </c>
      <c r="D5017">
        <f>MATCH(C5017,'Master Sheet'!$B$2:$B$392,0)</f>
        <v>378</v>
      </c>
    </row>
    <row r="5018" spans="3:4" x14ac:dyDescent="0.3">
      <c r="C5018" s="3" t="s">
        <v>1157</v>
      </c>
      <c r="D5018">
        <f>MATCH(C5018,'Master Sheet'!$B$2:$B$392,0)</f>
        <v>378</v>
      </c>
    </row>
    <row r="5019" spans="3:4" x14ac:dyDescent="0.3">
      <c r="C5019" s="3" t="s">
        <v>1157</v>
      </c>
      <c r="D5019">
        <f>MATCH(C5019,'Master Sheet'!$B$2:$B$392,0)</f>
        <v>378</v>
      </c>
    </row>
    <row r="5020" spans="3:4" x14ac:dyDescent="0.3">
      <c r="C5020" s="3" t="s">
        <v>1157</v>
      </c>
      <c r="D5020">
        <f>MATCH(C5020,'Master Sheet'!$B$2:$B$392,0)</f>
        <v>378</v>
      </c>
    </row>
    <row r="5021" spans="3:4" x14ac:dyDescent="0.3">
      <c r="C5021" s="3" t="s">
        <v>1157</v>
      </c>
      <c r="D5021">
        <f>MATCH(C5021,'Master Sheet'!$B$2:$B$392,0)</f>
        <v>378</v>
      </c>
    </row>
    <row r="5022" spans="3:4" x14ac:dyDescent="0.3">
      <c r="C5022" s="3" t="s">
        <v>1157</v>
      </c>
      <c r="D5022">
        <f>MATCH(C5022,'Master Sheet'!$B$2:$B$392,0)</f>
        <v>378</v>
      </c>
    </row>
    <row r="5023" spans="3:4" x14ac:dyDescent="0.3">
      <c r="C5023" s="3" t="s">
        <v>1157</v>
      </c>
      <c r="D5023">
        <f>MATCH(C5023,'Master Sheet'!$B$2:$B$392,0)</f>
        <v>378</v>
      </c>
    </row>
    <row r="5024" spans="3:4" x14ac:dyDescent="0.3">
      <c r="C5024" s="3" t="s">
        <v>1157</v>
      </c>
      <c r="D5024">
        <f>MATCH(C5024,'Master Sheet'!$B$2:$B$392,0)</f>
        <v>378</v>
      </c>
    </row>
    <row r="5025" spans="3:4" x14ac:dyDescent="0.3">
      <c r="C5025" s="3" t="s">
        <v>1157</v>
      </c>
      <c r="D5025">
        <f>MATCH(C5025,'Master Sheet'!$B$2:$B$392,0)</f>
        <v>378</v>
      </c>
    </row>
    <row r="5026" spans="3:4" x14ac:dyDescent="0.3">
      <c r="C5026" s="3" t="s">
        <v>1157</v>
      </c>
      <c r="D5026">
        <f>MATCH(C5026,'Master Sheet'!$B$2:$B$392,0)</f>
        <v>378</v>
      </c>
    </row>
    <row r="5027" spans="3:4" x14ac:dyDescent="0.3">
      <c r="C5027" s="3" t="s">
        <v>1157</v>
      </c>
      <c r="D5027">
        <f>MATCH(C5027,'Master Sheet'!$B$2:$B$392,0)</f>
        <v>378</v>
      </c>
    </row>
    <row r="5028" spans="3:4" x14ac:dyDescent="0.3">
      <c r="C5028" s="3" t="s">
        <v>1157</v>
      </c>
      <c r="D5028">
        <f>MATCH(C5028,'Master Sheet'!$B$2:$B$392,0)</f>
        <v>378</v>
      </c>
    </row>
    <row r="5029" spans="3:4" x14ac:dyDescent="0.3">
      <c r="C5029" s="3" t="s">
        <v>1157</v>
      </c>
      <c r="D5029">
        <f>MATCH(C5029,'Master Sheet'!$B$2:$B$392,0)</f>
        <v>378</v>
      </c>
    </row>
    <row r="5030" spans="3:4" x14ac:dyDescent="0.3">
      <c r="C5030" s="3" t="s">
        <v>1157</v>
      </c>
      <c r="D5030">
        <f>MATCH(C5030,'Master Sheet'!$B$2:$B$392,0)</f>
        <v>378</v>
      </c>
    </row>
    <row r="5031" spans="3:4" x14ac:dyDescent="0.3">
      <c r="C5031" s="3" t="s">
        <v>1157</v>
      </c>
      <c r="D5031">
        <f>MATCH(C5031,'Master Sheet'!$B$2:$B$392,0)</f>
        <v>378</v>
      </c>
    </row>
    <row r="5032" spans="3:4" x14ac:dyDescent="0.3">
      <c r="C5032" s="3" t="s">
        <v>1157</v>
      </c>
      <c r="D5032">
        <f>MATCH(C5032,'Master Sheet'!$B$2:$B$392,0)</f>
        <v>378</v>
      </c>
    </row>
    <row r="5033" spans="3:4" x14ac:dyDescent="0.3">
      <c r="C5033" s="3" t="s">
        <v>1160</v>
      </c>
      <c r="D5033">
        <f>MATCH(C5033,'Master Sheet'!$B$2:$B$392,0)</f>
        <v>379</v>
      </c>
    </row>
    <row r="5034" spans="3:4" x14ac:dyDescent="0.3">
      <c r="C5034" s="3" t="s">
        <v>1160</v>
      </c>
      <c r="D5034">
        <f>MATCH(C5034,'Master Sheet'!$B$2:$B$392,0)</f>
        <v>379</v>
      </c>
    </row>
    <row r="5035" spans="3:4" x14ac:dyDescent="0.3">
      <c r="C5035" s="3" t="s">
        <v>1160</v>
      </c>
      <c r="D5035">
        <f>MATCH(C5035,'Master Sheet'!$B$2:$B$392,0)</f>
        <v>379</v>
      </c>
    </row>
    <row r="5036" spans="3:4" x14ac:dyDescent="0.3">
      <c r="C5036" s="3" t="s">
        <v>1160</v>
      </c>
      <c r="D5036">
        <f>MATCH(C5036,'Master Sheet'!$B$2:$B$392,0)</f>
        <v>379</v>
      </c>
    </row>
    <row r="5037" spans="3:4" x14ac:dyDescent="0.3">
      <c r="C5037" s="3" t="s">
        <v>1160</v>
      </c>
      <c r="D5037">
        <f>MATCH(C5037,'Master Sheet'!$B$2:$B$392,0)</f>
        <v>379</v>
      </c>
    </row>
    <row r="5038" spans="3:4" x14ac:dyDescent="0.3">
      <c r="C5038" s="3" t="s">
        <v>1160</v>
      </c>
      <c r="D5038">
        <f>MATCH(C5038,'Master Sheet'!$B$2:$B$392,0)</f>
        <v>379</v>
      </c>
    </row>
    <row r="5039" spans="3:4" x14ac:dyDescent="0.3">
      <c r="C5039" s="3" t="s">
        <v>1160</v>
      </c>
      <c r="D5039">
        <f>MATCH(C5039,'Master Sheet'!$B$2:$B$392,0)</f>
        <v>379</v>
      </c>
    </row>
    <row r="5040" spans="3:4" x14ac:dyDescent="0.3">
      <c r="C5040" s="3" t="s">
        <v>1160</v>
      </c>
      <c r="D5040">
        <f>MATCH(C5040,'Master Sheet'!$B$2:$B$392,0)</f>
        <v>379</v>
      </c>
    </row>
    <row r="5041" spans="3:4" x14ac:dyDescent="0.3">
      <c r="C5041" s="3" t="s">
        <v>1160</v>
      </c>
      <c r="D5041">
        <f>MATCH(C5041,'Master Sheet'!$B$2:$B$392,0)</f>
        <v>379</v>
      </c>
    </row>
    <row r="5042" spans="3:4" x14ac:dyDescent="0.3">
      <c r="C5042" s="3" t="s">
        <v>1160</v>
      </c>
      <c r="D5042">
        <f>MATCH(C5042,'Master Sheet'!$B$2:$B$392,0)</f>
        <v>379</v>
      </c>
    </row>
    <row r="5043" spans="3:4" x14ac:dyDescent="0.3">
      <c r="C5043" s="3" t="s">
        <v>1160</v>
      </c>
      <c r="D5043">
        <f>MATCH(C5043,'Master Sheet'!$B$2:$B$392,0)</f>
        <v>379</v>
      </c>
    </row>
    <row r="5044" spans="3:4" x14ac:dyDescent="0.3">
      <c r="C5044" s="3" t="s">
        <v>1160</v>
      </c>
      <c r="D5044">
        <f>MATCH(C5044,'Master Sheet'!$B$2:$B$392,0)</f>
        <v>379</v>
      </c>
    </row>
    <row r="5045" spans="3:4" x14ac:dyDescent="0.3">
      <c r="C5045" s="3" t="s">
        <v>1160</v>
      </c>
      <c r="D5045">
        <f>MATCH(C5045,'Master Sheet'!$B$2:$B$392,0)</f>
        <v>379</v>
      </c>
    </row>
    <row r="5046" spans="3:4" x14ac:dyDescent="0.3">
      <c r="C5046" s="3" t="s">
        <v>1160</v>
      </c>
      <c r="D5046">
        <f>MATCH(C5046,'Master Sheet'!$B$2:$B$392,0)</f>
        <v>379</v>
      </c>
    </row>
    <row r="5047" spans="3:4" x14ac:dyDescent="0.3">
      <c r="C5047" s="3" t="s">
        <v>1160</v>
      </c>
      <c r="D5047">
        <f>MATCH(C5047,'Master Sheet'!$B$2:$B$392,0)</f>
        <v>379</v>
      </c>
    </row>
    <row r="5048" spans="3:4" x14ac:dyDescent="0.3">
      <c r="C5048" s="3" t="s">
        <v>1160</v>
      </c>
      <c r="D5048">
        <f>MATCH(C5048,'Master Sheet'!$B$2:$B$392,0)</f>
        <v>379</v>
      </c>
    </row>
    <row r="5049" spans="3:4" x14ac:dyDescent="0.3">
      <c r="C5049" s="3" t="s">
        <v>1160</v>
      </c>
      <c r="D5049">
        <f>MATCH(C5049,'Master Sheet'!$B$2:$B$392,0)</f>
        <v>379</v>
      </c>
    </row>
    <row r="5050" spans="3:4" x14ac:dyDescent="0.3">
      <c r="C5050" s="3" t="s">
        <v>1160</v>
      </c>
      <c r="D5050">
        <f>MATCH(C5050,'Master Sheet'!$B$2:$B$392,0)</f>
        <v>379</v>
      </c>
    </row>
    <row r="5051" spans="3:4" x14ac:dyDescent="0.3">
      <c r="C5051" s="3" t="s">
        <v>1160</v>
      </c>
      <c r="D5051">
        <f>MATCH(C5051,'Master Sheet'!$B$2:$B$392,0)</f>
        <v>379</v>
      </c>
    </row>
    <row r="5052" spans="3:4" x14ac:dyDescent="0.3">
      <c r="C5052" s="3" t="s">
        <v>1160</v>
      </c>
      <c r="D5052">
        <f>MATCH(C5052,'Master Sheet'!$B$2:$B$392,0)</f>
        <v>379</v>
      </c>
    </row>
    <row r="5053" spans="3:4" x14ac:dyDescent="0.3">
      <c r="C5053" s="3" t="s">
        <v>1160</v>
      </c>
      <c r="D5053">
        <f>MATCH(C5053,'Master Sheet'!$B$2:$B$392,0)</f>
        <v>379</v>
      </c>
    </row>
    <row r="5054" spans="3:4" x14ac:dyDescent="0.3">
      <c r="C5054" s="3" t="s">
        <v>1160</v>
      </c>
      <c r="D5054">
        <f>MATCH(C5054,'Master Sheet'!$B$2:$B$392,0)</f>
        <v>379</v>
      </c>
    </row>
    <row r="5055" spans="3:4" x14ac:dyDescent="0.3">
      <c r="C5055" s="3" t="s">
        <v>1160</v>
      </c>
      <c r="D5055">
        <f>MATCH(C5055,'Master Sheet'!$B$2:$B$392,0)</f>
        <v>379</v>
      </c>
    </row>
    <row r="5056" spans="3:4" x14ac:dyDescent="0.3">
      <c r="C5056" s="3" t="s">
        <v>1160</v>
      </c>
      <c r="D5056">
        <f>MATCH(C5056,'Master Sheet'!$B$2:$B$392,0)</f>
        <v>379</v>
      </c>
    </row>
    <row r="5057" spans="3:4" x14ac:dyDescent="0.3">
      <c r="C5057" s="3" t="s">
        <v>1160</v>
      </c>
      <c r="D5057">
        <f>MATCH(C5057,'Master Sheet'!$B$2:$B$392,0)</f>
        <v>379</v>
      </c>
    </row>
    <row r="5058" spans="3:4" x14ac:dyDescent="0.3">
      <c r="C5058" s="3" t="s">
        <v>1163</v>
      </c>
      <c r="D5058">
        <f>MATCH(C5058,'Master Sheet'!$B$2:$B$392,0)</f>
        <v>380</v>
      </c>
    </row>
    <row r="5059" spans="3:4" x14ac:dyDescent="0.3">
      <c r="C5059" s="3" t="s">
        <v>1163</v>
      </c>
      <c r="D5059">
        <f>MATCH(C5059,'Master Sheet'!$B$2:$B$392,0)</f>
        <v>380</v>
      </c>
    </row>
    <row r="5060" spans="3:4" x14ac:dyDescent="0.3">
      <c r="C5060" s="3" t="s">
        <v>1163</v>
      </c>
      <c r="D5060">
        <f>MATCH(C5060,'Master Sheet'!$B$2:$B$392,0)</f>
        <v>380</v>
      </c>
    </row>
    <row r="5061" spans="3:4" x14ac:dyDescent="0.3">
      <c r="C5061" s="3" t="s">
        <v>1163</v>
      </c>
      <c r="D5061">
        <f>MATCH(C5061,'Master Sheet'!$B$2:$B$392,0)</f>
        <v>380</v>
      </c>
    </row>
    <row r="5062" spans="3:4" x14ac:dyDescent="0.3">
      <c r="C5062" s="3" t="s">
        <v>1163</v>
      </c>
      <c r="D5062">
        <f>MATCH(C5062,'Master Sheet'!$B$2:$B$392,0)</f>
        <v>380</v>
      </c>
    </row>
    <row r="5063" spans="3:4" x14ac:dyDescent="0.3">
      <c r="C5063" s="3" t="s">
        <v>1163</v>
      </c>
      <c r="D5063">
        <f>MATCH(C5063,'Master Sheet'!$B$2:$B$392,0)</f>
        <v>380</v>
      </c>
    </row>
    <row r="5064" spans="3:4" x14ac:dyDescent="0.3">
      <c r="C5064" s="3" t="s">
        <v>1163</v>
      </c>
      <c r="D5064">
        <f>MATCH(C5064,'Master Sheet'!$B$2:$B$392,0)</f>
        <v>380</v>
      </c>
    </row>
    <row r="5065" spans="3:4" x14ac:dyDescent="0.3">
      <c r="C5065" s="3" t="s">
        <v>1163</v>
      </c>
      <c r="D5065">
        <f>MATCH(C5065,'Master Sheet'!$B$2:$B$392,0)</f>
        <v>380</v>
      </c>
    </row>
    <row r="5066" spans="3:4" x14ac:dyDescent="0.3">
      <c r="C5066" s="3" t="s">
        <v>1163</v>
      </c>
      <c r="D5066">
        <f>MATCH(C5066,'Master Sheet'!$B$2:$B$392,0)</f>
        <v>380</v>
      </c>
    </row>
    <row r="5067" spans="3:4" x14ac:dyDescent="0.3">
      <c r="C5067" s="3" t="s">
        <v>1163</v>
      </c>
      <c r="D5067">
        <f>MATCH(C5067,'Master Sheet'!$B$2:$B$392,0)</f>
        <v>380</v>
      </c>
    </row>
    <row r="5068" spans="3:4" x14ac:dyDescent="0.3">
      <c r="C5068" s="3" t="s">
        <v>1163</v>
      </c>
      <c r="D5068">
        <f>MATCH(C5068,'Master Sheet'!$B$2:$B$392,0)</f>
        <v>380</v>
      </c>
    </row>
    <row r="5069" spans="3:4" x14ac:dyDescent="0.3">
      <c r="C5069" s="3" t="s">
        <v>1163</v>
      </c>
      <c r="D5069">
        <f>MATCH(C5069,'Master Sheet'!$B$2:$B$392,0)</f>
        <v>380</v>
      </c>
    </row>
    <row r="5070" spans="3:4" x14ac:dyDescent="0.3">
      <c r="C5070" s="3" t="s">
        <v>1163</v>
      </c>
      <c r="D5070">
        <f>MATCH(C5070,'Master Sheet'!$B$2:$B$392,0)</f>
        <v>380</v>
      </c>
    </row>
    <row r="5071" spans="3:4" x14ac:dyDescent="0.3">
      <c r="C5071" s="3" t="s">
        <v>1163</v>
      </c>
      <c r="D5071">
        <f>MATCH(C5071,'Master Sheet'!$B$2:$B$392,0)</f>
        <v>380</v>
      </c>
    </row>
    <row r="5072" spans="3:4" x14ac:dyDescent="0.3">
      <c r="C5072" s="3" t="s">
        <v>1163</v>
      </c>
      <c r="D5072">
        <f>MATCH(C5072,'Master Sheet'!$B$2:$B$392,0)</f>
        <v>380</v>
      </c>
    </row>
    <row r="5073" spans="3:4" x14ac:dyDescent="0.3">
      <c r="C5073" s="3" t="s">
        <v>1163</v>
      </c>
      <c r="D5073">
        <f>MATCH(C5073,'Master Sheet'!$B$2:$B$392,0)</f>
        <v>380</v>
      </c>
    </row>
    <row r="5074" spans="3:4" x14ac:dyDescent="0.3">
      <c r="C5074" s="3" t="s">
        <v>1166</v>
      </c>
      <c r="D5074">
        <f>MATCH(C5074,'Master Sheet'!$B$2:$B$392,0)</f>
        <v>381</v>
      </c>
    </row>
    <row r="5075" spans="3:4" x14ac:dyDescent="0.3">
      <c r="C5075" s="3" t="s">
        <v>1166</v>
      </c>
      <c r="D5075">
        <f>MATCH(C5075,'Master Sheet'!$B$2:$B$392,0)</f>
        <v>381</v>
      </c>
    </row>
    <row r="5076" spans="3:4" x14ac:dyDescent="0.3">
      <c r="C5076" s="3" t="s">
        <v>1166</v>
      </c>
      <c r="D5076">
        <f>MATCH(C5076,'Master Sheet'!$B$2:$B$392,0)</f>
        <v>381</v>
      </c>
    </row>
    <row r="5077" spans="3:4" x14ac:dyDescent="0.3">
      <c r="C5077" s="3" t="s">
        <v>1166</v>
      </c>
      <c r="D5077">
        <f>MATCH(C5077,'Master Sheet'!$B$2:$B$392,0)</f>
        <v>381</v>
      </c>
    </row>
    <row r="5078" spans="3:4" x14ac:dyDescent="0.3">
      <c r="C5078" s="3" t="s">
        <v>1166</v>
      </c>
      <c r="D5078">
        <f>MATCH(C5078,'Master Sheet'!$B$2:$B$392,0)</f>
        <v>381</v>
      </c>
    </row>
    <row r="5079" spans="3:4" x14ac:dyDescent="0.3">
      <c r="C5079" s="3" t="s">
        <v>1166</v>
      </c>
      <c r="D5079">
        <f>MATCH(C5079,'Master Sheet'!$B$2:$B$392,0)</f>
        <v>381</v>
      </c>
    </row>
    <row r="5080" spans="3:4" x14ac:dyDescent="0.3">
      <c r="C5080" s="3" t="s">
        <v>1166</v>
      </c>
      <c r="D5080">
        <f>MATCH(C5080,'Master Sheet'!$B$2:$B$392,0)</f>
        <v>381</v>
      </c>
    </row>
    <row r="5081" spans="3:4" x14ac:dyDescent="0.3">
      <c r="C5081" s="3" t="s">
        <v>1166</v>
      </c>
      <c r="D5081">
        <f>MATCH(C5081,'Master Sheet'!$B$2:$B$392,0)</f>
        <v>381</v>
      </c>
    </row>
    <row r="5082" spans="3:4" x14ac:dyDescent="0.3">
      <c r="C5082" s="3" t="s">
        <v>1166</v>
      </c>
      <c r="D5082">
        <f>MATCH(C5082,'Master Sheet'!$B$2:$B$392,0)</f>
        <v>381</v>
      </c>
    </row>
    <row r="5083" spans="3:4" x14ac:dyDescent="0.3">
      <c r="C5083" s="3" t="s">
        <v>1166</v>
      </c>
      <c r="D5083">
        <f>MATCH(C5083,'Master Sheet'!$B$2:$B$392,0)</f>
        <v>381</v>
      </c>
    </row>
    <row r="5084" spans="3:4" x14ac:dyDescent="0.3">
      <c r="C5084" s="3" t="s">
        <v>1166</v>
      </c>
      <c r="D5084">
        <f>MATCH(C5084,'Master Sheet'!$B$2:$B$392,0)</f>
        <v>381</v>
      </c>
    </row>
    <row r="5085" spans="3:4" x14ac:dyDescent="0.3">
      <c r="C5085" s="3" t="s">
        <v>1166</v>
      </c>
      <c r="D5085">
        <f>MATCH(C5085,'Master Sheet'!$B$2:$B$392,0)</f>
        <v>381</v>
      </c>
    </row>
    <row r="5086" spans="3:4" x14ac:dyDescent="0.3">
      <c r="C5086" s="3" t="s">
        <v>1166</v>
      </c>
      <c r="D5086">
        <f>MATCH(C5086,'Master Sheet'!$B$2:$B$392,0)</f>
        <v>381</v>
      </c>
    </row>
    <row r="5087" spans="3:4" x14ac:dyDescent="0.3">
      <c r="C5087" s="3" t="s">
        <v>1166</v>
      </c>
      <c r="D5087">
        <f>MATCH(C5087,'Master Sheet'!$B$2:$B$392,0)</f>
        <v>381</v>
      </c>
    </row>
    <row r="5088" spans="3:4" x14ac:dyDescent="0.3">
      <c r="C5088" s="3" t="s">
        <v>1166</v>
      </c>
      <c r="D5088">
        <f>MATCH(C5088,'Master Sheet'!$B$2:$B$392,0)</f>
        <v>381</v>
      </c>
    </row>
    <row r="5089" spans="3:4" x14ac:dyDescent="0.3">
      <c r="C5089" s="3" t="s">
        <v>1166</v>
      </c>
      <c r="D5089">
        <f>MATCH(C5089,'Master Sheet'!$B$2:$B$392,0)</f>
        <v>381</v>
      </c>
    </row>
    <row r="5090" spans="3:4" x14ac:dyDescent="0.3">
      <c r="C5090" s="3" t="s">
        <v>1166</v>
      </c>
      <c r="D5090">
        <f>MATCH(C5090,'Master Sheet'!$B$2:$B$392,0)</f>
        <v>381</v>
      </c>
    </row>
    <row r="5091" spans="3:4" x14ac:dyDescent="0.3">
      <c r="C5091" s="3" t="s">
        <v>1166</v>
      </c>
      <c r="D5091">
        <f>MATCH(C5091,'Master Sheet'!$B$2:$B$392,0)</f>
        <v>381</v>
      </c>
    </row>
    <row r="5092" spans="3:4" x14ac:dyDescent="0.3">
      <c r="C5092" s="3" t="s">
        <v>1166</v>
      </c>
      <c r="D5092">
        <f>MATCH(C5092,'Master Sheet'!$B$2:$B$392,0)</f>
        <v>381</v>
      </c>
    </row>
    <row r="5093" spans="3:4" x14ac:dyDescent="0.3">
      <c r="C5093" s="3" t="s">
        <v>1166</v>
      </c>
      <c r="D5093">
        <f>MATCH(C5093,'Master Sheet'!$B$2:$B$392,0)</f>
        <v>381</v>
      </c>
    </row>
    <row r="5094" spans="3:4" x14ac:dyDescent="0.3">
      <c r="C5094" s="3" t="s">
        <v>1166</v>
      </c>
      <c r="D5094">
        <f>MATCH(C5094,'Master Sheet'!$B$2:$B$392,0)</f>
        <v>381</v>
      </c>
    </row>
    <row r="5095" spans="3:4" x14ac:dyDescent="0.3">
      <c r="C5095" s="3" t="s">
        <v>1166</v>
      </c>
      <c r="D5095">
        <f>MATCH(C5095,'Master Sheet'!$B$2:$B$392,0)</f>
        <v>381</v>
      </c>
    </row>
    <row r="5096" spans="3:4" x14ac:dyDescent="0.3">
      <c r="C5096" s="3" t="s">
        <v>1166</v>
      </c>
      <c r="D5096">
        <f>MATCH(C5096,'Master Sheet'!$B$2:$B$392,0)</f>
        <v>381</v>
      </c>
    </row>
    <row r="5097" spans="3:4" x14ac:dyDescent="0.3">
      <c r="C5097" s="3" t="s">
        <v>1166</v>
      </c>
      <c r="D5097">
        <f>MATCH(C5097,'Master Sheet'!$B$2:$B$392,0)</f>
        <v>381</v>
      </c>
    </row>
    <row r="5098" spans="3:4" x14ac:dyDescent="0.3">
      <c r="C5098" s="3" t="s">
        <v>1169</v>
      </c>
      <c r="D5098">
        <f>MATCH(C5098,'Master Sheet'!$B$2:$B$392,0)</f>
        <v>382</v>
      </c>
    </row>
    <row r="5099" spans="3:4" x14ac:dyDescent="0.3">
      <c r="C5099" s="3" t="s">
        <v>1169</v>
      </c>
      <c r="D5099">
        <f>MATCH(C5099,'Master Sheet'!$B$2:$B$392,0)</f>
        <v>382</v>
      </c>
    </row>
    <row r="5100" spans="3:4" x14ac:dyDescent="0.3">
      <c r="C5100" s="3" t="s">
        <v>1169</v>
      </c>
      <c r="D5100">
        <f>MATCH(C5100,'Master Sheet'!$B$2:$B$392,0)</f>
        <v>382</v>
      </c>
    </row>
    <row r="5101" spans="3:4" x14ac:dyDescent="0.3">
      <c r="C5101" s="3" t="s">
        <v>1169</v>
      </c>
      <c r="D5101">
        <f>MATCH(C5101,'Master Sheet'!$B$2:$B$392,0)</f>
        <v>382</v>
      </c>
    </row>
    <row r="5102" spans="3:4" x14ac:dyDescent="0.3">
      <c r="C5102" s="3" t="s">
        <v>1169</v>
      </c>
      <c r="D5102">
        <f>MATCH(C5102,'Master Sheet'!$B$2:$B$392,0)</f>
        <v>382</v>
      </c>
    </row>
    <row r="5103" spans="3:4" x14ac:dyDescent="0.3">
      <c r="C5103" s="3" t="s">
        <v>1169</v>
      </c>
      <c r="D5103">
        <f>MATCH(C5103,'Master Sheet'!$B$2:$B$392,0)</f>
        <v>382</v>
      </c>
    </row>
    <row r="5104" spans="3:4" x14ac:dyDescent="0.3">
      <c r="C5104" s="3" t="s">
        <v>1169</v>
      </c>
      <c r="D5104">
        <f>MATCH(C5104,'Master Sheet'!$B$2:$B$392,0)</f>
        <v>382</v>
      </c>
    </row>
    <row r="5105" spans="3:4" x14ac:dyDescent="0.3">
      <c r="C5105" s="3" t="s">
        <v>1169</v>
      </c>
      <c r="D5105">
        <f>MATCH(C5105,'Master Sheet'!$B$2:$B$392,0)</f>
        <v>382</v>
      </c>
    </row>
    <row r="5106" spans="3:4" x14ac:dyDescent="0.3">
      <c r="C5106" s="3" t="s">
        <v>1169</v>
      </c>
      <c r="D5106">
        <f>MATCH(C5106,'Master Sheet'!$B$2:$B$392,0)</f>
        <v>382</v>
      </c>
    </row>
    <row r="5107" spans="3:4" x14ac:dyDescent="0.3">
      <c r="C5107" s="3" t="s">
        <v>1169</v>
      </c>
      <c r="D5107">
        <f>MATCH(C5107,'Master Sheet'!$B$2:$B$392,0)</f>
        <v>382</v>
      </c>
    </row>
    <row r="5108" spans="3:4" x14ac:dyDescent="0.3">
      <c r="C5108" s="3" t="s">
        <v>1169</v>
      </c>
      <c r="D5108">
        <f>MATCH(C5108,'Master Sheet'!$B$2:$B$392,0)</f>
        <v>382</v>
      </c>
    </row>
    <row r="5109" spans="3:4" x14ac:dyDescent="0.3">
      <c r="C5109" s="3" t="s">
        <v>1169</v>
      </c>
      <c r="D5109">
        <f>MATCH(C5109,'Master Sheet'!$B$2:$B$392,0)</f>
        <v>382</v>
      </c>
    </row>
    <row r="5110" spans="3:4" x14ac:dyDescent="0.3">
      <c r="C5110" s="3" t="s">
        <v>1169</v>
      </c>
      <c r="D5110">
        <f>MATCH(C5110,'Master Sheet'!$B$2:$B$392,0)</f>
        <v>382</v>
      </c>
    </row>
    <row r="5111" spans="3:4" x14ac:dyDescent="0.3">
      <c r="C5111" s="3" t="s">
        <v>1169</v>
      </c>
      <c r="D5111">
        <f>MATCH(C5111,'Master Sheet'!$B$2:$B$392,0)</f>
        <v>382</v>
      </c>
    </row>
    <row r="5112" spans="3:4" x14ac:dyDescent="0.3">
      <c r="C5112" s="3" t="s">
        <v>1169</v>
      </c>
      <c r="D5112">
        <f>MATCH(C5112,'Master Sheet'!$B$2:$B$392,0)</f>
        <v>382</v>
      </c>
    </row>
    <row r="5113" spans="3:4" x14ac:dyDescent="0.3">
      <c r="C5113" s="3" t="s">
        <v>1169</v>
      </c>
      <c r="D5113">
        <f>MATCH(C5113,'Master Sheet'!$B$2:$B$392,0)</f>
        <v>382</v>
      </c>
    </row>
    <row r="5114" spans="3:4" x14ac:dyDescent="0.3">
      <c r="C5114" s="3" t="s">
        <v>1169</v>
      </c>
      <c r="D5114">
        <f>MATCH(C5114,'Master Sheet'!$B$2:$B$392,0)</f>
        <v>382</v>
      </c>
    </row>
    <row r="5115" spans="3:4" x14ac:dyDescent="0.3">
      <c r="C5115" s="3" t="s">
        <v>1219</v>
      </c>
      <c r="D5115" t="e">
        <f>MATCH(C5115,'Master Sheet'!$B$2:$B$392,0)</f>
        <v>#N/A</v>
      </c>
    </row>
    <row r="5116" spans="3:4" x14ac:dyDescent="0.3">
      <c r="C5116" s="3" t="s">
        <v>1219</v>
      </c>
      <c r="D5116" t="e">
        <f>MATCH(C5116,'Master Sheet'!$B$2:$B$392,0)</f>
        <v>#N/A</v>
      </c>
    </row>
    <row r="5117" spans="3:4" x14ac:dyDescent="0.3">
      <c r="C5117" s="3" t="s">
        <v>1219</v>
      </c>
      <c r="D5117" t="e">
        <f>MATCH(C5117,'Master Sheet'!$B$2:$B$392,0)</f>
        <v>#N/A</v>
      </c>
    </row>
    <row r="5118" spans="3:4" x14ac:dyDescent="0.3">
      <c r="C5118" s="3" t="s">
        <v>1219</v>
      </c>
      <c r="D5118" t="e">
        <f>MATCH(C5118,'Master Sheet'!$B$2:$B$392,0)</f>
        <v>#N/A</v>
      </c>
    </row>
    <row r="5119" spans="3:4" x14ac:dyDescent="0.3">
      <c r="C5119" s="3" t="s">
        <v>1219</v>
      </c>
      <c r="D5119" t="e">
        <f>MATCH(C5119,'Master Sheet'!$B$2:$B$392,0)</f>
        <v>#N/A</v>
      </c>
    </row>
    <row r="5120" spans="3:4" x14ac:dyDescent="0.3">
      <c r="C5120" s="3" t="s">
        <v>1219</v>
      </c>
      <c r="D5120" t="e">
        <f>MATCH(C5120,'Master Sheet'!$B$2:$B$392,0)</f>
        <v>#N/A</v>
      </c>
    </row>
    <row r="5121" spans="3:4" x14ac:dyDescent="0.3">
      <c r="C5121" s="3" t="s">
        <v>1219</v>
      </c>
      <c r="D5121" t="e">
        <f>MATCH(C5121,'Master Sheet'!$B$2:$B$392,0)</f>
        <v>#N/A</v>
      </c>
    </row>
    <row r="5122" spans="3:4" x14ac:dyDescent="0.3">
      <c r="C5122" s="3" t="s">
        <v>1219</v>
      </c>
      <c r="D5122" t="e">
        <f>MATCH(C5122,'Master Sheet'!$B$2:$B$392,0)</f>
        <v>#N/A</v>
      </c>
    </row>
    <row r="5123" spans="3:4" x14ac:dyDescent="0.3">
      <c r="C5123" s="3" t="s">
        <v>1219</v>
      </c>
      <c r="D5123" t="e">
        <f>MATCH(C5123,'Master Sheet'!$B$2:$B$392,0)</f>
        <v>#N/A</v>
      </c>
    </row>
    <row r="5124" spans="3:4" x14ac:dyDescent="0.3">
      <c r="C5124" s="3" t="s">
        <v>1219</v>
      </c>
      <c r="D5124" t="e">
        <f>MATCH(C5124,'Master Sheet'!$B$2:$B$392,0)</f>
        <v>#N/A</v>
      </c>
    </row>
    <row r="5125" spans="3:4" x14ac:dyDescent="0.3">
      <c r="C5125" s="3" t="s">
        <v>1219</v>
      </c>
      <c r="D5125" t="e">
        <f>MATCH(C5125,'Master Sheet'!$B$2:$B$392,0)</f>
        <v>#N/A</v>
      </c>
    </row>
    <row r="5126" spans="3:4" x14ac:dyDescent="0.3">
      <c r="C5126" s="3" t="s">
        <v>1172</v>
      </c>
      <c r="D5126">
        <f>MATCH(C5126,'Master Sheet'!$B$2:$B$392,0)</f>
        <v>383</v>
      </c>
    </row>
    <row r="5127" spans="3:4" x14ac:dyDescent="0.3">
      <c r="C5127" s="3" t="s">
        <v>1172</v>
      </c>
      <c r="D5127">
        <f>MATCH(C5127,'Master Sheet'!$B$2:$B$392,0)</f>
        <v>383</v>
      </c>
    </row>
    <row r="5128" spans="3:4" x14ac:dyDescent="0.3">
      <c r="C5128" s="3" t="s">
        <v>1172</v>
      </c>
      <c r="D5128">
        <f>MATCH(C5128,'Master Sheet'!$B$2:$B$392,0)</f>
        <v>383</v>
      </c>
    </row>
    <row r="5129" spans="3:4" x14ac:dyDescent="0.3">
      <c r="C5129" s="3" t="s">
        <v>1172</v>
      </c>
      <c r="D5129">
        <f>MATCH(C5129,'Master Sheet'!$B$2:$B$392,0)</f>
        <v>383</v>
      </c>
    </row>
    <row r="5130" spans="3:4" x14ac:dyDescent="0.3">
      <c r="C5130" s="3" t="s">
        <v>1172</v>
      </c>
      <c r="D5130">
        <f>MATCH(C5130,'Master Sheet'!$B$2:$B$392,0)</f>
        <v>383</v>
      </c>
    </row>
    <row r="5131" spans="3:4" x14ac:dyDescent="0.3">
      <c r="C5131" s="3" t="s">
        <v>1172</v>
      </c>
      <c r="D5131">
        <f>MATCH(C5131,'Master Sheet'!$B$2:$B$392,0)</f>
        <v>383</v>
      </c>
    </row>
    <row r="5132" spans="3:4" x14ac:dyDescent="0.3">
      <c r="C5132" s="3" t="s">
        <v>1172</v>
      </c>
      <c r="D5132">
        <f>MATCH(C5132,'Master Sheet'!$B$2:$B$392,0)</f>
        <v>383</v>
      </c>
    </row>
    <row r="5133" spans="3:4" x14ac:dyDescent="0.3">
      <c r="C5133" s="3" t="s">
        <v>1172</v>
      </c>
      <c r="D5133">
        <f>MATCH(C5133,'Master Sheet'!$B$2:$B$392,0)</f>
        <v>383</v>
      </c>
    </row>
    <row r="5134" spans="3:4" x14ac:dyDescent="0.3">
      <c r="C5134" s="3" t="s">
        <v>1172</v>
      </c>
      <c r="D5134">
        <f>MATCH(C5134,'Master Sheet'!$B$2:$B$392,0)</f>
        <v>383</v>
      </c>
    </row>
    <row r="5135" spans="3:4" x14ac:dyDescent="0.3">
      <c r="C5135" s="3" t="s">
        <v>1172</v>
      </c>
      <c r="D5135">
        <f>MATCH(C5135,'Master Sheet'!$B$2:$B$392,0)</f>
        <v>383</v>
      </c>
    </row>
    <row r="5136" spans="3:4" x14ac:dyDescent="0.3">
      <c r="C5136" s="3" t="s">
        <v>1175</v>
      </c>
      <c r="D5136">
        <f>MATCH(C5136,'Master Sheet'!$B$2:$B$392,0)</f>
        <v>384</v>
      </c>
    </row>
    <row r="5137" spans="3:4" x14ac:dyDescent="0.3">
      <c r="C5137" s="3" t="s">
        <v>1175</v>
      </c>
      <c r="D5137">
        <f>MATCH(C5137,'Master Sheet'!$B$2:$B$392,0)</f>
        <v>384</v>
      </c>
    </row>
    <row r="5138" spans="3:4" x14ac:dyDescent="0.3">
      <c r="C5138" s="3" t="s">
        <v>1175</v>
      </c>
      <c r="D5138">
        <f>MATCH(C5138,'Master Sheet'!$B$2:$B$392,0)</f>
        <v>384</v>
      </c>
    </row>
    <row r="5139" spans="3:4" x14ac:dyDescent="0.3">
      <c r="C5139" s="3" t="s">
        <v>1175</v>
      </c>
      <c r="D5139">
        <f>MATCH(C5139,'Master Sheet'!$B$2:$B$392,0)</f>
        <v>384</v>
      </c>
    </row>
    <row r="5140" spans="3:4" x14ac:dyDescent="0.3">
      <c r="C5140" s="3" t="s">
        <v>1175</v>
      </c>
      <c r="D5140">
        <f>MATCH(C5140,'Master Sheet'!$B$2:$B$392,0)</f>
        <v>384</v>
      </c>
    </row>
    <row r="5141" spans="3:4" x14ac:dyDescent="0.3">
      <c r="C5141" s="3" t="s">
        <v>1175</v>
      </c>
      <c r="D5141">
        <f>MATCH(C5141,'Master Sheet'!$B$2:$B$392,0)</f>
        <v>384</v>
      </c>
    </row>
    <row r="5142" spans="3:4" x14ac:dyDescent="0.3">
      <c r="C5142" s="3" t="s">
        <v>1175</v>
      </c>
      <c r="D5142">
        <f>MATCH(C5142,'Master Sheet'!$B$2:$B$392,0)</f>
        <v>384</v>
      </c>
    </row>
    <row r="5143" spans="3:4" x14ac:dyDescent="0.3">
      <c r="C5143" s="3" t="s">
        <v>1175</v>
      </c>
      <c r="D5143">
        <f>MATCH(C5143,'Master Sheet'!$B$2:$B$392,0)</f>
        <v>384</v>
      </c>
    </row>
    <row r="5144" spans="3:4" x14ac:dyDescent="0.3">
      <c r="C5144" s="3" t="s">
        <v>1175</v>
      </c>
      <c r="D5144">
        <f>MATCH(C5144,'Master Sheet'!$B$2:$B$392,0)</f>
        <v>384</v>
      </c>
    </row>
    <row r="5145" spans="3:4" x14ac:dyDescent="0.3">
      <c r="C5145" s="3" t="s">
        <v>1175</v>
      </c>
      <c r="D5145">
        <f>MATCH(C5145,'Master Sheet'!$B$2:$B$392,0)</f>
        <v>384</v>
      </c>
    </row>
    <row r="5146" spans="3:4" x14ac:dyDescent="0.3">
      <c r="C5146" s="3" t="s">
        <v>1175</v>
      </c>
      <c r="D5146">
        <f>MATCH(C5146,'Master Sheet'!$B$2:$B$392,0)</f>
        <v>384</v>
      </c>
    </row>
    <row r="5147" spans="3:4" x14ac:dyDescent="0.3">
      <c r="C5147" s="3" t="s">
        <v>1175</v>
      </c>
      <c r="D5147">
        <f>MATCH(C5147,'Master Sheet'!$B$2:$B$392,0)</f>
        <v>384</v>
      </c>
    </row>
    <row r="5148" spans="3:4" x14ac:dyDescent="0.3">
      <c r="C5148" s="3" t="s">
        <v>1175</v>
      </c>
      <c r="D5148">
        <f>MATCH(C5148,'Master Sheet'!$B$2:$B$392,0)</f>
        <v>384</v>
      </c>
    </row>
    <row r="5149" spans="3:4" x14ac:dyDescent="0.3">
      <c r="C5149" s="3" t="s">
        <v>1175</v>
      </c>
      <c r="D5149">
        <f>MATCH(C5149,'Master Sheet'!$B$2:$B$392,0)</f>
        <v>384</v>
      </c>
    </row>
    <row r="5150" spans="3:4" x14ac:dyDescent="0.3">
      <c r="C5150" s="3" t="s">
        <v>1175</v>
      </c>
      <c r="D5150">
        <f>MATCH(C5150,'Master Sheet'!$B$2:$B$392,0)</f>
        <v>384</v>
      </c>
    </row>
    <row r="5151" spans="3:4" x14ac:dyDescent="0.3">
      <c r="C5151" s="3" t="s">
        <v>1175</v>
      </c>
      <c r="D5151">
        <f>MATCH(C5151,'Master Sheet'!$B$2:$B$392,0)</f>
        <v>384</v>
      </c>
    </row>
    <row r="5152" spans="3:4" x14ac:dyDescent="0.3">
      <c r="C5152" s="3" t="s">
        <v>1175</v>
      </c>
      <c r="D5152">
        <f>MATCH(C5152,'Master Sheet'!$B$2:$B$392,0)</f>
        <v>384</v>
      </c>
    </row>
    <row r="5153" spans="3:4" x14ac:dyDescent="0.3">
      <c r="C5153" s="3" t="s">
        <v>1175</v>
      </c>
      <c r="D5153">
        <f>MATCH(C5153,'Master Sheet'!$B$2:$B$392,0)</f>
        <v>384</v>
      </c>
    </row>
    <row r="5154" spans="3:4" x14ac:dyDescent="0.3">
      <c r="C5154" s="3" t="s">
        <v>1175</v>
      </c>
      <c r="D5154">
        <f>MATCH(C5154,'Master Sheet'!$B$2:$B$392,0)</f>
        <v>384</v>
      </c>
    </row>
    <row r="5155" spans="3:4" x14ac:dyDescent="0.3">
      <c r="C5155" s="3" t="s">
        <v>1175</v>
      </c>
      <c r="D5155">
        <f>MATCH(C5155,'Master Sheet'!$B$2:$B$392,0)</f>
        <v>384</v>
      </c>
    </row>
    <row r="5156" spans="3:4" x14ac:dyDescent="0.3">
      <c r="C5156" s="3" t="s">
        <v>1178</v>
      </c>
      <c r="D5156">
        <f>MATCH(C5156,'Master Sheet'!$B$2:$B$392,0)</f>
        <v>385</v>
      </c>
    </row>
    <row r="5157" spans="3:4" x14ac:dyDescent="0.3">
      <c r="C5157" s="3" t="s">
        <v>1178</v>
      </c>
      <c r="D5157">
        <f>MATCH(C5157,'Master Sheet'!$B$2:$B$392,0)</f>
        <v>385</v>
      </c>
    </row>
    <row r="5158" spans="3:4" x14ac:dyDescent="0.3">
      <c r="C5158" s="3" t="s">
        <v>1178</v>
      </c>
      <c r="D5158">
        <f>MATCH(C5158,'Master Sheet'!$B$2:$B$392,0)</f>
        <v>385</v>
      </c>
    </row>
    <row r="5159" spans="3:4" x14ac:dyDescent="0.3">
      <c r="C5159" s="3" t="s">
        <v>1178</v>
      </c>
      <c r="D5159">
        <f>MATCH(C5159,'Master Sheet'!$B$2:$B$392,0)</f>
        <v>385</v>
      </c>
    </row>
    <row r="5160" spans="3:4" x14ac:dyDescent="0.3">
      <c r="C5160" s="3" t="s">
        <v>1178</v>
      </c>
      <c r="D5160">
        <f>MATCH(C5160,'Master Sheet'!$B$2:$B$392,0)</f>
        <v>385</v>
      </c>
    </row>
    <row r="5161" spans="3:4" x14ac:dyDescent="0.3">
      <c r="C5161" s="3" t="s">
        <v>1178</v>
      </c>
      <c r="D5161">
        <f>MATCH(C5161,'Master Sheet'!$B$2:$B$392,0)</f>
        <v>385</v>
      </c>
    </row>
    <row r="5162" spans="3:4" x14ac:dyDescent="0.3">
      <c r="C5162" s="3" t="s">
        <v>1178</v>
      </c>
      <c r="D5162">
        <f>MATCH(C5162,'Master Sheet'!$B$2:$B$392,0)</f>
        <v>385</v>
      </c>
    </row>
    <row r="5163" spans="3:4" x14ac:dyDescent="0.3">
      <c r="C5163" s="3" t="s">
        <v>1178</v>
      </c>
      <c r="D5163">
        <f>MATCH(C5163,'Master Sheet'!$B$2:$B$392,0)</f>
        <v>385</v>
      </c>
    </row>
    <row r="5164" spans="3:4" x14ac:dyDescent="0.3">
      <c r="C5164" s="3" t="s">
        <v>1178</v>
      </c>
      <c r="D5164">
        <f>MATCH(C5164,'Master Sheet'!$B$2:$B$392,0)</f>
        <v>385</v>
      </c>
    </row>
    <row r="5165" spans="3:4" x14ac:dyDescent="0.3">
      <c r="C5165" s="3" t="s">
        <v>1178</v>
      </c>
      <c r="D5165">
        <f>MATCH(C5165,'Master Sheet'!$B$2:$B$392,0)</f>
        <v>385</v>
      </c>
    </row>
    <row r="5166" spans="3:4" x14ac:dyDescent="0.3">
      <c r="C5166" s="3" t="s">
        <v>1178</v>
      </c>
      <c r="D5166">
        <f>MATCH(C5166,'Master Sheet'!$B$2:$B$392,0)</f>
        <v>385</v>
      </c>
    </row>
    <row r="5167" spans="3:4" x14ac:dyDescent="0.3">
      <c r="C5167" s="3" t="s">
        <v>1178</v>
      </c>
      <c r="D5167">
        <f>MATCH(C5167,'Master Sheet'!$B$2:$B$392,0)</f>
        <v>385</v>
      </c>
    </row>
    <row r="5168" spans="3:4" x14ac:dyDescent="0.3">
      <c r="C5168" s="3" t="s">
        <v>1178</v>
      </c>
      <c r="D5168">
        <f>MATCH(C5168,'Master Sheet'!$B$2:$B$392,0)</f>
        <v>385</v>
      </c>
    </row>
    <row r="5169" spans="3:4" x14ac:dyDescent="0.3">
      <c r="C5169" s="3" t="s">
        <v>1178</v>
      </c>
      <c r="D5169">
        <f>MATCH(C5169,'Master Sheet'!$B$2:$B$392,0)</f>
        <v>385</v>
      </c>
    </row>
    <row r="5170" spans="3:4" x14ac:dyDescent="0.3">
      <c r="C5170" s="3" t="s">
        <v>1178</v>
      </c>
      <c r="D5170">
        <f>MATCH(C5170,'Master Sheet'!$B$2:$B$392,0)</f>
        <v>385</v>
      </c>
    </row>
    <row r="5171" spans="3:4" x14ac:dyDescent="0.3">
      <c r="C5171" s="3" t="s">
        <v>1178</v>
      </c>
      <c r="D5171">
        <f>MATCH(C5171,'Master Sheet'!$B$2:$B$392,0)</f>
        <v>385</v>
      </c>
    </row>
    <row r="5172" spans="3:4" x14ac:dyDescent="0.3">
      <c r="C5172" s="3" t="s">
        <v>1178</v>
      </c>
      <c r="D5172">
        <f>MATCH(C5172,'Master Sheet'!$B$2:$B$392,0)</f>
        <v>385</v>
      </c>
    </row>
    <row r="5173" spans="3:4" x14ac:dyDescent="0.3">
      <c r="C5173" s="3" t="s">
        <v>1178</v>
      </c>
      <c r="D5173">
        <f>MATCH(C5173,'Master Sheet'!$B$2:$B$392,0)</f>
        <v>385</v>
      </c>
    </row>
    <row r="5174" spans="3:4" x14ac:dyDescent="0.3">
      <c r="C5174" s="3" t="s">
        <v>1178</v>
      </c>
      <c r="D5174">
        <f>MATCH(C5174,'Master Sheet'!$B$2:$B$392,0)</f>
        <v>385</v>
      </c>
    </row>
    <row r="5175" spans="3:4" x14ac:dyDescent="0.3">
      <c r="C5175" s="3" t="s">
        <v>1181</v>
      </c>
      <c r="D5175">
        <f>MATCH(C5175,'Master Sheet'!$B$2:$B$392,0)</f>
        <v>386</v>
      </c>
    </row>
    <row r="5176" spans="3:4" x14ac:dyDescent="0.3">
      <c r="C5176" s="3" t="s">
        <v>1181</v>
      </c>
      <c r="D5176">
        <f>MATCH(C5176,'Master Sheet'!$B$2:$B$392,0)</f>
        <v>386</v>
      </c>
    </row>
    <row r="5177" spans="3:4" x14ac:dyDescent="0.3">
      <c r="C5177" s="3" t="s">
        <v>1181</v>
      </c>
      <c r="D5177">
        <f>MATCH(C5177,'Master Sheet'!$B$2:$B$392,0)</f>
        <v>386</v>
      </c>
    </row>
    <row r="5178" spans="3:4" x14ac:dyDescent="0.3">
      <c r="C5178" s="3" t="s">
        <v>1181</v>
      </c>
      <c r="D5178">
        <f>MATCH(C5178,'Master Sheet'!$B$2:$B$392,0)</f>
        <v>386</v>
      </c>
    </row>
    <row r="5179" spans="3:4" x14ac:dyDescent="0.3">
      <c r="C5179" s="3" t="s">
        <v>1181</v>
      </c>
      <c r="D5179">
        <f>MATCH(C5179,'Master Sheet'!$B$2:$B$392,0)</f>
        <v>386</v>
      </c>
    </row>
    <row r="5180" spans="3:4" x14ac:dyDescent="0.3">
      <c r="C5180" s="3" t="s">
        <v>1181</v>
      </c>
      <c r="D5180">
        <f>MATCH(C5180,'Master Sheet'!$B$2:$B$392,0)</f>
        <v>386</v>
      </c>
    </row>
    <row r="5181" spans="3:4" x14ac:dyDescent="0.3">
      <c r="C5181" s="3" t="s">
        <v>1181</v>
      </c>
      <c r="D5181">
        <f>MATCH(C5181,'Master Sheet'!$B$2:$B$392,0)</f>
        <v>386</v>
      </c>
    </row>
    <row r="5182" spans="3:4" x14ac:dyDescent="0.3">
      <c r="C5182" s="3" t="s">
        <v>1181</v>
      </c>
      <c r="D5182">
        <f>MATCH(C5182,'Master Sheet'!$B$2:$B$392,0)</f>
        <v>386</v>
      </c>
    </row>
    <row r="5183" spans="3:4" x14ac:dyDescent="0.3">
      <c r="C5183" s="3" t="s">
        <v>1181</v>
      </c>
      <c r="D5183">
        <f>MATCH(C5183,'Master Sheet'!$B$2:$B$392,0)</f>
        <v>386</v>
      </c>
    </row>
    <row r="5184" spans="3:4" x14ac:dyDescent="0.3">
      <c r="C5184" s="3" t="s">
        <v>1181</v>
      </c>
      <c r="D5184">
        <f>MATCH(C5184,'Master Sheet'!$B$2:$B$392,0)</f>
        <v>386</v>
      </c>
    </row>
    <row r="5185" spans="3:4" x14ac:dyDescent="0.3">
      <c r="C5185" s="3" t="s">
        <v>1181</v>
      </c>
      <c r="D5185">
        <f>MATCH(C5185,'Master Sheet'!$B$2:$B$392,0)</f>
        <v>386</v>
      </c>
    </row>
    <row r="5186" spans="3:4" x14ac:dyDescent="0.3">
      <c r="C5186" s="3" t="s">
        <v>1181</v>
      </c>
      <c r="D5186">
        <f>MATCH(C5186,'Master Sheet'!$B$2:$B$392,0)</f>
        <v>386</v>
      </c>
    </row>
    <row r="5187" spans="3:4" x14ac:dyDescent="0.3">
      <c r="C5187" s="3" t="s">
        <v>1181</v>
      </c>
      <c r="D5187">
        <f>MATCH(C5187,'Master Sheet'!$B$2:$B$392,0)</f>
        <v>386</v>
      </c>
    </row>
    <row r="5188" spans="3:4" x14ac:dyDescent="0.3">
      <c r="C5188" s="3" t="s">
        <v>1184</v>
      </c>
      <c r="D5188">
        <f>MATCH(C5188,'Master Sheet'!$B$2:$B$392,0)</f>
        <v>387</v>
      </c>
    </row>
    <row r="5189" spans="3:4" x14ac:dyDescent="0.3">
      <c r="C5189" s="3" t="s">
        <v>1184</v>
      </c>
      <c r="D5189">
        <f>MATCH(C5189,'Master Sheet'!$B$2:$B$392,0)</f>
        <v>387</v>
      </c>
    </row>
    <row r="5190" spans="3:4" x14ac:dyDescent="0.3">
      <c r="C5190" s="3" t="s">
        <v>1184</v>
      </c>
      <c r="D5190">
        <f>MATCH(C5190,'Master Sheet'!$B$2:$B$392,0)</f>
        <v>387</v>
      </c>
    </row>
    <row r="5191" spans="3:4" x14ac:dyDescent="0.3">
      <c r="C5191" s="3" t="s">
        <v>1184</v>
      </c>
      <c r="D5191">
        <f>MATCH(C5191,'Master Sheet'!$B$2:$B$392,0)</f>
        <v>387</v>
      </c>
    </row>
    <row r="5192" spans="3:4" x14ac:dyDescent="0.3">
      <c r="C5192" s="3" t="s">
        <v>1184</v>
      </c>
      <c r="D5192">
        <f>MATCH(C5192,'Master Sheet'!$B$2:$B$392,0)</f>
        <v>387</v>
      </c>
    </row>
    <row r="5193" spans="3:4" x14ac:dyDescent="0.3">
      <c r="C5193" s="3" t="s">
        <v>1184</v>
      </c>
      <c r="D5193">
        <f>MATCH(C5193,'Master Sheet'!$B$2:$B$392,0)</f>
        <v>387</v>
      </c>
    </row>
    <row r="5194" spans="3:4" x14ac:dyDescent="0.3">
      <c r="C5194" s="3" t="s">
        <v>1184</v>
      </c>
      <c r="D5194">
        <f>MATCH(C5194,'Master Sheet'!$B$2:$B$392,0)</f>
        <v>387</v>
      </c>
    </row>
    <row r="5195" spans="3:4" x14ac:dyDescent="0.3">
      <c r="C5195" s="3" t="s">
        <v>1184</v>
      </c>
      <c r="D5195">
        <f>MATCH(C5195,'Master Sheet'!$B$2:$B$392,0)</f>
        <v>387</v>
      </c>
    </row>
    <row r="5196" spans="3:4" x14ac:dyDescent="0.3">
      <c r="C5196" s="3" t="s">
        <v>1184</v>
      </c>
      <c r="D5196">
        <f>MATCH(C5196,'Master Sheet'!$B$2:$B$392,0)</f>
        <v>387</v>
      </c>
    </row>
    <row r="5197" spans="3:4" x14ac:dyDescent="0.3">
      <c r="C5197" s="3" t="s">
        <v>1184</v>
      </c>
      <c r="D5197">
        <f>MATCH(C5197,'Master Sheet'!$B$2:$B$392,0)</f>
        <v>387</v>
      </c>
    </row>
    <row r="5198" spans="3:4" x14ac:dyDescent="0.3">
      <c r="C5198" s="3" t="s">
        <v>1184</v>
      </c>
      <c r="D5198">
        <f>MATCH(C5198,'Master Sheet'!$B$2:$B$392,0)</f>
        <v>387</v>
      </c>
    </row>
    <row r="5199" spans="3:4" x14ac:dyDescent="0.3">
      <c r="C5199" s="3" t="s">
        <v>1184</v>
      </c>
      <c r="D5199">
        <f>MATCH(C5199,'Master Sheet'!$B$2:$B$392,0)</f>
        <v>387</v>
      </c>
    </row>
    <row r="5200" spans="3:4" x14ac:dyDescent="0.3">
      <c r="C5200" s="3" t="s">
        <v>1184</v>
      </c>
      <c r="D5200">
        <f>MATCH(C5200,'Master Sheet'!$B$2:$B$392,0)</f>
        <v>387</v>
      </c>
    </row>
    <row r="5201" spans="3:4" x14ac:dyDescent="0.3">
      <c r="C5201" s="3" t="s">
        <v>1184</v>
      </c>
      <c r="D5201">
        <f>MATCH(C5201,'Master Sheet'!$B$2:$B$392,0)</f>
        <v>387</v>
      </c>
    </row>
    <row r="5202" spans="3:4" x14ac:dyDescent="0.3">
      <c r="C5202" s="3" t="s">
        <v>1184</v>
      </c>
      <c r="D5202">
        <f>MATCH(C5202,'Master Sheet'!$B$2:$B$392,0)</f>
        <v>387</v>
      </c>
    </row>
    <row r="5203" spans="3:4" x14ac:dyDescent="0.3">
      <c r="C5203" s="3" t="s">
        <v>1187</v>
      </c>
      <c r="D5203">
        <f>MATCH(C5203,'Master Sheet'!$B$2:$B$392,0)</f>
        <v>388</v>
      </c>
    </row>
    <row r="5204" spans="3:4" x14ac:dyDescent="0.3">
      <c r="C5204" s="3" t="s">
        <v>1187</v>
      </c>
      <c r="D5204">
        <f>MATCH(C5204,'Master Sheet'!$B$2:$B$392,0)</f>
        <v>388</v>
      </c>
    </row>
    <row r="5205" spans="3:4" x14ac:dyDescent="0.3">
      <c r="C5205" s="3" t="s">
        <v>1187</v>
      </c>
      <c r="D5205">
        <f>MATCH(C5205,'Master Sheet'!$B$2:$B$392,0)</f>
        <v>388</v>
      </c>
    </row>
    <row r="5206" spans="3:4" x14ac:dyDescent="0.3">
      <c r="C5206" s="3" t="s">
        <v>1187</v>
      </c>
      <c r="D5206">
        <f>MATCH(C5206,'Master Sheet'!$B$2:$B$392,0)</f>
        <v>388</v>
      </c>
    </row>
    <row r="5207" spans="3:4" x14ac:dyDescent="0.3">
      <c r="C5207" s="3" t="s">
        <v>1187</v>
      </c>
      <c r="D5207">
        <f>MATCH(C5207,'Master Sheet'!$B$2:$B$392,0)</f>
        <v>388</v>
      </c>
    </row>
    <row r="5208" spans="3:4" x14ac:dyDescent="0.3">
      <c r="C5208" s="3" t="s">
        <v>1187</v>
      </c>
      <c r="D5208">
        <f>MATCH(C5208,'Master Sheet'!$B$2:$B$392,0)</f>
        <v>388</v>
      </c>
    </row>
    <row r="5209" spans="3:4" x14ac:dyDescent="0.3">
      <c r="C5209" s="3" t="s">
        <v>1187</v>
      </c>
      <c r="D5209">
        <f>MATCH(C5209,'Master Sheet'!$B$2:$B$392,0)</f>
        <v>388</v>
      </c>
    </row>
    <row r="5210" spans="3:4" x14ac:dyDescent="0.3">
      <c r="C5210" s="3" t="s">
        <v>1187</v>
      </c>
      <c r="D5210">
        <f>MATCH(C5210,'Master Sheet'!$B$2:$B$392,0)</f>
        <v>388</v>
      </c>
    </row>
    <row r="5211" spans="3:4" x14ac:dyDescent="0.3">
      <c r="C5211" s="3" t="s">
        <v>1187</v>
      </c>
      <c r="D5211">
        <f>MATCH(C5211,'Master Sheet'!$B$2:$B$392,0)</f>
        <v>388</v>
      </c>
    </row>
    <row r="5212" spans="3:4" x14ac:dyDescent="0.3">
      <c r="C5212" s="3" t="s">
        <v>1187</v>
      </c>
      <c r="D5212">
        <f>MATCH(C5212,'Master Sheet'!$B$2:$B$392,0)</f>
        <v>388</v>
      </c>
    </row>
    <row r="5213" spans="3:4" x14ac:dyDescent="0.3">
      <c r="C5213" s="3" t="s">
        <v>1187</v>
      </c>
      <c r="D5213">
        <f>MATCH(C5213,'Master Sheet'!$B$2:$B$392,0)</f>
        <v>388</v>
      </c>
    </row>
    <row r="5214" spans="3:4" x14ac:dyDescent="0.3">
      <c r="C5214" s="3" t="s">
        <v>1187</v>
      </c>
      <c r="D5214">
        <f>MATCH(C5214,'Master Sheet'!$B$2:$B$392,0)</f>
        <v>388</v>
      </c>
    </row>
    <row r="5215" spans="3:4" x14ac:dyDescent="0.3">
      <c r="C5215" s="3" t="s">
        <v>1187</v>
      </c>
      <c r="D5215">
        <f>MATCH(C5215,'Master Sheet'!$B$2:$B$392,0)</f>
        <v>388</v>
      </c>
    </row>
    <row r="5216" spans="3:4" x14ac:dyDescent="0.3">
      <c r="C5216" s="3" t="s">
        <v>1187</v>
      </c>
      <c r="D5216">
        <f>MATCH(C5216,'Master Sheet'!$B$2:$B$392,0)</f>
        <v>388</v>
      </c>
    </row>
    <row r="5217" spans="3:4" x14ac:dyDescent="0.3">
      <c r="C5217" s="3" t="s">
        <v>1190</v>
      </c>
      <c r="D5217">
        <f>MATCH(C5217,'Master Sheet'!$B$2:$B$392,0)</f>
        <v>389</v>
      </c>
    </row>
    <row r="5218" spans="3:4" x14ac:dyDescent="0.3">
      <c r="C5218" s="3" t="s">
        <v>1190</v>
      </c>
      <c r="D5218">
        <f>MATCH(C5218,'Master Sheet'!$B$2:$B$392,0)</f>
        <v>389</v>
      </c>
    </row>
    <row r="5219" spans="3:4" x14ac:dyDescent="0.3">
      <c r="C5219" s="3" t="s">
        <v>1190</v>
      </c>
      <c r="D5219">
        <f>MATCH(C5219,'Master Sheet'!$B$2:$B$392,0)</f>
        <v>389</v>
      </c>
    </row>
    <row r="5220" spans="3:4" x14ac:dyDescent="0.3">
      <c r="C5220" s="3" t="s">
        <v>1190</v>
      </c>
      <c r="D5220">
        <f>MATCH(C5220,'Master Sheet'!$B$2:$B$392,0)</f>
        <v>389</v>
      </c>
    </row>
    <row r="5221" spans="3:4" x14ac:dyDescent="0.3">
      <c r="C5221" s="3" t="s">
        <v>1190</v>
      </c>
      <c r="D5221">
        <f>MATCH(C5221,'Master Sheet'!$B$2:$B$392,0)</f>
        <v>389</v>
      </c>
    </row>
    <row r="5222" spans="3:4" x14ac:dyDescent="0.3">
      <c r="C5222" s="3" t="s">
        <v>1190</v>
      </c>
      <c r="D5222">
        <f>MATCH(C5222,'Master Sheet'!$B$2:$B$392,0)</f>
        <v>389</v>
      </c>
    </row>
    <row r="5223" spans="3:4" x14ac:dyDescent="0.3">
      <c r="C5223" s="3" t="s">
        <v>1190</v>
      </c>
      <c r="D5223">
        <f>MATCH(C5223,'Master Sheet'!$B$2:$B$392,0)</f>
        <v>389</v>
      </c>
    </row>
    <row r="5224" spans="3:4" x14ac:dyDescent="0.3">
      <c r="C5224" s="3" t="s">
        <v>1190</v>
      </c>
      <c r="D5224">
        <f>MATCH(C5224,'Master Sheet'!$B$2:$B$392,0)</f>
        <v>389</v>
      </c>
    </row>
    <row r="5225" spans="3:4" x14ac:dyDescent="0.3">
      <c r="C5225" s="3" t="s">
        <v>1190</v>
      </c>
      <c r="D5225">
        <f>MATCH(C5225,'Master Sheet'!$B$2:$B$392,0)</f>
        <v>389</v>
      </c>
    </row>
    <row r="5226" spans="3:4" x14ac:dyDescent="0.3">
      <c r="C5226" s="3" t="s">
        <v>1190</v>
      </c>
      <c r="D5226">
        <f>MATCH(C5226,'Master Sheet'!$B$2:$B$392,0)</f>
        <v>389</v>
      </c>
    </row>
    <row r="5227" spans="3:4" x14ac:dyDescent="0.3">
      <c r="C5227" s="3" t="s">
        <v>1190</v>
      </c>
      <c r="D5227">
        <f>MATCH(C5227,'Master Sheet'!$B$2:$B$392,0)</f>
        <v>389</v>
      </c>
    </row>
    <row r="5228" spans="3:4" x14ac:dyDescent="0.3">
      <c r="C5228" s="3" t="s">
        <v>1190</v>
      </c>
      <c r="D5228">
        <f>MATCH(C5228,'Master Sheet'!$B$2:$B$392,0)</f>
        <v>389</v>
      </c>
    </row>
    <row r="5229" spans="3:4" x14ac:dyDescent="0.3">
      <c r="C5229" s="3" t="s">
        <v>1190</v>
      </c>
      <c r="D5229">
        <f>MATCH(C5229,'Master Sheet'!$B$2:$B$392,0)</f>
        <v>389</v>
      </c>
    </row>
    <row r="5230" spans="3:4" x14ac:dyDescent="0.3">
      <c r="C5230" s="3" t="s">
        <v>1190</v>
      </c>
      <c r="D5230">
        <f>MATCH(C5230,'Master Sheet'!$B$2:$B$392,0)</f>
        <v>389</v>
      </c>
    </row>
    <row r="5231" spans="3:4" x14ac:dyDescent="0.3">
      <c r="C5231" s="3" t="s">
        <v>1190</v>
      </c>
      <c r="D5231">
        <f>MATCH(C5231,'Master Sheet'!$B$2:$B$392,0)</f>
        <v>389</v>
      </c>
    </row>
    <row r="5232" spans="3:4" x14ac:dyDescent="0.3">
      <c r="C5232" s="3" t="s">
        <v>1190</v>
      </c>
      <c r="D5232">
        <f>MATCH(C5232,'Master Sheet'!$B$2:$B$392,0)</f>
        <v>389</v>
      </c>
    </row>
    <row r="5233" spans="3:4" x14ac:dyDescent="0.3">
      <c r="C5233" s="3" t="s">
        <v>1190</v>
      </c>
      <c r="D5233">
        <f>MATCH(C5233,'Master Sheet'!$B$2:$B$392,0)</f>
        <v>389</v>
      </c>
    </row>
    <row r="5234" spans="3:4" x14ac:dyDescent="0.3">
      <c r="C5234" s="3" t="s">
        <v>1190</v>
      </c>
      <c r="D5234">
        <f>MATCH(C5234,'Master Sheet'!$B$2:$B$392,0)</f>
        <v>389</v>
      </c>
    </row>
    <row r="5235" spans="3:4" x14ac:dyDescent="0.3">
      <c r="C5235" s="3" t="s">
        <v>1190</v>
      </c>
      <c r="D5235">
        <f>MATCH(C5235,'Master Sheet'!$B$2:$B$392,0)</f>
        <v>389</v>
      </c>
    </row>
    <row r="5236" spans="3:4" x14ac:dyDescent="0.3">
      <c r="C5236" s="3" t="s">
        <v>1190</v>
      </c>
      <c r="D5236">
        <f>MATCH(C5236,'Master Sheet'!$B$2:$B$392,0)</f>
        <v>389</v>
      </c>
    </row>
    <row r="5237" spans="3:4" x14ac:dyDescent="0.3">
      <c r="C5237" s="3" t="s">
        <v>1193</v>
      </c>
      <c r="D5237">
        <f>MATCH(C5237,'Master Sheet'!$B$2:$B$392,0)</f>
        <v>390</v>
      </c>
    </row>
    <row r="5238" spans="3:4" x14ac:dyDescent="0.3">
      <c r="C5238" s="3" t="s">
        <v>1193</v>
      </c>
      <c r="D5238">
        <f>MATCH(C5238,'Master Sheet'!$B$2:$B$392,0)</f>
        <v>390</v>
      </c>
    </row>
    <row r="5239" spans="3:4" x14ac:dyDescent="0.3">
      <c r="C5239" s="3" t="s">
        <v>1193</v>
      </c>
      <c r="D5239">
        <f>MATCH(C5239,'Master Sheet'!$B$2:$B$392,0)</f>
        <v>390</v>
      </c>
    </row>
    <row r="5240" spans="3:4" x14ac:dyDescent="0.3">
      <c r="C5240" s="3" t="s">
        <v>1193</v>
      </c>
      <c r="D5240">
        <f>MATCH(C5240,'Master Sheet'!$B$2:$B$392,0)</f>
        <v>390</v>
      </c>
    </row>
    <row r="5241" spans="3:4" x14ac:dyDescent="0.3">
      <c r="C5241" s="3" t="s">
        <v>1193</v>
      </c>
      <c r="D5241">
        <f>MATCH(C5241,'Master Sheet'!$B$2:$B$392,0)</f>
        <v>390</v>
      </c>
    </row>
    <row r="5242" spans="3:4" x14ac:dyDescent="0.3">
      <c r="C5242" s="3" t="s">
        <v>1193</v>
      </c>
      <c r="D5242">
        <f>MATCH(C5242,'Master Sheet'!$B$2:$B$392,0)</f>
        <v>390</v>
      </c>
    </row>
    <row r="5243" spans="3:4" x14ac:dyDescent="0.3">
      <c r="C5243" s="3" t="s">
        <v>1193</v>
      </c>
      <c r="D5243">
        <f>MATCH(C5243,'Master Sheet'!$B$2:$B$392,0)</f>
        <v>390</v>
      </c>
    </row>
    <row r="5244" spans="3:4" x14ac:dyDescent="0.3">
      <c r="C5244" s="3" t="s">
        <v>1193</v>
      </c>
      <c r="D5244">
        <f>MATCH(C5244,'Master Sheet'!$B$2:$B$392,0)</f>
        <v>390</v>
      </c>
    </row>
    <row r="5245" spans="3:4" x14ac:dyDescent="0.3">
      <c r="C5245" s="3" t="s">
        <v>1193</v>
      </c>
      <c r="D5245">
        <f>MATCH(C5245,'Master Sheet'!$B$2:$B$392,0)</f>
        <v>390</v>
      </c>
    </row>
    <row r="5246" spans="3:4" x14ac:dyDescent="0.3">
      <c r="C5246" s="3" t="s">
        <v>1193</v>
      </c>
      <c r="D5246">
        <f>MATCH(C5246,'Master Sheet'!$B$2:$B$392,0)</f>
        <v>390</v>
      </c>
    </row>
    <row r="5247" spans="3:4" x14ac:dyDescent="0.3">
      <c r="C5247" s="3" t="s">
        <v>1193</v>
      </c>
      <c r="D5247">
        <f>MATCH(C5247,'Master Sheet'!$B$2:$B$392,0)</f>
        <v>390</v>
      </c>
    </row>
    <row r="5248" spans="3:4" x14ac:dyDescent="0.3">
      <c r="C5248" s="3" t="s">
        <v>1193</v>
      </c>
      <c r="D5248">
        <f>MATCH(C5248,'Master Sheet'!$B$2:$B$392,0)</f>
        <v>390</v>
      </c>
    </row>
    <row r="5249" spans="3:4" x14ac:dyDescent="0.3">
      <c r="C5249" s="3" t="s">
        <v>1196</v>
      </c>
      <c r="D5249">
        <f>MATCH(C5249,'Master Sheet'!$B$2:$B$392,0)</f>
        <v>391</v>
      </c>
    </row>
    <row r="5250" spans="3:4" x14ac:dyDescent="0.3">
      <c r="C5250" s="3" t="s">
        <v>1196</v>
      </c>
      <c r="D5250">
        <f>MATCH(C5250,'Master Sheet'!$B$2:$B$392,0)</f>
        <v>391</v>
      </c>
    </row>
    <row r="5251" spans="3:4" x14ac:dyDescent="0.3">
      <c r="C5251" s="3" t="s">
        <v>1196</v>
      </c>
      <c r="D5251">
        <f>MATCH(C5251,'Master Sheet'!$B$2:$B$392,0)</f>
        <v>391</v>
      </c>
    </row>
    <row r="5252" spans="3:4" x14ac:dyDescent="0.3">
      <c r="C5252" s="3" t="s">
        <v>1196</v>
      </c>
      <c r="D5252">
        <f>MATCH(C5252,'Master Sheet'!$B$2:$B$392,0)</f>
        <v>391</v>
      </c>
    </row>
    <row r="5253" spans="3:4" x14ac:dyDescent="0.3">
      <c r="C5253" s="3" t="s">
        <v>1196</v>
      </c>
      <c r="D5253">
        <f>MATCH(C5253,'Master Sheet'!$B$2:$B$392,0)</f>
        <v>391</v>
      </c>
    </row>
    <row r="5254" spans="3:4" x14ac:dyDescent="0.3">
      <c r="C5254" s="3" t="s">
        <v>1196</v>
      </c>
      <c r="D5254">
        <f>MATCH(C5254,'Master Sheet'!$B$2:$B$392,0)</f>
        <v>391</v>
      </c>
    </row>
    <row r="5255" spans="3:4" x14ac:dyDescent="0.3">
      <c r="C5255" s="3" t="s">
        <v>1196</v>
      </c>
      <c r="D5255">
        <f>MATCH(C5255,'Master Sheet'!$B$2:$B$392,0)</f>
        <v>391</v>
      </c>
    </row>
    <row r="5256" spans="3:4" x14ac:dyDescent="0.3">
      <c r="C5256" s="3" t="s">
        <v>1196</v>
      </c>
      <c r="D5256">
        <f>MATCH(C5256,'Master Sheet'!$B$2:$B$392,0)</f>
        <v>391</v>
      </c>
    </row>
    <row r="5257" spans="3:4" x14ac:dyDescent="0.3">
      <c r="C5257" s="3" t="s">
        <v>1196</v>
      </c>
      <c r="D5257">
        <f>MATCH(C5257,'Master Sheet'!$B$2:$B$392,0)</f>
        <v>391</v>
      </c>
    </row>
  </sheetData>
  <autoFilter ref="C2:D5257" xr:uid="{B36A26A1-74BE-4D95-B77F-4806D36B77EE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44"/>
  <sheetViews>
    <sheetView topLeftCell="E1"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28</v>
      </c>
      <c r="F5">
        <v>0</v>
      </c>
      <c r="H5">
        <v>0</v>
      </c>
      <c r="J5">
        <f>SUM(D5:F5:H5)</f>
        <v>28</v>
      </c>
    </row>
    <row r="6" spans="1:12" x14ac:dyDescent="0.3">
      <c r="A6" t="s">
        <v>9</v>
      </c>
      <c r="D6">
        <v>12</v>
      </c>
      <c r="F6">
        <v>0</v>
      </c>
      <c r="H6">
        <v>0</v>
      </c>
      <c r="J6">
        <f>SUM(D6:F6:H6)</f>
        <v>12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191187</v>
      </c>
      <c r="F12">
        <v>164223</v>
      </c>
      <c r="H12">
        <v>15</v>
      </c>
      <c r="J12">
        <f>SUM(D12:F12:H12)</f>
        <v>355425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157</v>
      </c>
      <c r="F14">
        <v>47</v>
      </c>
      <c r="H14">
        <v>0</v>
      </c>
      <c r="J14">
        <f>SUM(D14:F14:H14)</f>
        <v>204</v>
      </c>
    </row>
    <row r="15" spans="1:12" x14ac:dyDescent="0.3">
      <c r="B15" t="s">
        <v>7</v>
      </c>
      <c r="D15">
        <f>SUM(D12:D13:D14)</f>
        <v>191344</v>
      </c>
      <c r="F15">
        <f>SUM(F12:F13:F14)</f>
        <v>164270</v>
      </c>
      <c r="H15">
        <f>SUM(H12:H13:H14)</f>
        <v>15</v>
      </c>
      <c r="J15">
        <f>SUM(D15:F15:H15)</f>
        <v>355629</v>
      </c>
    </row>
    <row r="17" spans="1:27" x14ac:dyDescent="0.3">
      <c r="A17" t="s">
        <v>17</v>
      </c>
    </row>
    <row r="18" spans="1:27" x14ac:dyDescent="0.3">
      <c r="B18" t="s">
        <v>14</v>
      </c>
      <c r="D18">
        <v>133870</v>
      </c>
      <c r="F18">
        <v>118536</v>
      </c>
      <c r="H18">
        <v>4</v>
      </c>
      <c r="J18">
        <f>SUM(D18:F18:H18)</f>
        <v>252410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707</v>
      </c>
    </row>
    <row r="22" spans="1:27" x14ac:dyDescent="0.3">
      <c r="B22" t="s">
        <v>7</v>
      </c>
      <c r="J22">
        <f>SUM(J18:J19:J21)</f>
        <v>253117</v>
      </c>
    </row>
    <row r="23" spans="1:27" x14ac:dyDescent="0.3">
      <c r="A23" t="s">
        <v>20</v>
      </c>
      <c r="J23">
        <f>J22/J15*100</f>
        <v>71.174454276788452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9</v>
      </c>
      <c r="L26" t="str">
        <f>$B$2</f>
        <v>Kanth</v>
      </c>
      <c r="M26">
        <f>$D$15</f>
        <v>191344</v>
      </c>
      <c r="N26">
        <f>$F$15</f>
        <v>164270</v>
      </c>
      <c r="O26">
        <f>$H$15</f>
        <v>15</v>
      </c>
      <c r="P26">
        <f>$J$15</f>
        <v>355629</v>
      </c>
      <c r="Q26">
        <f>$D$18</f>
        <v>133870</v>
      </c>
      <c r="R26">
        <f>$F$18</f>
        <v>118536</v>
      </c>
      <c r="S26">
        <f>$J$21</f>
        <v>707</v>
      </c>
      <c r="T26">
        <f>$J$22</f>
        <v>253117</v>
      </c>
      <c r="U26">
        <f>$C$28</f>
        <v>253108</v>
      </c>
      <c r="V26">
        <f>$J$23</f>
        <v>71.174454276788452</v>
      </c>
      <c r="W26" t="str">
        <f>$C$42</f>
        <v xml:space="preserve">BJP       </v>
      </c>
      <c r="X26" t="str">
        <f>$C$43</f>
        <v xml:space="preserve">SP        </v>
      </c>
      <c r="Y26">
        <f>$G$42</f>
        <v>76307</v>
      </c>
      <c r="Z26">
        <f>$G$43</f>
        <v>73959</v>
      </c>
      <c r="AA26">
        <f>$C$44</f>
        <v>2348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J22-9</f>
        <v>253108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351</v>
      </c>
    </row>
    <row r="32" spans="1:27" x14ac:dyDescent="0.3">
      <c r="B32" t="s">
        <v>27</v>
      </c>
      <c r="C32">
        <v>1013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103</v>
      </c>
      <c r="G42">
        <v>76307</v>
      </c>
    </row>
    <row r="43" spans="1:7" x14ac:dyDescent="0.3">
      <c r="B43" t="s">
        <v>40</v>
      </c>
      <c r="C43" t="s">
        <v>45</v>
      </c>
      <c r="E43" t="s">
        <v>104</v>
      </c>
      <c r="G43">
        <v>73959</v>
      </c>
    </row>
    <row r="44" spans="1:7" x14ac:dyDescent="0.3">
      <c r="B44" t="s">
        <v>42</v>
      </c>
      <c r="C44">
        <v>2348</v>
      </c>
    </row>
  </sheetData>
  <mergeCells count="1">
    <mergeCell ref="A1:L1"/>
  </mergeCells>
  <pageMargins left="0.75" right="0.75" top="0.75" bottom="0.5" header="0.5" footer="0.7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639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3</v>
      </c>
      <c r="H5">
        <v>0</v>
      </c>
      <c r="J5">
        <f>SUM(D5:F5:H5)</f>
        <v>20</v>
      </c>
    </row>
    <row r="6" spans="1:12" x14ac:dyDescent="0.3">
      <c r="A6" t="s">
        <v>9</v>
      </c>
      <c r="D6">
        <v>2</v>
      </c>
      <c r="F6">
        <v>2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178258</v>
      </c>
      <c r="F12">
        <v>153980</v>
      </c>
      <c r="H12">
        <v>23</v>
      </c>
      <c r="J12">
        <f>SUM(D12:F12:H12)</f>
        <v>332261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535</v>
      </c>
      <c r="F14">
        <v>260</v>
      </c>
      <c r="H14">
        <v>0</v>
      </c>
      <c r="J14">
        <f>SUM(D14:F14:H14)</f>
        <v>795</v>
      </c>
    </row>
    <row r="15" spans="1:12" x14ac:dyDescent="0.3">
      <c r="B15" t="s">
        <v>7</v>
      </c>
      <c r="D15">
        <f>SUM(D12:D13:D14)</f>
        <v>178793</v>
      </c>
      <c r="F15">
        <f>SUM(F12:F13:F14)</f>
        <v>154240</v>
      </c>
      <c r="H15">
        <f>SUM(H12:H13:H14)</f>
        <v>23</v>
      </c>
      <c r="J15">
        <f>SUM(D15:F15:H15)</f>
        <v>333056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112986</v>
      </c>
      <c r="F18">
        <v>98531</v>
      </c>
      <c r="H18">
        <v>1</v>
      </c>
      <c r="J18">
        <f>SUM(D18:F18:H18)</f>
        <v>211518</v>
      </c>
      <c r="M18" t="str">
        <f>$B$2</f>
        <v>Bhognipur</v>
      </c>
      <c r="N18">
        <f>$D$15</f>
        <v>178793</v>
      </c>
      <c r="O18">
        <f>$F$15</f>
        <v>154240</v>
      </c>
      <c r="P18">
        <f>$H$15</f>
        <v>23</v>
      </c>
      <c r="Q18">
        <f>$J$15</f>
        <v>333056</v>
      </c>
      <c r="R18">
        <f>$D$18</f>
        <v>112986</v>
      </c>
      <c r="S18">
        <f>$F$18</f>
        <v>98531</v>
      </c>
      <c r="T18">
        <f>$J$21</f>
        <v>1214</v>
      </c>
      <c r="U18">
        <f>$J$22</f>
        <v>212732</v>
      </c>
      <c r="V18">
        <f>$C$28</f>
        <v>212667</v>
      </c>
      <c r="W18">
        <f>$J$23</f>
        <v>63.87274212144505</v>
      </c>
      <c r="X18" t="str">
        <f>$C$42</f>
        <v xml:space="preserve">BJP       </v>
      </c>
      <c r="Y18" t="str">
        <f>$C$43</f>
        <v xml:space="preserve">BSP       </v>
      </c>
      <c r="Z18">
        <f>$G$42</f>
        <v>71466</v>
      </c>
      <c r="AA18">
        <f>$G$43</f>
        <v>52461</v>
      </c>
      <c r="AB18">
        <f>$C$44</f>
        <v>19005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1214</v>
      </c>
    </row>
    <row r="22" spans="1:28" x14ac:dyDescent="0.3">
      <c r="B22" t="s">
        <v>7</v>
      </c>
      <c r="J22">
        <f>SUM(J18:J19:J21)</f>
        <v>212732</v>
      </c>
    </row>
    <row r="23" spans="1:28" x14ac:dyDescent="0.3">
      <c r="A23" t="s">
        <v>20</v>
      </c>
      <c r="J23">
        <f>J22/J15*100</f>
        <v>63.87274212144505</v>
      </c>
    </row>
    <row r="25" spans="1:28" x14ac:dyDescent="0.3">
      <c r="A25" t="s">
        <v>21</v>
      </c>
    </row>
    <row r="26" spans="1:28" x14ac:dyDescent="0.3">
      <c r="B26" t="s">
        <v>22</v>
      </c>
      <c r="C26">
        <v>65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J22-65</f>
        <v>212667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370</v>
      </c>
    </row>
    <row r="32" spans="1:28" x14ac:dyDescent="0.3">
      <c r="B32" t="s">
        <v>27</v>
      </c>
      <c r="C32">
        <v>898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640</v>
      </c>
      <c r="G42">
        <v>71466</v>
      </c>
    </row>
    <row r="43" spans="1:7" x14ac:dyDescent="0.3">
      <c r="B43" t="s">
        <v>40</v>
      </c>
      <c r="C43" t="s">
        <v>47</v>
      </c>
      <c r="E43" t="s">
        <v>641</v>
      </c>
      <c r="G43">
        <v>52461</v>
      </c>
    </row>
    <row r="44" spans="1:7" x14ac:dyDescent="0.3">
      <c r="B44" t="s">
        <v>42</v>
      </c>
      <c r="C44">
        <v>19005</v>
      </c>
    </row>
  </sheetData>
  <mergeCells count="1">
    <mergeCell ref="A1:L1"/>
  </mergeCells>
  <pageMargins left="0.75" right="0.75" top="0.75" bottom="0.5" header="0.5" footer="0.7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642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0</v>
      </c>
      <c r="H5">
        <v>0</v>
      </c>
      <c r="J5">
        <f>SUM(D5:F5:H5)</f>
        <v>9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206228</v>
      </c>
      <c r="F12">
        <v>171065</v>
      </c>
      <c r="H12">
        <v>1</v>
      </c>
      <c r="J12">
        <f>SUM(D12:F12:H12)</f>
        <v>377294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188</v>
      </c>
      <c r="F14">
        <v>93</v>
      </c>
      <c r="H14">
        <v>0</v>
      </c>
      <c r="J14">
        <f>SUM(D14:F14:H14)</f>
        <v>281</v>
      </c>
    </row>
    <row r="15" spans="1:12" x14ac:dyDescent="0.3">
      <c r="B15" t="s">
        <v>7</v>
      </c>
      <c r="D15">
        <f>SUM(D12:D13:D14)</f>
        <v>206416</v>
      </c>
      <c r="F15">
        <f>SUM(F12:F13:F14)</f>
        <v>171158</v>
      </c>
      <c r="H15">
        <f>SUM(H12:H13:H14)</f>
        <v>1</v>
      </c>
      <c r="J15">
        <f>SUM(D15:F15:H15)</f>
        <v>377575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133385</v>
      </c>
      <c r="F18">
        <v>106590</v>
      </c>
      <c r="H18">
        <v>0</v>
      </c>
      <c r="J18">
        <f>SUM(D18:F18:H18)</f>
        <v>239975</v>
      </c>
      <c r="M18" t="str">
        <f>$B$2</f>
        <v>Bilhaur</v>
      </c>
      <c r="N18">
        <f>$D$15</f>
        <v>206416</v>
      </c>
      <c r="O18">
        <f>$F$15</f>
        <v>171158</v>
      </c>
      <c r="P18">
        <f>$H$15</f>
        <v>1</v>
      </c>
      <c r="Q18">
        <f>$J$15</f>
        <v>377575</v>
      </c>
      <c r="R18">
        <f>$D$18</f>
        <v>133385</v>
      </c>
      <c r="S18">
        <f>$F$18</f>
        <v>106590</v>
      </c>
      <c r="T18">
        <f>$J$21</f>
        <v>757</v>
      </c>
      <c r="U18">
        <f>$J$22</f>
        <v>240732</v>
      </c>
      <c r="V18">
        <f>$C$28</f>
        <v>240684</v>
      </c>
      <c r="W18">
        <f>$J$23</f>
        <v>63.75739919221347</v>
      </c>
      <c r="X18" t="str">
        <f>$C$42</f>
        <v xml:space="preserve">BJP       </v>
      </c>
      <c r="Y18" t="str">
        <f>$C$43</f>
        <v xml:space="preserve">BSP       </v>
      </c>
      <c r="Z18">
        <f>$G$42</f>
        <v>102326</v>
      </c>
      <c r="AA18">
        <f>$G$43</f>
        <v>71160</v>
      </c>
      <c r="AB18">
        <f>$C$44</f>
        <v>31166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757</v>
      </c>
    </row>
    <row r="22" spans="1:28" x14ac:dyDescent="0.3">
      <c r="B22" t="s">
        <v>7</v>
      </c>
      <c r="J22">
        <f>SUM(J18:J19:J21)</f>
        <v>240732</v>
      </c>
    </row>
    <row r="23" spans="1:28" x14ac:dyDescent="0.3">
      <c r="A23" t="s">
        <v>20</v>
      </c>
      <c r="J23">
        <f>J22/J15*100</f>
        <v>63.75739919221347</v>
      </c>
    </row>
    <row r="25" spans="1:28" x14ac:dyDescent="0.3">
      <c r="A25" t="s">
        <v>21</v>
      </c>
    </row>
    <row r="26" spans="1:28" x14ac:dyDescent="0.3">
      <c r="B26" t="s">
        <v>22</v>
      </c>
      <c r="C26">
        <v>48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J22-48</f>
        <v>240684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430</v>
      </c>
    </row>
    <row r="32" spans="1:28" x14ac:dyDescent="0.3">
      <c r="B32" t="s">
        <v>27</v>
      </c>
      <c r="C32">
        <v>877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643</v>
      </c>
      <c r="G42">
        <v>102326</v>
      </c>
    </row>
    <row r="43" spans="1:7" x14ac:dyDescent="0.3">
      <c r="B43" t="s">
        <v>40</v>
      </c>
      <c r="C43" t="s">
        <v>47</v>
      </c>
      <c r="E43" t="s">
        <v>644</v>
      </c>
      <c r="G43">
        <v>71160</v>
      </c>
    </row>
    <row r="44" spans="1:7" x14ac:dyDescent="0.3">
      <c r="B44" t="s">
        <v>42</v>
      </c>
      <c r="C44">
        <v>31166</v>
      </c>
    </row>
  </sheetData>
  <mergeCells count="1">
    <mergeCell ref="A1:L1"/>
  </mergeCells>
  <pageMargins left="0.75" right="0.75" top="0.75" bottom="0.5" header="0.5" footer="0.7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645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4</v>
      </c>
      <c r="H5">
        <v>0</v>
      </c>
      <c r="J5">
        <f>SUM(D5:F5:H5)</f>
        <v>19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3</v>
      </c>
      <c r="J8">
        <f>SUM(D8:F8:E8)</f>
        <v>11</v>
      </c>
    </row>
    <row r="9" spans="1:12" x14ac:dyDescent="0.3">
      <c r="A9" t="s">
        <v>12</v>
      </c>
      <c r="D9">
        <v>8</v>
      </c>
      <c r="F9">
        <v>3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194882</v>
      </c>
      <c r="F12">
        <v>158525</v>
      </c>
      <c r="H12">
        <v>28</v>
      </c>
      <c r="J12">
        <f>SUM(D12:F12:H12)</f>
        <v>353435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461</v>
      </c>
      <c r="F14">
        <v>206</v>
      </c>
      <c r="H14">
        <v>0</v>
      </c>
      <c r="J14">
        <f>SUM(D14:F14:H14)</f>
        <v>667</v>
      </c>
    </row>
    <row r="15" spans="1:12" x14ac:dyDescent="0.3">
      <c r="B15" t="s">
        <v>7</v>
      </c>
      <c r="D15">
        <f>SUM(D12:D13:D14)</f>
        <v>195343</v>
      </c>
      <c r="F15">
        <f>SUM(F12:F13:F14)</f>
        <v>158731</v>
      </c>
      <c r="H15">
        <f>SUM(H12:H13:H14)</f>
        <v>28</v>
      </c>
      <c r="J15">
        <f>SUM(D15:F15:H15)</f>
        <v>354102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129581</v>
      </c>
      <c r="F18">
        <v>100248</v>
      </c>
      <c r="H18">
        <v>2</v>
      </c>
      <c r="J18">
        <f>SUM(D18:F18:H18)</f>
        <v>229831</v>
      </c>
      <c r="M18" t="str">
        <f>$B$2</f>
        <v>Bithoor</v>
      </c>
      <c r="N18">
        <f>$D$15</f>
        <v>195343</v>
      </c>
      <c r="O18">
        <f>$F$15</f>
        <v>158731</v>
      </c>
      <c r="P18">
        <f>$H$15</f>
        <v>28</v>
      </c>
      <c r="Q18">
        <f>$J$15</f>
        <v>354102</v>
      </c>
      <c r="R18">
        <f>$D$18</f>
        <v>129581</v>
      </c>
      <c r="S18">
        <f>$F$18</f>
        <v>100248</v>
      </c>
      <c r="T18">
        <f>$J$21</f>
        <v>738</v>
      </c>
      <c r="U18">
        <f>$J$22</f>
        <v>230569</v>
      </c>
      <c r="V18">
        <f>$C$28</f>
        <v>230544</v>
      </c>
      <c r="W18">
        <f>$J$23</f>
        <v>65.113724294129938</v>
      </c>
      <c r="X18" t="str">
        <f>$C$42</f>
        <v xml:space="preserve">BJP       </v>
      </c>
      <c r="Y18" t="str">
        <f>$C$43</f>
        <v xml:space="preserve">SP        </v>
      </c>
      <c r="Z18">
        <f>$G$42</f>
        <v>113289</v>
      </c>
      <c r="AA18">
        <f>$G$43</f>
        <v>54302</v>
      </c>
      <c r="AB18">
        <f>$C$44</f>
        <v>58987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738</v>
      </c>
    </row>
    <row r="22" spans="1:28" x14ac:dyDescent="0.3">
      <c r="B22" t="s">
        <v>7</v>
      </c>
      <c r="J22">
        <f>SUM(J18:J19:J21)</f>
        <v>230569</v>
      </c>
    </row>
    <row r="23" spans="1:28" x14ac:dyDescent="0.3">
      <c r="A23" t="s">
        <v>20</v>
      </c>
      <c r="J23">
        <f>J22/J15*100</f>
        <v>65.113724294129938</v>
      </c>
    </row>
    <row r="25" spans="1:28" x14ac:dyDescent="0.3">
      <c r="A25" t="s">
        <v>21</v>
      </c>
    </row>
    <row r="26" spans="1:28" x14ac:dyDescent="0.3">
      <c r="B26" t="s">
        <v>22</v>
      </c>
      <c r="C26">
        <v>25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J22-25</f>
        <v>230544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382</v>
      </c>
    </row>
    <row r="32" spans="1:28" x14ac:dyDescent="0.3">
      <c r="B32" t="s">
        <v>27</v>
      </c>
      <c r="C32">
        <v>925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646</v>
      </c>
      <c r="G42">
        <v>113289</v>
      </c>
    </row>
    <row r="43" spans="1:7" x14ac:dyDescent="0.3">
      <c r="B43" t="s">
        <v>40</v>
      </c>
      <c r="C43" t="s">
        <v>45</v>
      </c>
      <c r="E43" t="s">
        <v>647</v>
      </c>
      <c r="G43">
        <v>54302</v>
      </c>
    </row>
    <row r="44" spans="1:7" x14ac:dyDescent="0.3">
      <c r="B44" t="s">
        <v>42</v>
      </c>
      <c r="C44">
        <v>58987</v>
      </c>
    </row>
  </sheetData>
  <mergeCells count="1">
    <mergeCell ref="A1:L1"/>
  </mergeCells>
  <pageMargins left="0.75" right="0.75" top="0.75" bottom="0.5" header="0.5" footer="0.7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648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2</v>
      </c>
      <c r="H5">
        <v>0</v>
      </c>
      <c r="J5">
        <f>SUM(D5:F5:H5)</f>
        <v>11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2</v>
      </c>
      <c r="J8">
        <f>SUM(D8:F8:E8)</f>
        <v>7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180496</v>
      </c>
      <c r="F12">
        <v>153276</v>
      </c>
      <c r="H12">
        <v>13</v>
      </c>
      <c r="J12">
        <f>SUM(D12:F12:H12)</f>
        <v>333785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319</v>
      </c>
      <c r="F14">
        <v>136</v>
      </c>
      <c r="H14">
        <v>0</v>
      </c>
      <c r="J14">
        <f>SUM(D14:F14:H14)</f>
        <v>455</v>
      </c>
    </row>
    <row r="15" spans="1:12" x14ac:dyDescent="0.3">
      <c r="B15" t="s">
        <v>7</v>
      </c>
      <c r="D15">
        <f>SUM(D12:D13:D14)</f>
        <v>180815</v>
      </c>
      <c r="F15">
        <f>SUM(F12:F13:F14)</f>
        <v>153412</v>
      </c>
      <c r="H15">
        <f>SUM(H12:H13:H14)</f>
        <v>13</v>
      </c>
      <c r="J15">
        <f>SUM(D15:F15:H15)</f>
        <v>334240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95356</v>
      </c>
      <c r="F18">
        <v>79213</v>
      </c>
      <c r="H18">
        <v>0</v>
      </c>
      <c r="J18">
        <f>SUM(D18:F18:H18)</f>
        <v>174569</v>
      </c>
      <c r="M18" t="str">
        <f>$B$2</f>
        <v>Kalyanpur</v>
      </c>
      <c r="N18">
        <f>$D$15</f>
        <v>180815</v>
      </c>
      <c r="O18">
        <f>$F$15</f>
        <v>153412</v>
      </c>
      <c r="P18">
        <f>$H$15</f>
        <v>13</v>
      </c>
      <c r="Q18">
        <f>$J$15</f>
        <v>334240</v>
      </c>
      <c r="R18">
        <f>$D$18</f>
        <v>95356</v>
      </c>
      <c r="S18">
        <f>$F$18</f>
        <v>79213</v>
      </c>
      <c r="T18">
        <f>$J$21</f>
        <v>3360</v>
      </c>
      <c r="U18">
        <f>$J$22</f>
        <v>177929</v>
      </c>
      <c r="V18">
        <f>$C$28</f>
        <v>177912</v>
      </c>
      <c r="W18">
        <f>$J$23</f>
        <v>53.233903781713742</v>
      </c>
      <c r="X18" t="str">
        <f>$C$42</f>
        <v xml:space="preserve">BJP       </v>
      </c>
      <c r="Y18" t="str">
        <f>$C$43</f>
        <v xml:space="preserve">SP        </v>
      </c>
      <c r="Z18">
        <f>$G$42</f>
        <v>86620</v>
      </c>
      <c r="AA18">
        <f>$G$43</f>
        <v>63278</v>
      </c>
      <c r="AB18">
        <f>$C$44</f>
        <v>23342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3360</v>
      </c>
    </row>
    <row r="22" spans="1:28" x14ac:dyDescent="0.3">
      <c r="B22" t="s">
        <v>7</v>
      </c>
      <c r="J22">
        <f>SUM(J18:J19:J21)</f>
        <v>177929</v>
      </c>
    </row>
    <row r="23" spans="1:28" x14ac:dyDescent="0.3">
      <c r="A23" t="s">
        <v>20</v>
      </c>
      <c r="J23">
        <f>J22/J15*100</f>
        <v>53.233903781713742</v>
      </c>
    </row>
    <row r="25" spans="1:28" x14ac:dyDescent="0.3">
      <c r="A25" t="s">
        <v>21</v>
      </c>
    </row>
    <row r="26" spans="1:28" x14ac:dyDescent="0.3">
      <c r="B26" t="s">
        <v>22</v>
      </c>
      <c r="C26">
        <v>17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J22-17</f>
        <v>177912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291</v>
      </c>
    </row>
    <row r="32" spans="1:28" x14ac:dyDescent="0.3">
      <c r="B32" t="s">
        <v>27</v>
      </c>
      <c r="C32">
        <v>1147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649</v>
      </c>
      <c r="G42">
        <v>86620</v>
      </c>
    </row>
    <row r="43" spans="1:7" x14ac:dyDescent="0.3">
      <c r="B43" t="s">
        <v>40</v>
      </c>
      <c r="C43" t="s">
        <v>45</v>
      </c>
      <c r="E43" t="s">
        <v>650</v>
      </c>
      <c r="G43">
        <v>63278</v>
      </c>
    </row>
    <row r="44" spans="1:7" x14ac:dyDescent="0.3">
      <c r="B44" t="s">
        <v>42</v>
      </c>
      <c r="C44">
        <v>23342</v>
      </c>
    </row>
  </sheetData>
  <mergeCells count="1">
    <mergeCell ref="A1:L1"/>
  </mergeCells>
  <pageMargins left="0.75" right="0.75" top="0.75" bottom="0.5" header="0.5" footer="0.7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651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2</v>
      </c>
      <c r="H5">
        <v>0</v>
      </c>
      <c r="J5">
        <f>SUM(D5:F5:H5)</f>
        <v>18</v>
      </c>
    </row>
    <row r="6" spans="1:12" x14ac:dyDescent="0.3">
      <c r="A6" t="s">
        <v>9</v>
      </c>
      <c r="D6">
        <v>11</v>
      </c>
      <c r="F6">
        <v>1</v>
      </c>
      <c r="H6">
        <v>0</v>
      </c>
      <c r="J6">
        <f>SUM(D6:F6:H6)</f>
        <v>12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1</v>
      </c>
      <c r="J8">
        <f>SUM(D8:F8:E8)</f>
        <v>5</v>
      </c>
    </row>
    <row r="9" spans="1:12" x14ac:dyDescent="0.3">
      <c r="A9" t="s">
        <v>12</v>
      </c>
      <c r="D9">
        <v>3</v>
      </c>
      <c r="F9">
        <v>1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191534</v>
      </c>
      <c r="F12">
        <v>157239</v>
      </c>
      <c r="H12">
        <v>26</v>
      </c>
      <c r="J12">
        <f>SUM(D12:F12:H12)</f>
        <v>348799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288</v>
      </c>
      <c r="F14">
        <v>93</v>
      </c>
      <c r="H14">
        <v>0</v>
      </c>
      <c r="J14">
        <f>SUM(D14:F14:H14)</f>
        <v>381</v>
      </c>
    </row>
    <row r="15" spans="1:12" x14ac:dyDescent="0.3">
      <c r="B15" t="s">
        <v>7</v>
      </c>
      <c r="D15">
        <f>SUM(D12:D13:D14)</f>
        <v>191822</v>
      </c>
      <c r="F15">
        <f>SUM(F12:F13:F14)</f>
        <v>157332</v>
      </c>
      <c r="H15">
        <f>SUM(H12:H13:H14)</f>
        <v>26</v>
      </c>
      <c r="J15">
        <f>SUM(D15:F15:H15)</f>
        <v>349180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102486</v>
      </c>
      <c r="F18">
        <v>80693</v>
      </c>
      <c r="H18">
        <v>0</v>
      </c>
      <c r="J18">
        <f>SUM(D18:F18:H18)</f>
        <v>183179</v>
      </c>
      <c r="M18" t="str">
        <f>$B$2</f>
        <v>Govindnagar</v>
      </c>
      <c r="N18">
        <f>$D$15</f>
        <v>191822</v>
      </c>
      <c r="O18">
        <f>$F$15</f>
        <v>157332</v>
      </c>
      <c r="P18">
        <f>$H$15</f>
        <v>26</v>
      </c>
      <c r="Q18">
        <f>$J$15</f>
        <v>349180</v>
      </c>
      <c r="R18">
        <f>$D$18</f>
        <v>102486</v>
      </c>
      <c r="S18">
        <f>$F$18</f>
        <v>80693</v>
      </c>
      <c r="T18">
        <f>$J$21</f>
        <v>2180</v>
      </c>
      <c r="U18">
        <f>$J$22</f>
        <v>185359</v>
      </c>
      <c r="V18">
        <f>$C$28</f>
        <v>185258</v>
      </c>
      <c r="W18">
        <f>$J$23</f>
        <v>53.08408270805888</v>
      </c>
      <c r="X18" t="str">
        <f>$C$42</f>
        <v xml:space="preserve">BJP       </v>
      </c>
      <c r="Y18" t="str">
        <f>$C$43</f>
        <v xml:space="preserve">INC       </v>
      </c>
      <c r="Z18">
        <f>$G$42</f>
        <v>112029</v>
      </c>
      <c r="AA18">
        <f>$G$43</f>
        <v>40520</v>
      </c>
      <c r="AB18">
        <f>$C$44</f>
        <v>71509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2180</v>
      </c>
    </row>
    <row r="22" spans="1:28" x14ac:dyDescent="0.3">
      <c r="B22" t="s">
        <v>7</v>
      </c>
      <c r="J22">
        <f>SUM(J18:J19:J21)</f>
        <v>185359</v>
      </c>
    </row>
    <row r="23" spans="1:28" x14ac:dyDescent="0.3">
      <c r="A23" t="s">
        <v>20</v>
      </c>
      <c r="J23">
        <f>J22/J15*100</f>
        <v>53.08408270805888</v>
      </c>
    </row>
    <row r="25" spans="1:28" x14ac:dyDescent="0.3">
      <c r="A25" t="s">
        <v>21</v>
      </c>
    </row>
    <row r="26" spans="1:28" x14ac:dyDescent="0.3">
      <c r="B26" t="s">
        <v>22</v>
      </c>
      <c r="C26">
        <v>101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J22-101</f>
        <v>185258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345</v>
      </c>
    </row>
    <row r="32" spans="1:28" x14ac:dyDescent="0.3">
      <c r="B32" t="s">
        <v>27</v>
      </c>
      <c r="C32">
        <v>1011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652</v>
      </c>
      <c r="G42">
        <v>112029</v>
      </c>
    </row>
    <row r="43" spans="1:7" x14ac:dyDescent="0.3">
      <c r="B43" t="s">
        <v>40</v>
      </c>
      <c r="C43" t="s">
        <v>39</v>
      </c>
      <c r="E43" t="s">
        <v>653</v>
      </c>
      <c r="G43">
        <v>40520</v>
      </c>
    </row>
    <row r="44" spans="1:7" x14ac:dyDescent="0.3">
      <c r="B44" t="s">
        <v>42</v>
      </c>
      <c r="C44">
        <v>71509</v>
      </c>
    </row>
  </sheetData>
  <mergeCells count="1">
    <mergeCell ref="A1:L1"/>
  </mergeCells>
  <pageMargins left="0.75" right="0.75" top="0.75" bottom="0.5" header="0.5" footer="0.7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654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0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149499</v>
      </c>
      <c r="F12">
        <v>122717</v>
      </c>
      <c r="H12">
        <v>5</v>
      </c>
      <c r="J12">
        <f>SUM(D12:F12:H12)</f>
        <v>272221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44</v>
      </c>
      <c r="F14">
        <v>29</v>
      </c>
      <c r="H14">
        <v>0</v>
      </c>
      <c r="J14">
        <f>SUM(D14:F14:H14)</f>
        <v>73</v>
      </c>
    </row>
    <row r="15" spans="1:12" x14ac:dyDescent="0.3">
      <c r="B15" t="s">
        <v>7</v>
      </c>
      <c r="D15">
        <f>SUM(D12:D13:D14)</f>
        <v>149543</v>
      </c>
      <c r="F15">
        <f>SUM(F12:F13:F14)</f>
        <v>122746</v>
      </c>
      <c r="H15">
        <f>SUM(H12:H13:H14)</f>
        <v>5</v>
      </c>
      <c r="J15">
        <f>SUM(D15:F15:H15)</f>
        <v>272294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85935</v>
      </c>
      <c r="F18">
        <v>67022</v>
      </c>
      <c r="H18">
        <v>0</v>
      </c>
      <c r="J18">
        <f>SUM(D18:F18:H18)</f>
        <v>152957</v>
      </c>
      <c r="M18" t="str">
        <f>$B$2</f>
        <v>Sishamau</v>
      </c>
      <c r="N18">
        <f>$D$15</f>
        <v>149543</v>
      </c>
      <c r="O18">
        <f>$F$15</f>
        <v>122746</v>
      </c>
      <c r="P18">
        <f>$H$15</f>
        <v>5</v>
      </c>
      <c r="Q18">
        <f>$J$15</f>
        <v>272294</v>
      </c>
      <c r="R18">
        <f>$D$18</f>
        <v>85935</v>
      </c>
      <c r="S18">
        <f>$F$18</f>
        <v>67022</v>
      </c>
      <c r="T18">
        <f>$J$21</f>
        <v>1308</v>
      </c>
      <c r="U18">
        <f>$J$22</f>
        <v>154265</v>
      </c>
      <c r="V18">
        <f>$C$28</f>
        <v>154222</v>
      </c>
      <c r="W18">
        <f>$J$23</f>
        <v>56.653837396343654</v>
      </c>
      <c r="X18" t="str">
        <f>$C$42</f>
        <v xml:space="preserve">SP        </v>
      </c>
      <c r="Y18" t="str">
        <f>$C$43</f>
        <v xml:space="preserve">BJP       </v>
      </c>
      <c r="Z18">
        <f>$G$42</f>
        <v>73030</v>
      </c>
      <c r="AA18">
        <f>$G$43</f>
        <v>67204</v>
      </c>
      <c r="AB18">
        <f>$C$44</f>
        <v>5826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1308</v>
      </c>
    </row>
    <row r="22" spans="1:28" x14ac:dyDescent="0.3">
      <c r="B22" t="s">
        <v>7</v>
      </c>
      <c r="J22">
        <f>SUM(J18:J19:J21)</f>
        <v>154265</v>
      </c>
    </row>
    <row r="23" spans="1:28" x14ac:dyDescent="0.3">
      <c r="A23" t="s">
        <v>20</v>
      </c>
      <c r="J23">
        <f>J22/J15*100</f>
        <v>56.653837396343654</v>
      </c>
    </row>
    <row r="25" spans="1:28" x14ac:dyDescent="0.3">
      <c r="A25" t="s">
        <v>21</v>
      </c>
    </row>
    <row r="26" spans="1:28" x14ac:dyDescent="0.3">
      <c r="B26" t="s">
        <v>22</v>
      </c>
      <c r="C26">
        <v>43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J22-43</f>
        <v>154222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253</v>
      </c>
    </row>
    <row r="32" spans="1:28" x14ac:dyDescent="0.3">
      <c r="B32" t="s">
        <v>27</v>
      </c>
      <c r="C32">
        <v>1076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655</v>
      </c>
      <c r="G42">
        <v>73030</v>
      </c>
    </row>
    <row r="43" spans="1:7" x14ac:dyDescent="0.3">
      <c r="B43" t="s">
        <v>40</v>
      </c>
      <c r="C43" t="s">
        <v>41</v>
      </c>
      <c r="E43" t="s">
        <v>656</v>
      </c>
      <c r="G43">
        <v>67204</v>
      </c>
    </row>
    <row r="44" spans="1:7" x14ac:dyDescent="0.3">
      <c r="B44" t="s">
        <v>42</v>
      </c>
      <c r="C44">
        <v>5826</v>
      </c>
    </row>
  </sheetData>
  <mergeCells count="1">
    <mergeCell ref="A1:L1"/>
  </mergeCells>
  <pageMargins left="0.75" right="0.75" top="0.75" bottom="0.5" header="0.5" footer="0.7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657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154231</v>
      </c>
      <c r="F12">
        <v>124762</v>
      </c>
      <c r="H12">
        <v>38</v>
      </c>
      <c r="J12">
        <f>SUM(D12:F12:H12)</f>
        <v>279031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46</v>
      </c>
      <c r="F14">
        <v>21</v>
      </c>
      <c r="H14">
        <v>0</v>
      </c>
      <c r="J14">
        <f>SUM(D14:F14:H14)</f>
        <v>67</v>
      </c>
    </row>
    <row r="15" spans="1:12" x14ac:dyDescent="0.3">
      <c r="B15" t="s">
        <v>7</v>
      </c>
      <c r="D15">
        <f>SUM(D12:D13:D14)</f>
        <v>154277</v>
      </c>
      <c r="F15">
        <f>SUM(F12:F13:F14)</f>
        <v>124783</v>
      </c>
      <c r="H15">
        <f>SUM(H12:H13:H14)</f>
        <v>38</v>
      </c>
      <c r="J15">
        <f>SUM(D15:F15:H15)</f>
        <v>279098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84682</v>
      </c>
      <c r="F18">
        <v>61855</v>
      </c>
      <c r="H18">
        <v>0</v>
      </c>
      <c r="J18">
        <f>SUM(D18:F18:H18)</f>
        <v>146537</v>
      </c>
      <c r="M18" t="str">
        <f>$B$2</f>
        <v>Arya Nagar</v>
      </c>
      <c r="N18">
        <f>$D$15</f>
        <v>154277</v>
      </c>
      <c r="O18">
        <f>$F$15</f>
        <v>124783</v>
      </c>
      <c r="P18">
        <f>$H$15</f>
        <v>38</v>
      </c>
      <c r="Q18">
        <f>$J$15</f>
        <v>279098</v>
      </c>
      <c r="R18">
        <f>$D$18</f>
        <v>84682</v>
      </c>
      <c r="S18">
        <f>$F$18</f>
        <v>61855</v>
      </c>
      <c r="T18">
        <f>$J$21</f>
        <v>1007</v>
      </c>
      <c r="U18">
        <f>$J$22</f>
        <v>147544</v>
      </c>
      <c r="V18">
        <f>$C$28</f>
        <v>147465</v>
      </c>
      <c r="W18">
        <f>$J$23</f>
        <v>52.864585199463988</v>
      </c>
      <c r="X18" t="str">
        <f>$C$42</f>
        <v xml:space="preserve">SP        </v>
      </c>
      <c r="Y18" t="str">
        <f>$C$43</f>
        <v xml:space="preserve">BJP       </v>
      </c>
      <c r="Z18">
        <f>$G$42</f>
        <v>70993</v>
      </c>
      <c r="AA18">
        <f>$G$43</f>
        <v>65270</v>
      </c>
      <c r="AB18">
        <f>$C$44</f>
        <v>5723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1007</v>
      </c>
    </row>
    <row r="22" spans="1:28" x14ac:dyDescent="0.3">
      <c r="B22" t="s">
        <v>7</v>
      </c>
      <c r="J22">
        <f>SUM(J18:J19:J21)</f>
        <v>147544</v>
      </c>
    </row>
    <row r="23" spans="1:28" x14ac:dyDescent="0.3">
      <c r="A23" t="s">
        <v>20</v>
      </c>
      <c r="J23">
        <f>J22/J15*100</f>
        <v>52.864585199463988</v>
      </c>
    </row>
    <row r="25" spans="1:28" x14ac:dyDescent="0.3">
      <c r="A25" t="s">
        <v>21</v>
      </c>
    </row>
    <row r="26" spans="1:28" x14ac:dyDescent="0.3">
      <c r="B26" t="s">
        <v>22</v>
      </c>
      <c r="C26">
        <v>79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J22-79</f>
        <v>147465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249</v>
      </c>
    </row>
    <row r="32" spans="1:28" x14ac:dyDescent="0.3">
      <c r="B32" t="s">
        <v>27</v>
      </c>
      <c r="C32">
        <v>1121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658</v>
      </c>
      <c r="G42">
        <v>70993</v>
      </c>
    </row>
    <row r="43" spans="1:7" x14ac:dyDescent="0.3">
      <c r="B43" t="s">
        <v>40</v>
      </c>
      <c r="C43" t="s">
        <v>41</v>
      </c>
      <c r="E43" t="s">
        <v>659</v>
      </c>
      <c r="G43">
        <v>65270</v>
      </c>
    </row>
    <row r="44" spans="1:7" x14ac:dyDescent="0.3">
      <c r="B44" t="s">
        <v>42</v>
      </c>
      <c r="C44">
        <v>5723</v>
      </c>
    </row>
  </sheetData>
  <mergeCells count="1">
    <mergeCell ref="A1:L1"/>
  </mergeCells>
  <pageMargins left="0.75" right="0.75" top="0.75" bottom="0.5" header="0.5" footer="0.7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660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1</v>
      </c>
      <c r="H5">
        <v>0</v>
      </c>
      <c r="J5">
        <f>SUM(D5:F5:H5)</f>
        <v>14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192082</v>
      </c>
      <c r="F12">
        <v>162136</v>
      </c>
      <c r="H12">
        <v>42</v>
      </c>
      <c r="J12">
        <f>SUM(D12:F12:H12)</f>
        <v>354260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305</v>
      </c>
      <c r="F14">
        <v>128</v>
      </c>
      <c r="H14">
        <v>0</v>
      </c>
      <c r="J14">
        <f>SUM(D14:F14:H14)</f>
        <v>433</v>
      </c>
    </row>
    <row r="15" spans="1:12" x14ac:dyDescent="0.3">
      <c r="B15" t="s">
        <v>7</v>
      </c>
      <c r="D15">
        <f>SUM(D12:D13:D14)</f>
        <v>192387</v>
      </c>
      <c r="F15">
        <f>SUM(F12:F13:F14)</f>
        <v>162264</v>
      </c>
      <c r="H15">
        <f>SUM(H12:H13:H14)</f>
        <v>42</v>
      </c>
      <c r="J15">
        <f>SUM(D15:F15:H15)</f>
        <v>354693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111034</v>
      </c>
      <c r="F18">
        <v>91767</v>
      </c>
      <c r="H18">
        <v>0</v>
      </c>
      <c r="J18">
        <f>SUM(D18:F18:H18)</f>
        <v>202801</v>
      </c>
      <c r="M18" t="str">
        <f>$B$2</f>
        <v>KIDWAI NAGAR</v>
      </c>
      <c r="N18">
        <f>$D$15</f>
        <v>192387</v>
      </c>
      <c r="O18">
        <f>$F$15</f>
        <v>162264</v>
      </c>
      <c r="P18">
        <f>$H$15</f>
        <v>42</v>
      </c>
      <c r="Q18">
        <f>$J$15</f>
        <v>354693</v>
      </c>
      <c r="R18">
        <f>$D$18</f>
        <v>111034</v>
      </c>
      <c r="S18">
        <f>$F$18</f>
        <v>91767</v>
      </c>
      <c r="T18">
        <f>$J$21</f>
        <v>2333</v>
      </c>
      <c r="U18">
        <f>$J$22</f>
        <v>205134</v>
      </c>
      <c r="V18">
        <f>$C$28</f>
        <v>205134</v>
      </c>
      <c r="W18">
        <f>$J$23</f>
        <v>57.834239750995934</v>
      </c>
      <c r="X18" t="str">
        <f>$C$42</f>
        <v xml:space="preserve">BJP       </v>
      </c>
      <c r="Y18" t="str">
        <f>$C$43</f>
        <v xml:space="preserve">INC       </v>
      </c>
      <c r="Z18">
        <f>$G$42</f>
        <v>111407</v>
      </c>
      <c r="AA18">
        <f>$G$43</f>
        <v>77424</v>
      </c>
      <c r="AB18">
        <f>$C$44</f>
        <v>33983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2333</v>
      </c>
    </row>
    <row r="22" spans="1:28" x14ac:dyDescent="0.3">
      <c r="B22" t="s">
        <v>7</v>
      </c>
      <c r="J22">
        <f>SUM(J18:J19:J21)</f>
        <v>205134</v>
      </c>
    </row>
    <row r="23" spans="1:28" x14ac:dyDescent="0.3">
      <c r="A23" t="s">
        <v>20</v>
      </c>
      <c r="J23">
        <f>J22/J15*100</f>
        <v>57.834239750995934</v>
      </c>
    </row>
    <row r="25" spans="1:28" x14ac:dyDescent="0.3">
      <c r="A25" t="s">
        <v>21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205134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319</v>
      </c>
    </row>
    <row r="32" spans="1:28" x14ac:dyDescent="0.3">
      <c r="B32" t="s">
        <v>27</v>
      </c>
      <c r="C32">
        <v>1111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661</v>
      </c>
      <c r="G42">
        <v>111407</v>
      </c>
    </row>
    <row r="43" spans="1:7" x14ac:dyDescent="0.3">
      <c r="B43" t="s">
        <v>40</v>
      </c>
      <c r="C43" t="s">
        <v>39</v>
      </c>
      <c r="E43" t="s">
        <v>662</v>
      </c>
      <c r="G43">
        <v>77424</v>
      </c>
    </row>
    <row r="44" spans="1:7" x14ac:dyDescent="0.3">
      <c r="B44" t="s">
        <v>42</v>
      </c>
      <c r="C44">
        <v>33983</v>
      </c>
    </row>
  </sheetData>
  <mergeCells count="1">
    <mergeCell ref="A1:L1"/>
  </mergeCells>
  <pageMargins left="0.75" right="0.75" top="0.75" bottom="0.5" header="0.5" footer="0.7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663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22</v>
      </c>
      <c r="F5">
        <v>1</v>
      </c>
      <c r="H5">
        <v>0</v>
      </c>
      <c r="J5">
        <f>SUM(D5:F5:H5)</f>
        <v>23</v>
      </c>
    </row>
    <row r="6" spans="1:12" x14ac:dyDescent="0.3">
      <c r="A6" t="s">
        <v>9</v>
      </c>
      <c r="D6">
        <v>8</v>
      </c>
      <c r="F6">
        <v>0</v>
      </c>
      <c r="H6">
        <v>0</v>
      </c>
      <c r="J6">
        <f>SUM(D6:F6:H6)</f>
        <v>8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12" x14ac:dyDescent="0.3">
      <c r="A9" t="s">
        <v>12</v>
      </c>
      <c r="D9">
        <v>12</v>
      </c>
      <c r="F9">
        <v>1</v>
      </c>
      <c r="H9">
        <v>0</v>
      </c>
      <c r="J9">
        <f>SUM(D9:F9:E9)</f>
        <v>13</v>
      </c>
    </row>
    <row r="11" spans="1:12" x14ac:dyDescent="0.3">
      <c r="A11" t="s">
        <v>13</v>
      </c>
    </row>
    <row r="12" spans="1:12" x14ac:dyDescent="0.3">
      <c r="B12" t="s">
        <v>14</v>
      </c>
      <c r="D12">
        <v>186526</v>
      </c>
      <c r="F12">
        <v>148596</v>
      </c>
      <c r="H12">
        <v>25</v>
      </c>
      <c r="J12">
        <f>SUM(D12:F12:H12)</f>
        <v>335147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314</v>
      </c>
      <c r="F14">
        <v>126</v>
      </c>
      <c r="H14">
        <v>0</v>
      </c>
      <c r="J14">
        <f>SUM(D14:F14:H14)</f>
        <v>440</v>
      </c>
    </row>
    <row r="15" spans="1:12" x14ac:dyDescent="0.3">
      <c r="B15" t="s">
        <v>7</v>
      </c>
      <c r="D15">
        <f>SUM(D12:D13:D14)</f>
        <v>186840</v>
      </c>
      <c r="F15">
        <f>SUM(F12:F13:F14)</f>
        <v>148722</v>
      </c>
      <c r="H15">
        <f>SUM(H12:H13:H14)</f>
        <v>25</v>
      </c>
      <c r="J15">
        <f>SUM(D15:F15:H15)</f>
        <v>335587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98661</v>
      </c>
      <c r="F18">
        <v>76426</v>
      </c>
      <c r="H18">
        <v>3</v>
      </c>
      <c r="J18">
        <f>SUM(D18:F18:H18)</f>
        <v>175090</v>
      </c>
      <c r="M18" t="str">
        <f>$B$2</f>
        <v>Kanpur Cantt.</v>
      </c>
      <c r="N18">
        <f>$D$15</f>
        <v>186840</v>
      </c>
      <c r="O18">
        <f>$F$15</f>
        <v>148722</v>
      </c>
      <c r="P18">
        <f>$H$15</f>
        <v>25</v>
      </c>
      <c r="Q18">
        <f>$J$15</f>
        <v>335587</v>
      </c>
      <c r="R18">
        <f>$D$18</f>
        <v>98661</v>
      </c>
      <c r="S18">
        <f>$F$18</f>
        <v>76426</v>
      </c>
      <c r="T18">
        <f>$J$21</f>
        <v>1372</v>
      </c>
      <c r="U18">
        <f>$J$22</f>
        <v>176462</v>
      </c>
      <c r="V18">
        <f>$C$28</f>
        <v>176462</v>
      </c>
      <c r="W18">
        <f>$J$23</f>
        <v>52.583085757195605</v>
      </c>
      <c r="X18" t="str">
        <f>$C$42</f>
        <v xml:space="preserve">INC       </v>
      </c>
      <c r="Y18" t="str">
        <f>$C$43</f>
        <v xml:space="preserve">BJP       </v>
      </c>
      <c r="Z18">
        <f>$G$42</f>
        <v>81169</v>
      </c>
      <c r="AA18">
        <f>$G$43</f>
        <v>71805</v>
      </c>
      <c r="AB18">
        <f>$C$44</f>
        <v>9364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1372</v>
      </c>
    </row>
    <row r="22" spans="1:28" x14ac:dyDescent="0.3">
      <c r="B22" t="s">
        <v>7</v>
      </c>
      <c r="J22">
        <f>SUM(J18:J19:J21)</f>
        <v>176462</v>
      </c>
    </row>
    <row r="23" spans="1:28" x14ac:dyDescent="0.3">
      <c r="A23" t="s">
        <v>20</v>
      </c>
      <c r="J23">
        <f>J22/J15*100</f>
        <v>52.583085757195605</v>
      </c>
    </row>
    <row r="25" spans="1:28" x14ac:dyDescent="0.3">
      <c r="A25" t="s">
        <v>21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176462</v>
      </c>
    </row>
    <row r="29" spans="1:28" x14ac:dyDescent="0.3">
      <c r="B29" t="s">
        <v>25</v>
      </c>
      <c r="C29">
        <v>1</v>
      </c>
    </row>
    <row r="31" spans="1:28" x14ac:dyDescent="0.3">
      <c r="A31" t="s">
        <v>26</v>
      </c>
      <c r="C31">
        <v>312</v>
      </c>
    </row>
    <row r="32" spans="1:28" x14ac:dyDescent="0.3">
      <c r="B32" t="s">
        <v>27</v>
      </c>
      <c r="C32">
        <v>1074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39</v>
      </c>
      <c r="E42" t="s">
        <v>664</v>
      </c>
      <c r="G42">
        <v>81169</v>
      </c>
    </row>
    <row r="43" spans="1:7" x14ac:dyDescent="0.3">
      <c r="B43" t="s">
        <v>40</v>
      </c>
      <c r="C43" t="s">
        <v>41</v>
      </c>
      <c r="E43" t="s">
        <v>665</v>
      </c>
      <c r="G43">
        <v>71805</v>
      </c>
    </row>
    <row r="44" spans="1:7" x14ac:dyDescent="0.3">
      <c r="B44" t="s">
        <v>42</v>
      </c>
      <c r="C44">
        <v>9364</v>
      </c>
    </row>
  </sheetData>
  <mergeCells count="1">
    <mergeCell ref="A1:L1"/>
  </mergeCells>
  <pageMargins left="0.75" right="0.75" top="0.75" bottom="0.5" header="0.5" footer="0.7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666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2</v>
      </c>
      <c r="H5">
        <v>0</v>
      </c>
      <c r="J5">
        <f>SUM(D5:F5:H5)</f>
        <v>20</v>
      </c>
    </row>
    <row r="6" spans="1:12" x14ac:dyDescent="0.3">
      <c r="A6" t="s">
        <v>9</v>
      </c>
      <c r="D6">
        <v>8</v>
      </c>
      <c r="F6">
        <v>0</v>
      </c>
      <c r="H6">
        <v>0</v>
      </c>
      <c r="J6">
        <f>SUM(D6:F6:H6)</f>
        <v>8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2</v>
      </c>
      <c r="J8">
        <f>SUM(D8:F8:E8)</f>
        <v>10</v>
      </c>
    </row>
    <row r="9" spans="1:12" x14ac:dyDescent="0.3">
      <c r="A9" t="s">
        <v>12</v>
      </c>
      <c r="D9">
        <v>8</v>
      </c>
      <c r="F9">
        <v>2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227071</v>
      </c>
      <c r="F12">
        <v>180647</v>
      </c>
      <c r="H12">
        <v>24</v>
      </c>
      <c r="J12">
        <f>SUM(D12:F12:H12)</f>
        <v>407742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945</v>
      </c>
      <c r="F14">
        <v>362</v>
      </c>
      <c r="H14">
        <v>0</v>
      </c>
      <c r="J14">
        <f>SUM(D14:F14:H14)</f>
        <v>1307</v>
      </c>
    </row>
    <row r="15" spans="1:12" x14ac:dyDescent="0.3">
      <c r="B15" t="s">
        <v>7</v>
      </c>
      <c r="D15">
        <f>SUM(D12:D13:D14)</f>
        <v>228016</v>
      </c>
      <c r="F15">
        <f>SUM(F12:F13:F14)</f>
        <v>181009</v>
      </c>
      <c r="H15">
        <f>SUM(H12:H13:H14)</f>
        <v>24</v>
      </c>
      <c r="J15">
        <f>SUM(D15:F15:H15)</f>
        <v>409049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132889</v>
      </c>
      <c r="F18">
        <v>101788</v>
      </c>
      <c r="H18">
        <v>1</v>
      </c>
      <c r="J18">
        <f>SUM(D18:F18:H18)</f>
        <v>234678</v>
      </c>
      <c r="M18" t="str">
        <f>$B$2</f>
        <v>Maharajpur</v>
      </c>
      <c r="N18">
        <f>$D$15</f>
        <v>228016</v>
      </c>
      <c r="O18">
        <f>$F$15</f>
        <v>181009</v>
      </c>
      <c r="P18">
        <f>$H$15</f>
        <v>24</v>
      </c>
      <c r="Q18">
        <f>$J$15</f>
        <v>409049</v>
      </c>
      <c r="R18">
        <f>$D$18</f>
        <v>132889</v>
      </c>
      <c r="S18">
        <f>$F$18</f>
        <v>101788</v>
      </c>
      <c r="T18">
        <f>$J$21</f>
        <v>2128</v>
      </c>
      <c r="U18">
        <f>$J$22</f>
        <v>236806</v>
      </c>
      <c r="V18">
        <f>$C$28</f>
        <v>236731</v>
      </c>
      <c r="W18">
        <f>$J$23</f>
        <v>57.891841808683061</v>
      </c>
      <c r="X18" t="str">
        <f>$C$42</f>
        <v xml:space="preserve">BJP       </v>
      </c>
      <c r="Y18" t="str">
        <f>$C$43</f>
        <v xml:space="preserve">BSP       </v>
      </c>
      <c r="Z18">
        <f>$G$42</f>
        <v>132394</v>
      </c>
      <c r="AA18">
        <f>$G$43</f>
        <v>40568</v>
      </c>
      <c r="AB18">
        <f>$C$44</f>
        <v>91826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2128</v>
      </c>
    </row>
    <row r="22" spans="1:28" x14ac:dyDescent="0.3">
      <c r="B22" t="s">
        <v>7</v>
      </c>
      <c r="J22">
        <f>SUM(J18:J19:J21)</f>
        <v>236806</v>
      </c>
    </row>
    <row r="23" spans="1:28" x14ac:dyDescent="0.3">
      <c r="A23" t="s">
        <v>20</v>
      </c>
      <c r="J23">
        <f>J22/J15*100</f>
        <v>57.891841808683061</v>
      </c>
    </row>
    <row r="25" spans="1:28" x14ac:dyDescent="0.3">
      <c r="A25" t="s">
        <v>21</v>
      </c>
    </row>
    <row r="26" spans="1:28" x14ac:dyDescent="0.3">
      <c r="B26" t="s">
        <v>22</v>
      </c>
      <c r="C26">
        <v>75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J22-75</f>
        <v>236731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419</v>
      </c>
    </row>
    <row r="32" spans="1:28" x14ac:dyDescent="0.3">
      <c r="B32" t="s">
        <v>27</v>
      </c>
      <c r="C32">
        <v>973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667</v>
      </c>
      <c r="G42">
        <v>132394</v>
      </c>
    </row>
    <row r="43" spans="1:7" x14ac:dyDescent="0.3">
      <c r="B43" t="s">
        <v>40</v>
      </c>
      <c r="C43" t="s">
        <v>47</v>
      </c>
      <c r="E43" t="s">
        <v>668</v>
      </c>
      <c r="G43">
        <v>40568</v>
      </c>
    </row>
    <row r="44" spans="1:7" x14ac:dyDescent="0.3">
      <c r="B44" t="s">
        <v>42</v>
      </c>
      <c r="C44">
        <v>91826</v>
      </c>
    </row>
  </sheetData>
  <mergeCells count="1">
    <mergeCell ref="A1:L1"/>
  </mergeCells>
  <pageMargins left="0.75" right="0.75" top="0.75" bottom="0.5" header="0.5" footer="0.7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44"/>
  <sheetViews>
    <sheetView topLeftCell="G1"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0</v>
      </c>
      <c r="H5">
        <v>0</v>
      </c>
      <c r="J5">
        <f>SUM(D5:F5:H5)</f>
        <v>14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185661</v>
      </c>
      <c r="F12">
        <v>161876</v>
      </c>
      <c r="H12">
        <v>13</v>
      </c>
      <c r="J12">
        <f>SUM(D12:F12:H12)</f>
        <v>347550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155</v>
      </c>
      <c r="F14">
        <v>43</v>
      </c>
      <c r="H14">
        <v>0</v>
      </c>
      <c r="J14">
        <f>SUM(D14:F14:H14)</f>
        <v>198</v>
      </c>
    </row>
    <row r="15" spans="1:12" x14ac:dyDescent="0.3">
      <c r="B15" t="s">
        <v>7</v>
      </c>
      <c r="D15">
        <f>SUM(D12:D13:D14)</f>
        <v>185816</v>
      </c>
      <c r="F15">
        <f>SUM(F12:F13:F14)</f>
        <v>161919</v>
      </c>
      <c r="H15">
        <f>SUM(H12:H13:H14)</f>
        <v>13</v>
      </c>
      <c r="J15">
        <f>SUM(D15:F15:H15)</f>
        <v>347748</v>
      </c>
    </row>
    <row r="17" spans="1:27" x14ac:dyDescent="0.3">
      <c r="A17" t="s">
        <v>17</v>
      </c>
    </row>
    <row r="18" spans="1:27" x14ac:dyDescent="0.3">
      <c r="B18" t="s">
        <v>14</v>
      </c>
      <c r="D18">
        <v>135323</v>
      </c>
      <c r="F18">
        <v>120352</v>
      </c>
      <c r="H18">
        <v>0</v>
      </c>
      <c r="J18">
        <f>SUM(D18:F18:H18)</f>
        <v>255675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752</v>
      </c>
    </row>
    <row r="22" spans="1:27" x14ac:dyDescent="0.3">
      <c r="B22" t="s">
        <v>7</v>
      </c>
      <c r="J22">
        <f>SUM(J18:J19:J21)</f>
        <v>256427</v>
      </c>
    </row>
    <row r="23" spans="1:27" x14ac:dyDescent="0.3">
      <c r="A23" t="s">
        <v>20</v>
      </c>
      <c r="J23">
        <f>J22/J15*100</f>
        <v>73.739316976661257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7</v>
      </c>
      <c r="L26" t="str">
        <f>$B$2</f>
        <v>Thakurdwara</v>
      </c>
      <c r="M26">
        <f>$D$15</f>
        <v>185816</v>
      </c>
      <c r="N26">
        <f>$F$15</f>
        <v>161919</v>
      </c>
      <c r="O26">
        <f>$H$15</f>
        <v>13</v>
      </c>
      <c r="P26">
        <f>$J$15</f>
        <v>347748</v>
      </c>
      <c r="Q26">
        <f>$D$18</f>
        <v>135323</v>
      </c>
      <c r="R26">
        <f>$F$18</f>
        <v>120352</v>
      </c>
      <c r="S26">
        <f>$J$21</f>
        <v>752</v>
      </c>
      <c r="T26">
        <f>$J$22</f>
        <v>256427</v>
      </c>
      <c r="U26">
        <f>$C$28</f>
        <v>256420</v>
      </c>
      <c r="V26">
        <f>$J$23</f>
        <v>73.739316976661257</v>
      </c>
      <c r="W26" t="str">
        <f>$C$42</f>
        <v xml:space="preserve">SP        </v>
      </c>
      <c r="X26" t="str">
        <f>$C$43</f>
        <v xml:space="preserve">BJP       </v>
      </c>
      <c r="Y26">
        <f>$G$42</f>
        <v>107865</v>
      </c>
      <c r="Z26">
        <f>$G$43</f>
        <v>94456</v>
      </c>
      <c r="AA26">
        <f>$C$44</f>
        <v>13409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J22-7</f>
        <v>256420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361</v>
      </c>
    </row>
    <row r="32" spans="1:27" x14ac:dyDescent="0.3">
      <c r="B32" t="s">
        <v>27</v>
      </c>
      <c r="C32">
        <v>963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106</v>
      </c>
      <c r="G42">
        <v>107865</v>
      </c>
    </row>
    <row r="43" spans="1:7" x14ac:dyDescent="0.3">
      <c r="B43" t="s">
        <v>40</v>
      </c>
      <c r="C43" t="s">
        <v>41</v>
      </c>
      <c r="E43" t="s">
        <v>107</v>
      </c>
      <c r="G43">
        <v>94456</v>
      </c>
    </row>
    <row r="44" spans="1:7" x14ac:dyDescent="0.3">
      <c r="B44" t="s">
        <v>42</v>
      </c>
      <c r="C44">
        <v>13409</v>
      </c>
    </row>
  </sheetData>
  <mergeCells count="1">
    <mergeCell ref="A1:L1"/>
  </mergeCells>
  <pageMargins left="0.75" right="0.75" top="0.75" bottom="0.5" header="0.5" footer="0.7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669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3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2</v>
      </c>
      <c r="J8">
        <f>SUM(D8:F8:E8)</f>
        <v>6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168600</v>
      </c>
      <c r="F12">
        <v>139794</v>
      </c>
      <c r="H12">
        <v>5</v>
      </c>
      <c r="J12">
        <f>SUM(D12:F12:H12)</f>
        <v>308399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384</v>
      </c>
      <c r="F14">
        <v>144</v>
      </c>
      <c r="H14">
        <v>0</v>
      </c>
      <c r="J14">
        <f>SUM(D14:F14:H14)</f>
        <v>528</v>
      </c>
    </row>
    <row r="15" spans="1:12" x14ac:dyDescent="0.3">
      <c r="B15" t="s">
        <v>7</v>
      </c>
      <c r="D15">
        <f>SUM(D12:D13:D14)</f>
        <v>168984</v>
      </c>
      <c r="F15">
        <f>SUM(F12:F13:F14)</f>
        <v>139938</v>
      </c>
      <c r="H15">
        <f>SUM(H12:H13:H14)</f>
        <v>5</v>
      </c>
      <c r="J15">
        <f>SUM(D15:F15:H15)</f>
        <v>308927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103519</v>
      </c>
      <c r="F18">
        <v>86864</v>
      </c>
      <c r="H18">
        <v>1</v>
      </c>
      <c r="J18">
        <f>SUM(D18:F18:H18)</f>
        <v>190384</v>
      </c>
      <c r="M18" t="str">
        <f>$B$2</f>
        <v xml:space="preserve">Ghatampur </v>
      </c>
      <c r="N18">
        <f>$D$15</f>
        <v>168984</v>
      </c>
      <c r="O18">
        <f>$F$15</f>
        <v>139938</v>
      </c>
      <c r="P18">
        <f>$H$15</f>
        <v>5</v>
      </c>
      <c r="Q18">
        <f>$J$15</f>
        <v>308927</v>
      </c>
      <c r="R18">
        <f>$D$18</f>
        <v>103519</v>
      </c>
      <c r="S18">
        <f>$F$18</f>
        <v>86864</v>
      </c>
      <c r="T18">
        <f>$J$21</f>
        <v>842</v>
      </c>
      <c r="U18">
        <f>$J$22</f>
        <v>191226</v>
      </c>
      <c r="V18">
        <f>$C$28</f>
        <v>191219</v>
      </c>
      <c r="W18">
        <f>$J$23</f>
        <v>61.900060532099822</v>
      </c>
      <c r="X18" t="str">
        <f>$C$42</f>
        <v xml:space="preserve">BJP       </v>
      </c>
      <c r="Y18" t="str">
        <f>$C$43</f>
        <v xml:space="preserve">BSP       </v>
      </c>
      <c r="Z18">
        <f>$G$42</f>
        <v>92776</v>
      </c>
      <c r="AA18">
        <f>$G$43</f>
        <v>47598</v>
      </c>
      <c r="AB18">
        <f>$C$44</f>
        <v>45178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842</v>
      </c>
    </row>
    <row r="22" spans="1:28" x14ac:dyDescent="0.3">
      <c r="B22" t="s">
        <v>7</v>
      </c>
      <c r="J22">
        <f>SUM(J18:J19:J21)</f>
        <v>191226</v>
      </c>
    </row>
    <row r="23" spans="1:28" x14ac:dyDescent="0.3">
      <c r="A23" t="s">
        <v>20</v>
      </c>
      <c r="J23">
        <f>J22/J15*100</f>
        <v>61.900060532099822</v>
      </c>
    </row>
    <row r="25" spans="1:28" x14ac:dyDescent="0.3">
      <c r="A25" t="s">
        <v>21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</f>
        <v>191219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344</v>
      </c>
    </row>
    <row r="32" spans="1:28" x14ac:dyDescent="0.3">
      <c r="B32" t="s">
        <v>27</v>
      </c>
      <c r="C32">
        <v>897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670</v>
      </c>
      <c r="G42">
        <v>92776</v>
      </c>
    </row>
    <row r="43" spans="1:7" x14ac:dyDescent="0.3">
      <c r="B43" t="s">
        <v>40</v>
      </c>
      <c r="C43" t="s">
        <v>47</v>
      </c>
      <c r="E43" t="s">
        <v>671</v>
      </c>
      <c r="G43">
        <v>47598</v>
      </c>
    </row>
    <row r="44" spans="1:7" x14ac:dyDescent="0.3">
      <c r="B44" t="s">
        <v>42</v>
      </c>
      <c r="C44">
        <v>45178</v>
      </c>
    </row>
  </sheetData>
  <mergeCells count="1">
    <mergeCell ref="A1:L1"/>
  </mergeCells>
  <pageMargins left="0.75" right="0.75" top="0.75" bottom="0.5" header="0.5" footer="0.7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672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19</v>
      </c>
      <c r="F5">
        <v>3</v>
      </c>
      <c r="H5">
        <v>0</v>
      </c>
      <c r="J5">
        <f>SUM(D5:F5:H5)</f>
        <v>22</v>
      </c>
    </row>
    <row r="6" spans="1:12" x14ac:dyDescent="0.3">
      <c r="A6" t="s">
        <v>9</v>
      </c>
      <c r="D6">
        <v>8</v>
      </c>
      <c r="F6">
        <v>0</v>
      </c>
      <c r="H6">
        <v>0</v>
      </c>
      <c r="J6">
        <f>SUM(D6:F6:H6)</f>
        <v>8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2</v>
      </c>
      <c r="J8">
        <f>SUM(D8:F8:E8)</f>
        <v>11</v>
      </c>
    </row>
    <row r="9" spans="1:12" x14ac:dyDescent="0.3">
      <c r="A9" t="s">
        <v>12</v>
      </c>
      <c r="D9">
        <v>8</v>
      </c>
      <c r="F9">
        <v>2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237855</v>
      </c>
      <c r="F12">
        <v>193325</v>
      </c>
      <c r="H12">
        <v>17</v>
      </c>
      <c r="J12">
        <f>SUM(D12:F12:H12)</f>
        <v>431197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70</v>
      </c>
      <c r="F14">
        <v>30</v>
      </c>
      <c r="H14">
        <v>0</v>
      </c>
      <c r="J14">
        <f>SUM(D14:F14:H14)</f>
        <v>100</v>
      </c>
    </row>
    <row r="15" spans="1:12" x14ac:dyDescent="0.3">
      <c r="B15" t="s">
        <v>7</v>
      </c>
      <c r="D15">
        <f>SUM(D12:D13:D14)</f>
        <v>237925</v>
      </c>
      <c r="F15">
        <f>SUM(F12:F13:F14)</f>
        <v>193355</v>
      </c>
      <c r="H15">
        <f>SUM(H12:H13:H14)</f>
        <v>17</v>
      </c>
      <c r="J15">
        <f>SUM(D15:F15:H15)</f>
        <v>431297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136158</v>
      </c>
      <c r="F18">
        <v>115707</v>
      </c>
      <c r="H18">
        <v>1</v>
      </c>
      <c r="J18">
        <f>SUM(D18:F18:H18)</f>
        <v>251866</v>
      </c>
      <c r="M18" t="str">
        <f>$B$2</f>
        <v>Madhaugarh</v>
      </c>
      <c r="N18">
        <f>$D$15</f>
        <v>237925</v>
      </c>
      <c r="O18">
        <f>$F$15</f>
        <v>193355</v>
      </c>
      <c r="P18">
        <f>$H$15</f>
        <v>17</v>
      </c>
      <c r="Q18">
        <f>$J$15</f>
        <v>431297</v>
      </c>
      <c r="R18">
        <f>$D$18</f>
        <v>136158</v>
      </c>
      <c r="S18">
        <f>$F$18</f>
        <v>115707</v>
      </c>
      <c r="T18">
        <f>$J$21</f>
        <v>801</v>
      </c>
      <c r="U18">
        <f>$J$22</f>
        <v>252667</v>
      </c>
      <c r="V18">
        <f>$C$28</f>
        <v>252621</v>
      </c>
      <c r="W18">
        <f>$J$23</f>
        <v>58.583064570354068</v>
      </c>
      <c r="X18" t="str">
        <f>$C$42</f>
        <v xml:space="preserve">BJP       </v>
      </c>
      <c r="Y18" t="str">
        <f>$C$43</f>
        <v xml:space="preserve">BSP       </v>
      </c>
      <c r="Z18">
        <f>$G$42</f>
        <v>108737</v>
      </c>
      <c r="AA18">
        <f>$G$43</f>
        <v>62752</v>
      </c>
      <c r="AB18">
        <f>$C$44</f>
        <v>45985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801</v>
      </c>
    </row>
    <row r="22" spans="1:28" x14ac:dyDescent="0.3">
      <c r="B22" t="s">
        <v>7</v>
      </c>
      <c r="J22">
        <f>SUM(J18:J19:J21)</f>
        <v>252667</v>
      </c>
    </row>
    <row r="23" spans="1:28" x14ac:dyDescent="0.3">
      <c r="A23" t="s">
        <v>20</v>
      </c>
      <c r="J23">
        <f>J22/J15*100</f>
        <v>58.583064570354068</v>
      </c>
    </row>
    <row r="25" spans="1:28" x14ac:dyDescent="0.3">
      <c r="A25" t="s">
        <v>21</v>
      </c>
    </row>
    <row r="26" spans="1:28" x14ac:dyDescent="0.3">
      <c r="B26" t="s">
        <v>22</v>
      </c>
      <c r="C26">
        <v>46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J22-46</f>
        <v>252621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520</v>
      </c>
    </row>
    <row r="32" spans="1:28" x14ac:dyDescent="0.3">
      <c r="B32" t="s">
        <v>27</v>
      </c>
      <c r="C32">
        <v>829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673</v>
      </c>
      <c r="G42">
        <v>108737</v>
      </c>
    </row>
    <row r="43" spans="1:7" x14ac:dyDescent="0.3">
      <c r="B43" t="s">
        <v>40</v>
      </c>
      <c r="C43" t="s">
        <v>47</v>
      </c>
      <c r="E43" t="s">
        <v>674</v>
      </c>
      <c r="G43">
        <v>62752</v>
      </c>
    </row>
    <row r="44" spans="1:7" x14ac:dyDescent="0.3">
      <c r="B44" t="s">
        <v>42</v>
      </c>
      <c r="C44">
        <v>45985</v>
      </c>
    </row>
  </sheetData>
  <mergeCells count="1">
    <mergeCell ref="A1:L1"/>
  </mergeCells>
  <pageMargins left="0.75" right="0.75" top="0.75" bottom="0.5" header="0.5" footer="0.7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675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3</v>
      </c>
      <c r="F6">
        <v>1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209494</v>
      </c>
      <c r="F12">
        <v>167955</v>
      </c>
      <c r="H12">
        <v>10</v>
      </c>
      <c r="J12">
        <f>SUM(D12:F12:H12)</f>
        <v>377459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77</v>
      </c>
      <c r="F14">
        <v>18</v>
      </c>
      <c r="H14">
        <v>0</v>
      </c>
      <c r="J14">
        <f>SUM(D14:F14:H14)</f>
        <v>95</v>
      </c>
    </row>
    <row r="15" spans="1:12" x14ac:dyDescent="0.3">
      <c r="B15" t="s">
        <v>7</v>
      </c>
      <c r="D15">
        <f>SUM(D12:D13:D14)</f>
        <v>209571</v>
      </c>
      <c r="F15">
        <f>SUM(F12:F13:F14)</f>
        <v>167973</v>
      </c>
      <c r="H15">
        <f>SUM(H12:H13:H14)</f>
        <v>10</v>
      </c>
      <c r="J15">
        <f>SUM(D15:F15:H15)</f>
        <v>377554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124701</v>
      </c>
      <c r="F18">
        <v>104027</v>
      </c>
      <c r="H18">
        <v>2</v>
      </c>
      <c r="J18">
        <f>SUM(D18:F18:H18)</f>
        <v>228730</v>
      </c>
      <c r="M18" t="str">
        <f>$B$2</f>
        <v>Kalpi</v>
      </c>
      <c r="N18">
        <f>$D$15</f>
        <v>209571</v>
      </c>
      <c r="O18">
        <f>$F$15</f>
        <v>167973</v>
      </c>
      <c r="P18">
        <f>$H$15</f>
        <v>10</v>
      </c>
      <c r="Q18">
        <f>$J$15</f>
        <v>377554</v>
      </c>
      <c r="R18">
        <f>$D$18</f>
        <v>124701</v>
      </c>
      <c r="S18">
        <f>$F$18</f>
        <v>104027</v>
      </c>
      <c r="T18">
        <f>$J$21</f>
        <v>706</v>
      </c>
      <c r="U18">
        <f>$J$22</f>
        <v>229436</v>
      </c>
      <c r="V18">
        <f>$C$28</f>
        <v>229331</v>
      </c>
      <c r="W18">
        <f>$J$23</f>
        <v>60.769055552318342</v>
      </c>
      <c r="X18" t="str">
        <f>$C$42</f>
        <v xml:space="preserve">BJP       </v>
      </c>
      <c r="Y18" t="str">
        <f>$C$43</f>
        <v xml:space="preserve">BSP       </v>
      </c>
      <c r="Z18">
        <f>$G$42</f>
        <v>105988</v>
      </c>
      <c r="AA18">
        <f>$G$43</f>
        <v>54504</v>
      </c>
      <c r="AB18">
        <f>$C$44</f>
        <v>51484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706</v>
      </c>
    </row>
    <row r="22" spans="1:28" x14ac:dyDescent="0.3">
      <c r="B22" t="s">
        <v>7</v>
      </c>
      <c r="J22">
        <f>SUM(J18:J19:J21)</f>
        <v>229436</v>
      </c>
    </row>
    <row r="23" spans="1:28" x14ac:dyDescent="0.3">
      <c r="A23" t="s">
        <v>20</v>
      </c>
      <c r="J23">
        <f>J22/J15*100</f>
        <v>60.769055552318342</v>
      </c>
    </row>
    <row r="25" spans="1:28" x14ac:dyDescent="0.3">
      <c r="A25" t="s">
        <v>21</v>
      </c>
    </row>
    <row r="26" spans="1:28" x14ac:dyDescent="0.3">
      <c r="B26" t="s">
        <v>22</v>
      </c>
      <c r="C26">
        <v>105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J22-105</f>
        <v>229331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475</v>
      </c>
    </row>
    <row r="32" spans="1:28" x14ac:dyDescent="0.3">
      <c r="B32" t="s">
        <v>27</v>
      </c>
      <c r="C32">
        <v>795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676</v>
      </c>
      <c r="G42">
        <v>105988</v>
      </c>
    </row>
    <row r="43" spans="1:7" x14ac:dyDescent="0.3">
      <c r="B43" t="s">
        <v>40</v>
      </c>
      <c r="C43" t="s">
        <v>47</v>
      </c>
      <c r="E43" t="s">
        <v>677</v>
      </c>
      <c r="G43">
        <v>54504</v>
      </c>
    </row>
    <row r="44" spans="1:7" x14ac:dyDescent="0.3">
      <c r="B44" t="s">
        <v>42</v>
      </c>
      <c r="C44">
        <v>51484</v>
      </c>
    </row>
  </sheetData>
  <mergeCells count="1">
    <mergeCell ref="A1:L1"/>
  </mergeCells>
  <pageMargins left="0.75" right="0.75" top="0.75" bottom="0.5" header="0.5" footer="0.7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678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0</v>
      </c>
      <c r="J8">
        <f>SUM(D8:F8:E8)</f>
        <v>7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231182</v>
      </c>
      <c r="F12">
        <v>192630</v>
      </c>
      <c r="H12">
        <v>16</v>
      </c>
      <c r="J12">
        <f>SUM(D12:F12:H12)</f>
        <v>423828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78</v>
      </c>
      <c r="F14">
        <v>26</v>
      </c>
      <c r="H14">
        <v>0</v>
      </c>
      <c r="J14">
        <f>SUM(D14:F14:H14)</f>
        <v>104</v>
      </c>
    </row>
    <row r="15" spans="1:12" x14ac:dyDescent="0.3">
      <c r="B15" t="s">
        <v>7</v>
      </c>
      <c r="D15">
        <f>SUM(D12:D13:D14)</f>
        <v>231260</v>
      </c>
      <c r="F15">
        <f>SUM(F12:F13:F14)</f>
        <v>192656</v>
      </c>
      <c r="H15">
        <f>SUM(H12:H13:H14)</f>
        <v>16</v>
      </c>
      <c r="J15">
        <f>SUM(D15:F15:H15)</f>
        <v>423932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143502</v>
      </c>
      <c r="F18">
        <v>120355</v>
      </c>
      <c r="H18">
        <v>6</v>
      </c>
      <c r="J18">
        <f>SUM(D18:F18:H18)</f>
        <v>263863</v>
      </c>
      <c r="M18" t="str">
        <f>$B$2</f>
        <v xml:space="preserve">Orai </v>
      </c>
      <c r="N18">
        <f>$D$15</f>
        <v>231260</v>
      </c>
      <c r="O18">
        <f>$F$15</f>
        <v>192656</v>
      </c>
      <c r="P18">
        <f>$H$15</f>
        <v>16</v>
      </c>
      <c r="Q18">
        <f>$J$15</f>
        <v>423932</v>
      </c>
      <c r="R18">
        <f>$D$18</f>
        <v>143502</v>
      </c>
      <c r="S18">
        <f>$F$18</f>
        <v>120355</v>
      </c>
      <c r="T18">
        <f>$J$21</f>
        <v>1368</v>
      </c>
      <c r="U18">
        <f>$J$22</f>
        <v>265231</v>
      </c>
      <c r="V18">
        <f>$C$28</f>
        <v>265142</v>
      </c>
      <c r="W18">
        <f>$J$23</f>
        <v>62.564515063736636</v>
      </c>
      <c r="X18" t="str">
        <f>$C$42</f>
        <v xml:space="preserve">BJP       </v>
      </c>
      <c r="Y18" t="str">
        <f>$C$43</f>
        <v xml:space="preserve">SP        </v>
      </c>
      <c r="Z18">
        <f>$G$42</f>
        <v>140485</v>
      </c>
      <c r="AA18">
        <f>$G$43</f>
        <v>61606</v>
      </c>
      <c r="AB18">
        <f>$C$44</f>
        <v>78879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1368</v>
      </c>
    </row>
    <row r="22" spans="1:28" x14ac:dyDescent="0.3">
      <c r="B22" t="s">
        <v>7</v>
      </c>
      <c r="J22">
        <f>SUM(J18:J19:J21)</f>
        <v>265231</v>
      </c>
    </row>
    <row r="23" spans="1:28" x14ac:dyDescent="0.3">
      <c r="A23" t="s">
        <v>20</v>
      </c>
      <c r="J23">
        <f>J22/J15*100</f>
        <v>62.564515063736636</v>
      </c>
    </row>
    <row r="25" spans="1:28" x14ac:dyDescent="0.3">
      <c r="A25" t="s">
        <v>21</v>
      </c>
    </row>
    <row r="26" spans="1:28" x14ac:dyDescent="0.3">
      <c r="B26" t="s">
        <v>22</v>
      </c>
      <c r="C26">
        <v>89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J22-89</f>
        <v>265142</v>
      </c>
    </row>
    <row r="29" spans="1:28" x14ac:dyDescent="0.3">
      <c r="B29" t="s">
        <v>25</v>
      </c>
      <c r="C29">
        <v>2</v>
      </c>
    </row>
    <row r="31" spans="1:28" x14ac:dyDescent="0.3">
      <c r="A31" t="s">
        <v>26</v>
      </c>
      <c r="C31">
        <v>465</v>
      </c>
    </row>
    <row r="32" spans="1:28" x14ac:dyDescent="0.3">
      <c r="B32" t="s">
        <v>27</v>
      </c>
      <c r="C32">
        <v>911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679</v>
      </c>
      <c r="G42">
        <v>140485</v>
      </c>
    </row>
    <row r="43" spans="1:7" x14ac:dyDescent="0.3">
      <c r="B43" t="s">
        <v>40</v>
      </c>
      <c r="C43" t="s">
        <v>45</v>
      </c>
      <c r="E43" t="s">
        <v>474</v>
      </c>
      <c r="G43">
        <v>61606</v>
      </c>
    </row>
    <row r="44" spans="1:7" x14ac:dyDescent="0.3">
      <c r="B44" t="s">
        <v>42</v>
      </c>
      <c r="C44">
        <v>78879</v>
      </c>
    </row>
  </sheetData>
  <mergeCells count="1">
    <mergeCell ref="A1:L1"/>
  </mergeCells>
  <pageMargins left="0.75" right="0.75" top="0.75" bottom="0.5" header="0.5" footer="0.7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680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174994</v>
      </c>
      <c r="F12">
        <v>148250</v>
      </c>
      <c r="H12">
        <v>12</v>
      </c>
      <c r="J12">
        <f>SUM(D12:F12:H12)</f>
        <v>323256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139</v>
      </c>
      <c r="F14">
        <v>45</v>
      </c>
      <c r="H14">
        <v>0</v>
      </c>
      <c r="J14">
        <f>SUM(D14:F14:H14)</f>
        <v>184</v>
      </c>
    </row>
    <row r="15" spans="1:12" x14ac:dyDescent="0.3">
      <c r="B15" t="s">
        <v>7</v>
      </c>
      <c r="D15">
        <f>SUM(D12:D13:D14)</f>
        <v>175133</v>
      </c>
      <c r="F15">
        <f>SUM(F12:F13:F14)</f>
        <v>148295</v>
      </c>
      <c r="H15">
        <f>SUM(H12:H13:H14)</f>
        <v>12</v>
      </c>
      <c r="J15">
        <f>SUM(D15:F15:H15)</f>
        <v>323440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123296</v>
      </c>
      <c r="F18">
        <v>106431</v>
      </c>
      <c r="H18">
        <v>0</v>
      </c>
      <c r="J18">
        <f>SUM(D18:F18:H18)</f>
        <v>229727</v>
      </c>
      <c r="M18" t="str">
        <f>$B$2</f>
        <v>Babina</v>
      </c>
      <c r="N18">
        <f>$D$15</f>
        <v>175133</v>
      </c>
      <c r="O18">
        <f>$F$15</f>
        <v>148295</v>
      </c>
      <c r="P18">
        <f>$H$15</f>
        <v>12</v>
      </c>
      <c r="Q18">
        <f>$J$15</f>
        <v>323440</v>
      </c>
      <c r="R18">
        <f>$D$18</f>
        <v>123296</v>
      </c>
      <c r="S18">
        <f>$F$18</f>
        <v>106431</v>
      </c>
      <c r="T18">
        <f>$J$21</f>
        <v>567</v>
      </c>
      <c r="U18">
        <f>$J$22</f>
        <v>230294</v>
      </c>
      <c r="V18">
        <f>$C$28</f>
        <v>230162</v>
      </c>
      <c r="W18">
        <f>$J$23</f>
        <v>71.20145931239179</v>
      </c>
      <c r="X18" t="str">
        <f>$C$42</f>
        <v xml:space="preserve">BJP       </v>
      </c>
      <c r="Y18" t="str">
        <f>$C$43</f>
        <v xml:space="preserve">SP        </v>
      </c>
      <c r="Z18">
        <f>$G$42</f>
        <v>96713</v>
      </c>
      <c r="AA18">
        <f>$G$43</f>
        <v>79876</v>
      </c>
      <c r="AB18">
        <f>$C$44</f>
        <v>16837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567</v>
      </c>
    </row>
    <row r="22" spans="1:28" x14ac:dyDescent="0.3">
      <c r="B22" t="s">
        <v>7</v>
      </c>
      <c r="J22">
        <f>SUM(J18:J19:J21)</f>
        <v>230294</v>
      </c>
    </row>
    <row r="23" spans="1:28" x14ac:dyDescent="0.3">
      <c r="A23" t="s">
        <v>20</v>
      </c>
      <c r="J23">
        <f>J22/J15*100</f>
        <v>71.20145931239179</v>
      </c>
    </row>
    <row r="25" spans="1:28" x14ac:dyDescent="0.3">
      <c r="A25" t="s">
        <v>21</v>
      </c>
    </row>
    <row r="26" spans="1:28" x14ac:dyDescent="0.3">
      <c r="B26" t="s">
        <v>22</v>
      </c>
      <c r="C26">
        <v>132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J22-132</f>
        <v>230162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349</v>
      </c>
    </row>
    <row r="32" spans="1:28" x14ac:dyDescent="0.3">
      <c r="B32" t="s">
        <v>27</v>
      </c>
      <c r="C32">
        <v>926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681</v>
      </c>
      <c r="G42">
        <v>96713</v>
      </c>
    </row>
    <row r="43" spans="1:7" x14ac:dyDescent="0.3">
      <c r="B43" t="s">
        <v>40</v>
      </c>
      <c r="C43" t="s">
        <v>45</v>
      </c>
      <c r="E43" t="s">
        <v>682</v>
      </c>
      <c r="G43">
        <v>79876</v>
      </c>
    </row>
    <row r="44" spans="1:7" x14ac:dyDescent="0.3">
      <c r="B44" t="s">
        <v>42</v>
      </c>
      <c r="C44">
        <v>16837</v>
      </c>
    </row>
  </sheetData>
  <mergeCells count="1">
    <mergeCell ref="A1:L1"/>
  </mergeCells>
  <pageMargins left="0.75" right="0.75" top="0.75" bottom="0.5" header="0.5" footer="0.7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683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17</v>
      </c>
      <c r="F8">
        <f>E5-E6-E7</f>
        <v>0</v>
      </c>
      <c r="H8">
        <f>F5-F6-F7</f>
        <v>1</v>
      </c>
      <c r="J8">
        <f>SUM(D8:F8:E8)</f>
        <v>17</v>
      </c>
    </row>
    <row r="9" spans="1:12" x14ac:dyDescent="0.3">
      <c r="A9" t="s">
        <v>12</v>
      </c>
      <c r="D9">
        <v>14</v>
      </c>
      <c r="F9">
        <v>1</v>
      </c>
      <c r="H9">
        <v>0</v>
      </c>
      <c r="J9">
        <f>SUM(D9:F9:E9)</f>
        <v>15</v>
      </c>
    </row>
    <row r="11" spans="1:12" x14ac:dyDescent="0.3">
      <c r="A11" t="s">
        <v>13</v>
      </c>
    </row>
    <row r="12" spans="1:12" x14ac:dyDescent="0.3">
      <c r="B12" t="s">
        <v>14</v>
      </c>
      <c r="D12">
        <v>214608</v>
      </c>
      <c r="F12">
        <v>183216</v>
      </c>
      <c r="H12">
        <v>20</v>
      </c>
      <c r="J12">
        <f>SUM(D12:F12:H12)</f>
        <v>397844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115</v>
      </c>
      <c r="F14">
        <v>49</v>
      </c>
      <c r="H14">
        <v>0</v>
      </c>
      <c r="J14">
        <f>SUM(D14:F14:H14)</f>
        <v>164</v>
      </c>
    </row>
    <row r="15" spans="1:12" x14ac:dyDescent="0.3">
      <c r="B15" t="s">
        <v>7</v>
      </c>
      <c r="D15">
        <f>SUM(D12:D13:D14)</f>
        <v>214723</v>
      </c>
      <c r="F15">
        <f>SUM(F12:F13:F14)</f>
        <v>183265</v>
      </c>
      <c r="H15">
        <f>SUM(H12:H13:H14)</f>
        <v>20</v>
      </c>
      <c r="J15">
        <f>SUM(D15:F15:H15)</f>
        <v>398008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132632</v>
      </c>
      <c r="F18">
        <v>108916</v>
      </c>
      <c r="H18">
        <v>0</v>
      </c>
      <c r="J18">
        <f>SUM(D18:F18:H18)</f>
        <v>241548</v>
      </c>
      <c r="M18" t="str">
        <f>$B$2</f>
        <v>Jhansi Nagar</v>
      </c>
      <c r="N18">
        <f>$D$15</f>
        <v>214723</v>
      </c>
      <c r="O18">
        <f>$F$15</f>
        <v>183265</v>
      </c>
      <c r="P18">
        <f>$H$15</f>
        <v>20</v>
      </c>
      <c r="Q18">
        <f>$J$15</f>
        <v>398008</v>
      </c>
      <c r="R18">
        <f>$D$18</f>
        <v>132632</v>
      </c>
      <c r="S18">
        <f>$F$18</f>
        <v>108916</v>
      </c>
      <c r="T18">
        <f>$J$21</f>
        <v>717</v>
      </c>
      <c r="U18">
        <f>$J$22</f>
        <v>242265</v>
      </c>
      <c r="V18">
        <f>$C$28</f>
        <v>242146</v>
      </c>
      <c r="W18">
        <f>$J$23</f>
        <v>60.8693795099596</v>
      </c>
      <c r="X18" t="str">
        <f>$C$42</f>
        <v xml:space="preserve">BJP       </v>
      </c>
      <c r="Y18" t="str">
        <f>$C$43</f>
        <v xml:space="preserve">BSP       </v>
      </c>
      <c r="Z18">
        <f>$G$42</f>
        <v>117873</v>
      </c>
      <c r="AA18">
        <f>$G$43</f>
        <v>62095</v>
      </c>
      <c r="AB18">
        <f>$C$44</f>
        <v>55778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717</v>
      </c>
    </row>
    <row r="22" spans="1:28" x14ac:dyDescent="0.3">
      <c r="B22" t="s">
        <v>7</v>
      </c>
      <c r="J22">
        <f>SUM(J18:J19:J21)</f>
        <v>242265</v>
      </c>
    </row>
    <row r="23" spans="1:28" x14ac:dyDescent="0.3">
      <c r="A23" t="s">
        <v>20</v>
      </c>
      <c r="J23">
        <f>J22/J15*100</f>
        <v>60.8693795099596</v>
      </c>
    </row>
    <row r="25" spans="1:28" x14ac:dyDescent="0.3">
      <c r="A25" t="s">
        <v>21</v>
      </c>
    </row>
    <row r="26" spans="1:28" x14ac:dyDescent="0.3">
      <c r="B26" t="s">
        <v>22</v>
      </c>
      <c r="C26">
        <v>119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J22-119</f>
        <v>242146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393</v>
      </c>
    </row>
    <row r="32" spans="1:28" x14ac:dyDescent="0.3">
      <c r="B32" t="s">
        <v>27</v>
      </c>
      <c r="C32">
        <v>1012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684</v>
      </c>
      <c r="G42">
        <v>117873</v>
      </c>
    </row>
    <row r="43" spans="1:7" x14ac:dyDescent="0.3">
      <c r="B43" t="s">
        <v>40</v>
      </c>
      <c r="C43" t="s">
        <v>47</v>
      </c>
      <c r="E43" t="s">
        <v>685</v>
      </c>
      <c r="G43">
        <v>62095</v>
      </c>
    </row>
    <row r="44" spans="1:7" x14ac:dyDescent="0.3">
      <c r="B44" t="s">
        <v>42</v>
      </c>
      <c r="C44">
        <v>55778</v>
      </c>
    </row>
  </sheetData>
  <mergeCells count="1">
    <mergeCell ref="A1:L1"/>
  </mergeCells>
  <pageMargins left="0.75" right="0.75" top="0.75" bottom="0.5" header="0.5" footer="0.7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686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2</v>
      </c>
      <c r="J8">
        <f>SUM(D8:F8:E8)</f>
        <v>8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214074</v>
      </c>
      <c r="F12">
        <v>187932</v>
      </c>
      <c r="H12">
        <v>14</v>
      </c>
      <c r="J12">
        <f>SUM(D12:F12:H12)</f>
        <v>402020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39</v>
      </c>
      <c r="F14">
        <v>12</v>
      </c>
      <c r="H14">
        <v>0</v>
      </c>
      <c r="J14">
        <f>SUM(D14:F14:H14)</f>
        <v>51</v>
      </c>
    </row>
    <row r="15" spans="1:12" x14ac:dyDescent="0.3">
      <c r="B15" t="s">
        <v>7</v>
      </c>
      <c r="D15">
        <f>SUM(D12:D13:D14)</f>
        <v>214113</v>
      </c>
      <c r="F15">
        <f>SUM(F12:F13:F14)</f>
        <v>187944</v>
      </c>
      <c r="H15">
        <f>SUM(H12:H13:H14)</f>
        <v>14</v>
      </c>
      <c r="J15">
        <f>SUM(D15:F15:H15)</f>
        <v>402071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144515</v>
      </c>
      <c r="F18">
        <v>123823</v>
      </c>
      <c r="H18">
        <v>2</v>
      </c>
      <c r="J18">
        <f>SUM(D18:F18:H18)</f>
        <v>268340</v>
      </c>
      <c r="M18" t="str">
        <f>$B$2</f>
        <v xml:space="preserve">Mauranipur </v>
      </c>
      <c r="N18">
        <f>$D$15</f>
        <v>214113</v>
      </c>
      <c r="O18">
        <f>$F$15</f>
        <v>187944</v>
      </c>
      <c r="P18">
        <f>$H$15</f>
        <v>14</v>
      </c>
      <c r="Q18">
        <f>$J$15</f>
        <v>402071</v>
      </c>
      <c r="R18">
        <f>$D$18</f>
        <v>144515</v>
      </c>
      <c r="S18">
        <f>$F$18</f>
        <v>123823</v>
      </c>
      <c r="T18">
        <f>$J$21</f>
        <v>490</v>
      </c>
      <c r="U18">
        <f>$J$22</f>
        <v>268830</v>
      </c>
      <c r="V18">
        <f>$C$28</f>
        <v>268783</v>
      </c>
      <c r="W18">
        <f>$J$23</f>
        <v>66.861325487289562</v>
      </c>
      <c r="X18" t="str">
        <f>$C$42</f>
        <v xml:space="preserve">BJP       </v>
      </c>
      <c r="Y18" t="str">
        <f>$C$43</f>
        <v xml:space="preserve">SP        </v>
      </c>
      <c r="Z18">
        <f>$G$42</f>
        <v>98905</v>
      </c>
      <c r="AA18">
        <f>$G$43</f>
        <v>81934</v>
      </c>
      <c r="AB18">
        <f>$C$44</f>
        <v>16971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490</v>
      </c>
    </row>
    <row r="22" spans="1:28" x14ac:dyDescent="0.3">
      <c r="B22" t="s">
        <v>7</v>
      </c>
      <c r="J22">
        <f>SUM(J18:J19:J21)</f>
        <v>268830</v>
      </c>
    </row>
    <row r="23" spans="1:28" x14ac:dyDescent="0.3">
      <c r="A23" t="s">
        <v>20</v>
      </c>
      <c r="J23">
        <f>J22/J15*100</f>
        <v>66.861325487289562</v>
      </c>
    </row>
    <row r="25" spans="1:28" x14ac:dyDescent="0.3">
      <c r="A25" t="s">
        <v>21</v>
      </c>
    </row>
    <row r="26" spans="1:28" x14ac:dyDescent="0.3">
      <c r="B26" t="s">
        <v>22</v>
      </c>
      <c r="C26">
        <v>47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J22-47</f>
        <v>268783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418</v>
      </c>
    </row>
    <row r="32" spans="1:28" x14ac:dyDescent="0.3">
      <c r="B32" t="s">
        <v>27</v>
      </c>
      <c r="C32">
        <v>962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687</v>
      </c>
      <c r="G42">
        <v>98905</v>
      </c>
    </row>
    <row r="43" spans="1:7" x14ac:dyDescent="0.3">
      <c r="B43" t="s">
        <v>40</v>
      </c>
      <c r="C43" t="s">
        <v>45</v>
      </c>
      <c r="E43" t="s">
        <v>688</v>
      </c>
      <c r="G43">
        <v>81934</v>
      </c>
    </row>
    <row r="44" spans="1:7" x14ac:dyDescent="0.3">
      <c r="B44" t="s">
        <v>42</v>
      </c>
      <c r="C44">
        <v>16971</v>
      </c>
    </row>
  </sheetData>
  <mergeCells count="1">
    <mergeCell ref="A1:L1"/>
  </mergeCells>
  <pageMargins left="0.75" right="0.75" top="0.75" bottom="0.5" header="0.5" footer="0.7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689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1</v>
      </c>
      <c r="H5">
        <v>0</v>
      </c>
      <c r="J5">
        <f>SUM(D5:F5:H5)</f>
        <v>16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182427</v>
      </c>
      <c r="F12">
        <v>156188</v>
      </c>
      <c r="H12">
        <v>12</v>
      </c>
      <c r="J12">
        <f>SUM(D12:F12:H12)</f>
        <v>338627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57</v>
      </c>
      <c r="F14">
        <v>28</v>
      </c>
      <c r="H14">
        <v>0</v>
      </c>
      <c r="J14">
        <f>SUM(D14:F14:H14)</f>
        <v>85</v>
      </c>
    </row>
    <row r="15" spans="1:12" x14ac:dyDescent="0.3">
      <c r="B15" t="s">
        <v>7</v>
      </c>
      <c r="D15">
        <f>SUM(D12:D13:D14)</f>
        <v>182484</v>
      </c>
      <c r="F15">
        <f>SUM(F12:F13:F14)</f>
        <v>156216</v>
      </c>
      <c r="H15">
        <f>SUM(H12:H13:H14)</f>
        <v>12</v>
      </c>
      <c r="J15">
        <f>SUM(D15:F15:H15)</f>
        <v>338712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123381</v>
      </c>
      <c r="F18">
        <v>105119</v>
      </c>
      <c r="H18">
        <v>0</v>
      </c>
      <c r="J18">
        <f>SUM(D18:F18:H18)</f>
        <v>228500</v>
      </c>
      <c r="M18" t="str">
        <f>$B$2</f>
        <v>Garautha</v>
      </c>
      <c r="N18">
        <f>$D$15</f>
        <v>182484</v>
      </c>
      <c r="O18">
        <f>$F$15</f>
        <v>156216</v>
      </c>
      <c r="P18">
        <f>$H$15</f>
        <v>12</v>
      </c>
      <c r="Q18">
        <f>$J$15</f>
        <v>338712</v>
      </c>
      <c r="R18">
        <f>$D$18</f>
        <v>123381</v>
      </c>
      <c r="S18">
        <f>$F$18</f>
        <v>105119</v>
      </c>
      <c r="T18">
        <f>$J$21</f>
        <v>308</v>
      </c>
      <c r="U18">
        <f>$J$22</f>
        <v>228808</v>
      </c>
      <c r="V18">
        <f>$C$28</f>
        <v>228787</v>
      </c>
      <c r="W18">
        <f>$J$23</f>
        <v>67.552374878953216</v>
      </c>
      <c r="X18" t="str">
        <f>$C$42</f>
        <v xml:space="preserve">BJP       </v>
      </c>
      <c r="Y18" t="str">
        <f>$C$43</f>
        <v xml:space="preserve">SP        </v>
      </c>
      <c r="Z18">
        <f>$G$42</f>
        <v>93378</v>
      </c>
      <c r="AA18">
        <f>$G$43</f>
        <v>77547</v>
      </c>
      <c r="AB18">
        <f>$C$44</f>
        <v>15831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308</v>
      </c>
    </row>
    <row r="22" spans="1:28" x14ac:dyDescent="0.3">
      <c r="B22" t="s">
        <v>7</v>
      </c>
      <c r="J22">
        <f>SUM(J18:J19:J21)</f>
        <v>228808</v>
      </c>
    </row>
    <row r="23" spans="1:28" x14ac:dyDescent="0.3">
      <c r="A23" t="s">
        <v>20</v>
      </c>
      <c r="J23">
        <f>J22/J15*100</f>
        <v>67.552374878953216</v>
      </c>
    </row>
    <row r="25" spans="1:28" x14ac:dyDescent="0.3">
      <c r="A25" t="s">
        <v>21</v>
      </c>
    </row>
    <row r="26" spans="1:28" x14ac:dyDescent="0.3">
      <c r="B26" t="s">
        <v>22</v>
      </c>
      <c r="C26">
        <v>21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J22-21</f>
        <v>228787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382</v>
      </c>
    </row>
    <row r="32" spans="1:28" x14ac:dyDescent="0.3">
      <c r="B32" t="s">
        <v>27</v>
      </c>
      <c r="C32">
        <v>886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690</v>
      </c>
      <c r="G42">
        <v>93378</v>
      </c>
    </row>
    <row r="43" spans="1:7" x14ac:dyDescent="0.3">
      <c r="B43" t="s">
        <v>40</v>
      </c>
      <c r="C43" t="s">
        <v>45</v>
      </c>
      <c r="E43" t="s">
        <v>691</v>
      </c>
      <c r="G43">
        <v>77547</v>
      </c>
    </row>
    <row r="44" spans="1:7" x14ac:dyDescent="0.3">
      <c r="B44" t="s">
        <v>42</v>
      </c>
      <c r="C44">
        <v>15831</v>
      </c>
    </row>
  </sheetData>
  <mergeCells count="1">
    <mergeCell ref="A1:L1"/>
  </mergeCells>
  <pageMargins left="0.75" right="0.75" top="0.75" bottom="0.5" header="0.5" footer="0.7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692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3</v>
      </c>
      <c r="H5">
        <v>0</v>
      </c>
      <c r="J5">
        <f>SUM(D5:F5:H5)</f>
        <v>14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238520</v>
      </c>
      <c r="F12">
        <v>214598</v>
      </c>
      <c r="H12">
        <v>2</v>
      </c>
      <c r="J12">
        <f>SUM(D12:F12:H12)</f>
        <v>453120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152</v>
      </c>
      <c r="F14">
        <v>45</v>
      </c>
      <c r="H14">
        <v>0</v>
      </c>
      <c r="J14">
        <f>SUM(D14:F14:H14)</f>
        <v>197</v>
      </c>
    </row>
    <row r="15" spans="1:12" x14ac:dyDescent="0.3">
      <c r="B15" t="s">
        <v>7</v>
      </c>
      <c r="D15">
        <f>SUM(D12:D13:D14)</f>
        <v>238672</v>
      </c>
      <c r="F15">
        <f>SUM(F12:F13:F14)</f>
        <v>214643</v>
      </c>
      <c r="H15">
        <f>SUM(H12:H13:H14)</f>
        <v>2</v>
      </c>
      <c r="J15">
        <f>SUM(D15:F15:H15)</f>
        <v>453317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168384</v>
      </c>
      <c r="F18">
        <v>149111</v>
      </c>
      <c r="H18">
        <v>0</v>
      </c>
      <c r="J18">
        <f>SUM(D18:F18:H18)</f>
        <v>317495</v>
      </c>
      <c r="M18" t="str">
        <f>$B$2</f>
        <v>Lalitpur</v>
      </c>
      <c r="N18">
        <f>$D$15</f>
        <v>238672</v>
      </c>
      <c r="O18">
        <f>$F$15</f>
        <v>214643</v>
      </c>
      <c r="P18">
        <f>$H$15</f>
        <v>2</v>
      </c>
      <c r="Q18">
        <f>$J$15</f>
        <v>453317</v>
      </c>
      <c r="R18">
        <f>$D$18</f>
        <v>168384</v>
      </c>
      <c r="S18">
        <f>$F$18</f>
        <v>149111</v>
      </c>
      <c r="T18">
        <f>$J$21</f>
        <v>361</v>
      </c>
      <c r="U18">
        <f>$J$22</f>
        <v>317856</v>
      </c>
      <c r="V18">
        <f>$C$28</f>
        <v>317850</v>
      </c>
      <c r="W18">
        <f>$J$23</f>
        <v>70.117820421471066</v>
      </c>
      <c r="X18" t="str">
        <f>$C$42</f>
        <v xml:space="preserve">BJP       </v>
      </c>
      <c r="Y18" t="str">
        <f>$C$43</f>
        <v xml:space="preserve">SP        </v>
      </c>
      <c r="Z18">
        <f>$G$42</f>
        <v>156942</v>
      </c>
      <c r="AA18">
        <f>$G$43</f>
        <v>88687</v>
      </c>
      <c r="AB18">
        <f>$C$44</f>
        <v>68255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361</v>
      </c>
    </row>
    <row r="22" spans="1:28" x14ac:dyDescent="0.3">
      <c r="B22" t="s">
        <v>7</v>
      </c>
      <c r="J22">
        <f>SUM(J18:J19:J21)</f>
        <v>317856</v>
      </c>
    </row>
    <row r="23" spans="1:28" x14ac:dyDescent="0.3">
      <c r="A23" t="s">
        <v>20</v>
      </c>
      <c r="J23">
        <f>J22/J15*100</f>
        <v>70.117820421471066</v>
      </c>
    </row>
    <row r="25" spans="1:28" x14ac:dyDescent="0.3">
      <c r="A25" t="s">
        <v>21</v>
      </c>
    </row>
    <row r="26" spans="1:28" x14ac:dyDescent="0.3">
      <c r="B26" t="s">
        <v>22</v>
      </c>
      <c r="C26">
        <v>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</f>
        <v>317850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469</v>
      </c>
    </row>
    <row r="32" spans="1:28" x14ac:dyDescent="0.3">
      <c r="B32" t="s">
        <v>27</v>
      </c>
      <c r="C32">
        <v>966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693</v>
      </c>
      <c r="G42">
        <v>156942</v>
      </c>
    </row>
    <row r="43" spans="1:7" x14ac:dyDescent="0.3">
      <c r="B43" t="s">
        <v>40</v>
      </c>
      <c r="C43" t="s">
        <v>45</v>
      </c>
      <c r="E43" t="s">
        <v>694</v>
      </c>
      <c r="G43">
        <v>88687</v>
      </c>
    </row>
    <row r="44" spans="1:7" x14ac:dyDescent="0.3">
      <c r="B44" t="s">
        <v>42</v>
      </c>
      <c r="C44">
        <v>68255</v>
      </c>
    </row>
  </sheetData>
  <mergeCells count="1">
    <mergeCell ref="A1:L1"/>
  </mergeCells>
  <pageMargins left="0.75" right="0.75" top="0.75" bottom="0.5" header="0.5" footer="0.7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695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1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215808</v>
      </c>
      <c r="F12">
        <v>199109</v>
      </c>
      <c r="H12">
        <v>8</v>
      </c>
      <c r="J12">
        <f>SUM(D12:F12:H12)</f>
        <v>414925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70</v>
      </c>
      <c r="F14">
        <v>2</v>
      </c>
      <c r="H14">
        <v>0</v>
      </c>
      <c r="J14">
        <f>SUM(D14:F14:H14)</f>
        <v>72</v>
      </c>
    </row>
    <row r="15" spans="1:12" x14ac:dyDescent="0.3">
      <c r="B15" t="s">
        <v>7</v>
      </c>
      <c r="D15">
        <f>SUM(D12:D13:D14)</f>
        <v>215878</v>
      </c>
      <c r="F15">
        <f>SUM(F12:F13:F14)</f>
        <v>199111</v>
      </c>
      <c r="H15">
        <f>SUM(H12:H13:H14)</f>
        <v>8</v>
      </c>
      <c r="J15">
        <f>SUM(D15:F15:H15)</f>
        <v>414997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163879</v>
      </c>
      <c r="F18">
        <v>143681</v>
      </c>
      <c r="H18">
        <v>0</v>
      </c>
      <c r="J18">
        <f>SUM(D18:F18:H18)</f>
        <v>307560</v>
      </c>
      <c r="M18" t="str">
        <f>$B$2</f>
        <v xml:space="preserve">Mehroni </v>
      </c>
      <c r="N18">
        <f>$D$15</f>
        <v>215878</v>
      </c>
      <c r="O18">
        <f>$F$15</f>
        <v>199111</v>
      </c>
      <c r="P18">
        <f>$H$15</f>
        <v>8</v>
      </c>
      <c r="Q18">
        <f>$J$15</f>
        <v>414997</v>
      </c>
      <c r="R18">
        <f>$D$18</f>
        <v>163879</v>
      </c>
      <c r="S18">
        <f>$F$18</f>
        <v>143681</v>
      </c>
      <c r="T18">
        <f>$J$21</f>
        <v>194</v>
      </c>
      <c r="U18">
        <f>$J$22</f>
        <v>307754</v>
      </c>
      <c r="V18">
        <f>$C$28</f>
        <v>307753</v>
      </c>
      <c r="W18">
        <f>$J$23</f>
        <v>74.158126444287547</v>
      </c>
      <c r="X18" t="str">
        <f>$C$42</f>
        <v xml:space="preserve">BJP       </v>
      </c>
      <c r="Y18" t="str">
        <f>$C$43</f>
        <v xml:space="preserve">BSP       </v>
      </c>
      <c r="Z18">
        <f>$G$42</f>
        <v>159291</v>
      </c>
      <c r="AA18">
        <f>$G$43</f>
        <v>59727</v>
      </c>
      <c r="AB18">
        <f>$C$44</f>
        <v>99564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194</v>
      </c>
    </row>
    <row r="22" spans="1:28" x14ac:dyDescent="0.3">
      <c r="B22" t="s">
        <v>7</v>
      </c>
      <c r="J22">
        <f>SUM(J18:J19:J21)</f>
        <v>307754</v>
      </c>
    </row>
    <row r="23" spans="1:28" x14ac:dyDescent="0.3">
      <c r="A23" t="s">
        <v>20</v>
      </c>
      <c r="J23">
        <f>J22/J15*100</f>
        <v>74.158126444287547</v>
      </c>
    </row>
    <row r="25" spans="1:28" x14ac:dyDescent="0.3">
      <c r="A25" t="s">
        <v>21</v>
      </c>
    </row>
    <row r="26" spans="1:28" x14ac:dyDescent="0.3">
      <c r="B26" t="s">
        <v>22</v>
      </c>
      <c r="C26">
        <v>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</f>
        <v>307753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446</v>
      </c>
    </row>
    <row r="32" spans="1:28" x14ac:dyDescent="0.3">
      <c r="B32" t="s">
        <v>27</v>
      </c>
      <c r="C32">
        <v>930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696</v>
      </c>
      <c r="G42">
        <v>159291</v>
      </c>
    </row>
    <row r="43" spans="1:7" x14ac:dyDescent="0.3">
      <c r="B43" t="s">
        <v>40</v>
      </c>
      <c r="C43" t="s">
        <v>47</v>
      </c>
      <c r="E43" t="s">
        <v>697</v>
      </c>
      <c r="G43">
        <v>59727</v>
      </c>
    </row>
    <row r="44" spans="1:7" x14ac:dyDescent="0.3">
      <c r="B44" t="s">
        <v>42</v>
      </c>
      <c r="C44">
        <v>99564</v>
      </c>
    </row>
  </sheetData>
  <mergeCells count="1">
    <mergeCell ref="A1:L1"/>
  </mergeCells>
  <pageMargins left="0.75" right="0.75" top="0.75" bottom="0.5" header="0.5" footer="0.7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44"/>
  <sheetViews>
    <sheetView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25</v>
      </c>
      <c r="F5">
        <v>1</v>
      </c>
      <c r="H5">
        <v>0</v>
      </c>
      <c r="J5">
        <f>SUM(D5:F5:H5)</f>
        <v>26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4</v>
      </c>
      <c r="F7">
        <v>0</v>
      </c>
      <c r="H7">
        <v>0</v>
      </c>
      <c r="J7">
        <f>SUM(D7:F7:H7)</f>
        <v>4</v>
      </c>
    </row>
    <row r="8" spans="1:12" x14ac:dyDescent="0.3">
      <c r="A8" t="s">
        <v>11</v>
      </c>
      <c r="D8">
        <f>D5-D6-D7</f>
        <v>16</v>
      </c>
      <c r="F8">
        <f>E5-E6-E7</f>
        <v>0</v>
      </c>
      <c r="H8">
        <f>F5-F6-F7</f>
        <v>1</v>
      </c>
      <c r="J8">
        <f>SUM(D8:F8:E8)</f>
        <v>16</v>
      </c>
    </row>
    <row r="9" spans="1:12" x14ac:dyDescent="0.3">
      <c r="A9" t="s">
        <v>12</v>
      </c>
      <c r="D9">
        <v>14</v>
      </c>
      <c r="F9">
        <v>1</v>
      </c>
      <c r="H9">
        <v>0</v>
      </c>
      <c r="J9">
        <f>SUM(D9:F9:E9)</f>
        <v>15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193227</v>
      </c>
      <c r="F12">
        <v>163155</v>
      </c>
      <c r="H12">
        <v>15</v>
      </c>
      <c r="J12">
        <f>SUM(D12:F12:H12)</f>
        <v>356397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34</v>
      </c>
      <c r="F14">
        <v>15</v>
      </c>
      <c r="H14">
        <v>0</v>
      </c>
      <c r="J14">
        <f>SUM(D14:F14:H14)</f>
        <v>49</v>
      </c>
    </row>
    <row r="15" spans="1:12" x14ac:dyDescent="0.3">
      <c r="B15" t="s">
        <v>7</v>
      </c>
      <c r="D15">
        <f>SUM(D12:D13:D14)</f>
        <v>193261</v>
      </c>
      <c r="F15">
        <f>SUM(F12:F13:F14)</f>
        <v>163170</v>
      </c>
      <c r="H15">
        <f>SUM(H12:H13:H14)</f>
        <v>15</v>
      </c>
      <c r="J15">
        <f>SUM(D15:F15:H15)</f>
        <v>356446</v>
      </c>
    </row>
    <row r="17" spans="1:27" x14ac:dyDescent="0.3">
      <c r="A17" t="s">
        <v>17</v>
      </c>
    </row>
    <row r="18" spans="1:27" x14ac:dyDescent="0.3">
      <c r="B18" t="s">
        <v>14</v>
      </c>
      <c r="D18">
        <v>123494</v>
      </c>
      <c r="F18">
        <v>97253</v>
      </c>
      <c r="H18">
        <v>1</v>
      </c>
      <c r="J18">
        <f>SUM(D18:F18:H18)</f>
        <v>220748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799</v>
      </c>
    </row>
    <row r="22" spans="1:27" x14ac:dyDescent="0.3">
      <c r="B22" t="s">
        <v>7</v>
      </c>
      <c r="J22">
        <f>SUM(J18:J19:J21)</f>
        <v>221547</v>
      </c>
    </row>
    <row r="23" spans="1:27" x14ac:dyDescent="0.3">
      <c r="A23" t="s">
        <v>20</v>
      </c>
      <c r="J23">
        <f>J22/J15*100</f>
        <v>62.154435735006139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180</v>
      </c>
      <c r="L26" t="str">
        <f>$B$2</f>
        <v>Moradabad Rural</v>
      </c>
      <c r="M26">
        <f>$D$15</f>
        <v>193261</v>
      </c>
      <c r="N26">
        <f>$F$15</f>
        <v>163170</v>
      </c>
      <c r="O26">
        <f>$H$15</f>
        <v>15</v>
      </c>
      <c r="P26">
        <f>$J$15</f>
        <v>356446</v>
      </c>
      <c r="Q26">
        <f>$D$18</f>
        <v>123494</v>
      </c>
      <c r="R26">
        <f>$F$18</f>
        <v>97253</v>
      </c>
      <c r="S26">
        <f>$J$21</f>
        <v>799</v>
      </c>
      <c r="T26">
        <f>$J$22</f>
        <v>221547</v>
      </c>
      <c r="U26">
        <f>$C$28</f>
        <v>221367</v>
      </c>
      <c r="V26">
        <f>$J$23</f>
        <v>62.154435735006139</v>
      </c>
      <c r="W26" t="str">
        <f>$C$42</f>
        <v xml:space="preserve">SP        </v>
      </c>
      <c r="X26" t="str">
        <f>$C$43</f>
        <v xml:space="preserve">BJP       </v>
      </c>
      <c r="Y26">
        <f>$G$42</f>
        <v>97916</v>
      </c>
      <c r="Z26">
        <f>$G$43</f>
        <v>69135</v>
      </c>
      <c r="AA26">
        <f>$C$44</f>
        <v>28781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J22-180</f>
        <v>221367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342</v>
      </c>
    </row>
    <row r="32" spans="1:27" x14ac:dyDescent="0.3">
      <c r="B32" t="s">
        <v>27</v>
      </c>
      <c r="C32">
        <v>1042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109</v>
      </c>
      <c r="G42">
        <v>97916</v>
      </c>
    </row>
    <row r="43" spans="1:7" x14ac:dyDescent="0.3">
      <c r="B43" t="s">
        <v>40</v>
      </c>
      <c r="C43" t="s">
        <v>41</v>
      </c>
      <c r="E43" t="s">
        <v>110</v>
      </c>
      <c r="G43">
        <v>69135</v>
      </c>
    </row>
    <row r="44" spans="1:7" x14ac:dyDescent="0.3">
      <c r="B44" t="s">
        <v>42</v>
      </c>
      <c r="C44">
        <v>28781</v>
      </c>
    </row>
  </sheetData>
  <mergeCells count="1">
    <mergeCell ref="A1:L1"/>
  </mergeCells>
  <pageMargins left="0.75" right="0.75" top="0.75" bottom="0.5" header="0.5" footer="0.7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698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0</v>
      </c>
      <c r="H5">
        <v>0</v>
      </c>
      <c r="J5">
        <f>SUM(D5:F5:H5)</f>
        <v>21</v>
      </c>
    </row>
    <row r="6" spans="1:12" x14ac:dyDescent="0.3">
      <c r="A6" t="s">
        <v>9</v>
      </c>
      <c r="D6">
        <v>10</v>
      </c>
      <c r="F6">
        <v>0</v>
      </c>
      <c r="H6">
        <v>0</v>
      </c>
      <c r="J6">
        <f>SUM(D6:F6:H6)</f>
        <v>10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216225</v>
      </c>
      <c r="F12">
        <v>180100</v>
      </c>
      <c r="H12">
        <v>9</v>
      </c>
      <c r="J12">
        <f>SUM(D12:F12:H12)</f>
        <v>396334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488</v>
      </c>
      <c r="F14">
        <v>202</v>
      </c>
      <c r="H14">
        <v>0</v>
      </c>
      <c r="J14">
        <f>SUM(D14:F14:H14)</f>
        <v>690</v>
      </c>
    </row>
    <row r="15" spans="1:12" x14ac:dyDescent="0.3">
      <c r="B15" t="s">
        <v>7</v>
      </c>
      <c r="D15">
        <f>SUM(D12:D13:D14)</f>
        <v>216713</v>
      </c>
      <c r="F15">
        <f>SUM(F12:F13:F14)</f>
        <v>180302</v>
      </c>
      <c r="H15">
        <f>SUM(H12:H13:H14)</f>
        <v>9</v>
      </c>
      <c r="J15">
        <f>SUM(D15:F15:H15)</f>
        <v>397024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134234</v>
      </c>
      <c r="F18">
        <v>117543</v>
      </c>
      <c r="H18">
        <v>2</v>
      </c>
      <c r="J18">
        <f>SUM(D18:F18:H18)</f>
        <v>251779</v>
      </c>
      <c r="M18" t="str">
        <f>$B$2</f>
        <v>Hamirpur</v>
      </c>
      <c r="N18">
        <f>$D$15</f>
        <v>216713</v>
      </c>
      <c r="O18">
        <f>$F$15</f>
        <v>180302</v>
      </c>
      <c r="P18">
        <f>$H$15</f>
        <v>9</v>
      </c>
      <c r="Q18">
        <f>$J$15</f>
        <v>397024</v>
      </c>
      <c r="R18">
        <f>$D$18</f>
        <v>134234</v>
      </c>
      <c r="S18">
        <f>$F$18</f>
        <v>117543</v>
      </c>
      <c r="T18">
        <f>$J$21</f>
        <v>864</v>
      </c>
      <c r="U18">
        <f>$J$22</f>
        <v>252643</v>
      </c>
      <c r="V18">
        <f>$C$28</f>
        <v>252606</v>
      </c>
      <c r="W18">
        <f>$J$23</f>
        <v>63.634188361408881</v>
      </c>
      <c r="X18" t="str">
        <f>$C$42</f>
        <v xml:space="preserve">BJP       </v>
      </c>
      <c r="Y18" t="str">
        <f>$C$43</f>
        <v xml:space="preserve">SP        </v>
      </c>
      <c r="Z18">
        <f>$G$42</f>
        <v>110888</v>
      </c>
      <c r="AA18">
        <f>$G$43</f>
        <v>62233</v>
      </c>
      <c r="AB18">
        <f>$C$44</f>
        <v>48655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864</v>
      </c>
    </row>
    <row r="22" spans="1:28" x14ac:dyDescent="0.3">
      <c r="B22" t="s">
        <v>7</v>
      </c>
      <c r="J22">
        <f>SUM(J18:J19:J21)</f>
        <v>252643</v>
      </c>
    </row>
    <row r="23" spans="1:28" x14ac:dyDescent="0.3">
      <c r="A23" t="s">
        <v>20</v>
      </c>
      <c r="J23">
        <f>J22/J15*100</f>
        <v>63.634188361408881</v>
      </c>
    </row>
    <row r="25" spans="1:28" x14ac:dyDescent="0.3">
      <c r="A25" t="s">
        <v>21</v>
      </c>
    </row>
    <row r="26" spans="1:28" x14ac:dyDescent="0.3">
      <c r="B26" t="s">
        <v>22</v>
      </c>
      <c r="C26">
        <v>37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J22-37</f>
        <v>252606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416</v>
      </c>
    </row>
    <row r="32" spans="1:28" x14ac:dyDescent="0.3">
      <c r="B32" t="s">
        <v>27</v>
      </c>
      <c r="C32">
        <v>953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699</v>
      </c>
      <c r="G42">
        <v>110888</v>
      </c>
    </row>
    <row r="43" spans="1:7" x14ac:dyDescent="0.3">
      <c r="B43" t="s">
        <v>40</v>
      </c>
      <c r="C43" t="s">
        <v>45</v>
      </c>
      <c r="E43" t="s">
        <v>700</v>
      </c>
      <c r="G43">
        <v>62233</v>
      </c>
    </row>
    <row r="44" spans="1:7" x14ac:dyDescent="0.3">
      <c r="B44" t="s">
        <v>42</v>
      </c>
      <c r="C44">
        <v>48655</v>
      </c>
    </row>
  </sheetData>
  <mergeCells count="1">
    <mergeCell ref="A1:L1"/>
  </mergeCells>
  <pageMargins left="0.75" right="0.75" top="0.75" bottom="0.5" header="0.5" footer="0.7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701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2</v>
      </c>
      <c r="H5">
        <v>0</v>
      </c>
      <c r="J5">
        <f>SUM(D5:F5:H5)</f>
        <v>8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2</v>
      </c>
      <c r="J8">
        <f>SUM(D8:F8:E8)</f>
        <v>5</v>
      </c>
    </row>
    <row r="9" spans="1:12" x14ac:dyDescent="0.3">
      <c r="A9" t="s">
        <v>12</v>
      </c>
      <c r="D9">
        <v>4</v>
      </c>
      <c r="F9">
        <v>1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208138</v>
      </c>
      <c r="F12">
        <v>174623</v>
      </c>
      <c r="H12">
        <v>2</v>
      </c>
      <c r="J12">
        <f>SUM(D12:F12:H12)</f>
        <v>382763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302</v>
      </c>
      <c r="F14">
        <v>152</v>
      </c>
      <c r="H14">
        <v>0</v>
      </c>
      <c r="J14">
        <f>SUM(D14:F14:H14)</f>
        <v>454</v>
      </c>
    </row>
    <row r="15" spans="1:12" x14ac:dyDescent="0.3">
      <c r="B15" t="s">
        <v>7</v>
      </c>
      <c r="D15">
        <f>SUM(D12:D13:D14)</f>
        <v>208440</v>
      </c>
      <c r="F15">
        <f>SUM(F12:F13:F14)</f>
        <v>174775</v>
      </c>
      <c r="H15">
        <f>SUM(H12:H13:H14)</f>
        <v>2</v>
      </c>
      <c r="J15">
        <f>SUM(D15:F15:H15)</f>
        <v>383217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130606</v>
      </c>
      <c r="F18">
        <v>110509</v>
      </c>
      <c r="H18">
        <v>1</v>
      </c>
      <c r="J18">
        <f>SUM(D18:F18:H18)</f>
        <v>241116</v>
      </c>
      <c r="M18" t="str">
        <f>$B$2</f>
        <v xml:space="preserve">Rath </v>
      </c>
      <c r="N18">
        <f>$D$15</f>
        <v>208440</v>
      </c>
      <c r="O18">
        <f>$F$15</f>
        <v>174775</v>
      </c>
      <c r="P18">
        <f>$H$15</f>
        <v>2</v>
      </c>
      <c r="Q18">
        <f>$J$15</f>
        <v>383217</v>
      </c>
      <c r="R18">
        <f>$D$18</f>
        <v>130606</v>
      </c>
      <c r="S18">
        <f>$F$18</f>
        <v>110509</v>
      </c>
      <c r="T18">
        <f>$J$21</f>
        <v>923</v>
      </c>
      <c r="U18">
        <f>$J$22</f>
        <v>242039</v>
      </c>
      <c r="V18">
        <f>$C$28</f>
        <v>242011</v>
      </c>
      <c r="W18">
        <f>$J$23</f>
        <v>63.159776314725079</v>
      </c>
      <c r="X18" t="str">
        <f>$C$42</f>
        <v xml:space="preserve">BJP       </v>
      </c>
      <c r="Y18" t="str">
        <f>$C$43</f>
        <v xml:space="preserve">INC       </v>
      </c>
      <c r="Z18">
        <f>$G$42</f>
        <v>147526</v>
      </c>
      <c r="AA18">
        <f>$G$43</f>
        <v>42883</v>
      </c>
      <c r="AB18">
        <f>$C$44</f>
        <v>104643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923</v>
      </c>
    </row>
    <row r="22" spans="1:28" x14ac:dyDescent="0.3">
      <c r="B22" t="s">
        <v>7</v>
      </c>
      <c r="J22">
        <f>SUM(J18:J19:J21)</f>
        <v>242039</v>
      </c>
    </row>
    <row r="23" spans="1:28" x14ac:dyDescent="0.3">
      <c r="A23" t="s">
        <v>20</v>
      </c>
      <c r="J23">
        <f>J22/J15*100</f>
        <v>63.159776314725079</v>
      </c>
    </row>
    <row r="25" spans="1:28" x14ac:dyDescent="0.3">
      <c r="A25" t="s">
        <v>21</v>
      </c>
    </row>
    <row r="26" spans="1:28" x14ac:dyDescent="0.3">
      <c r="B26" t="s">
        <v>22</v>
      </c>
      <c r="C26">
        <v>28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J22-28</f>
        <v>242011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411</v>
      </c>
    </row>
    <row r="32" spans="1:28" x14ac:dyDescent="0.3">
      <c r="B32" t="s">
        <v>27</v>
      </c>
      <c r="C32">
        <v>931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702</v>
      </c>
      <c r="G42">
        <v>147526</v>
      </c>
    </row>
    <row r="43" spans="1:7" x14ac:dyDescent="0.3">
      <c r="B43" t="s">
        <v>40</v>
      </c>
      <c r="C43" t="s">
        <v>39</v>
      </c>
      <c r="E43" t="s">
        <v>703</v>
      </c>
      <c r="G43">
        <v>42883</v>
      </c>
    </row>
    <row r="44" spans="1:7" x14ac:dyDescent="0.3">
      <c r="B44" t="s">
        <v>42</v>
      </c>
      <c r="C44">
        <v>104643</v>
      </c>
    </row>
  </sheetData>
  <mergeCells count="1">
    <mergeCell ref="A1:L1"/>
  </mergeCells>
  <pageMargins left="0.75" right="0.75" top="0.75" bottom="0.5" header="0.5" footer="0.7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704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1</v>
      </c>
      <c r="H5">
        <v>0</v>
      </c>
      <c r="J5">
        <f>SUM(D5:F5:H5)</f>
        <v>14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163950</v>
      </c>
      <c r="F12">
        <v>134808</v>
      </c>
      <c r="H12">
        <v>4</v>
      </c>
      <c r="J12">
        <f>SUM(D12:F12:H12)</f>
        <v>298762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50</v>
      </c>
      <c r="F14">
        <v>23</v>
      </c>
      <c r="H14">
        <v>0</v>
      </c>
      <c r="J14">
        <f>SUM(D14:F14:H14)</f>
        <v>73</v>
      </c>
    </row>
    <row r="15" spans="1:12" x14ac:dyDescent="0.3">
      <c r="B15" t="s">
        <v>7</v>
      </c>
      <c r="D15">
        <f>SUM(D12:D13:D14)</f>
        <v>164000</v>
      </c>
      <c r="F15">
        <f>SUM(F12:F13:F14)</f>
        <v>134831</v>
      </c>
      <c r="H15">
        <f>SUM(H12:H13:H14)</f>
        <v>4</v>
      </c>
      <c r="J15">
        <f>SUM(D15:F15:H15)</f>
        <v>298835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107115</v>
      </c>
      <c r="F18">
        <v>89489</v>
      </c>
      <c r="H18">
        <v>2</v>
      </c>
      <c r="J18">
        <f>SUM(D18:F18:H18)</f>
        <v>196606</v>
      </c>
      <c r="M18" t="str">
        <f>$B$2</f>
        <v>Mahoba</v>
      </c>
      <c r="N18">
        <f>$D$15</f>
        <v>164000</v>
      </c>
      <c r="O18">
        <f>$F$15</f>
        <v>134831</v>
      </c>
      <c r="P18">
        <f>$H$15</f>
        <v>4</v>
      </c>
      <c r="Q18">
        <f>$J$15</f>
        <v>298835</v>
      </c>
      <c r="R18">
        <f>$D$18</f>
        <v>107115</v>
      </c>
      <c r="S18">
        <f>$F$18</f>
        <v>89489</v>
      </c>
      <c r="T18">
        <f>$J$21</f>
        <v>692</v>
      </c>
      <c r="U18">
        <f>$J$22</f>
        <v>197298</v>
      </c>
      <c r="V18">
        <f>$C$28</f>
        <v>197273</v>
      </c>
      <c r="W18">
        <f>$J$23</f>
        <v>66.022386935934534</v>
      </c>
      <c r="X18" t="str">
        <f>$C$42</f>
        <v xml:space="preserve">BJP       </v>
      </c>
      <c r="Y18" t="str">
        <f>$C$43</f>
        <v xml:space="preserve">SP        </v>
      </c>
      <c r="Z18">
        <f>$G$42</f>
        <v>88291</v>
      </c>
      <c r="AA18">
        <f>$G$43</f>
        <v>56904</v>
      </c>
      <c r="AB18">
        <f>$C$44</f>
        <v>31387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692</v>
      </c>
    </row>
    <row r="22" spans="1:28" x14ac:dyDescent="0.3">
      <c r="B22" t="s">
        <v>7</v>
      </c>
      <c r="J22">
        <f>SUM(J18:J19:J21)</f>
        <v>197298</v>
      </c>
    </row>
    <row r="23" spans="1:28" x14ac:dyDescent="0.3">
      <c r="A23" t="s">
        <v>20</v>
      </c>
      <c r="J23">
        <f>J22/J15*100</f>
        <v>66.022386935934534</v>
      </c>
    </row>
    <row r="25" spans="1:28" x14ac:dyDescent="0.3">
      <c r="A25" t="s">
        <v>21</v>
      </c>
    </row>
    <row r="26" spans="1:28" x14ac:dyDescent="0.3">
      <c r="B26" t="s">
        <v>22</v>
      </c>
      <c r="C26">
        <v>25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J22-25</f>
        <v>197273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323</v>
      </c>
    </row>
    <row r="32" spans="1:28" x14ac:dyDescent="0.3">
      <c r="B32" t="s">
        <v>27</v>
      </c>
      <c r="C32">
        <v>925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705</v>
      </c>
      <c r="G42">
        <v>88291</v>
      </c>
    </row>
    <row r="43" spans="1:7" x14ac:dyDescent="0.3">
      <c r="B43" t="s">
        <v>40</v>
      </c>
      <c r="C43" t="s">
        <v>45</v>
      </c>
      <c r="E43" t="s">
        <v>706</v>
      </c>
      <c r="G43">
        <v>56904</v>
      </c>
    </row>
    <row r="44" spans="1:7" x14ac:dyDescent="0.3">
      <c r="B44" t="s">
        <v>42</v>
      </c>
      <c r="C44">
        <v>31387</v>
      </c>
    </row>
  </sheetData>
  <mergeCells count="1">
    <mergeCell ref="A1:L1"/>
  </mergeCells>
  <pageMargins left="0.75" right="0.75" top="0.75" bottom="0.5" header="0.5" footer="0.7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707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3</v>
      </c>
      <c r="H5">
        <v>0</v>
      </c>
      <c r="J5">
        <f>SUM(D5:F5:H5)</f>
        <v>15</v>
      </c>
    </row>
    <row r="6" spans="1:12" x14ac:dyDescent="0.3">
      <c r="A6" t="s">
        <v>9</v>
      </c>
      <c r="D6">
        <v>3</v>
      </c>
      <c r="F6">
        <v>1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173981</v>
      </c>
      <c r="F12">
        <v>148369</v>
      </c>
      <c r="H12">
        <v>8</v>
      </c>
      <c r="J12">
        <f>SUM(D12:F12:H12)</f>
        <v>322358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58</v>
      </c>
      <c r="F14">
        <v>6</v>
      </c>
      <c r="H14">
        <v>0</v>
      </c>
      <c r="J14">
        <f>SUM(D14:F14:H14)</f>
        <v>64</v>
      </c>
    </row>
    <row r="15" spans="1:12" x14ac:dyDescent="0.3">
      <c r="B15" t="s">
        <v>7</v>
      </c>
      <c r="D15">
        <f>SUM(D12:D13:D14)</f>
        <v>174039</v>
      </c>
      <c r="F15">
        <f>SUM(F12:F13:F14)</f>
        <v>148375</v>
      </c>
      <c r="H15">
        <f>SUM(H12:H13:H14)</f>
        <v>8</v>
      </c>
      <c r="J15">
        <f>SUM(D15:F15:H15)</f>
        <v>322422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115045</v>
      </c>
      <c r="F18">
        <v>98217</v>
      </c>
      <c r="H18">
        <v>3</v>
      </c>
      <c r="J18">
        <f>SUM(D18:F18:H18)</f>
        <v>213265</v>
      </c>
      <c r="M18" t="str">
        <f>$B$2</f>
        <v>Charkhari</v>
      </c>
      <c r="N18">
        <f>$D$15</f>
        <v>174039</v>
      </c>
      <c r="O18">
        <f>$F$15</f>
        <v>148375</v>
      </c>
      <c r="P18">
        <f>$H$15</f>
        <v>8</v>
      </c>
      <c r="Q18">
        <f>$J$15</f>
        <v>322422</v>
      </c>
      <c r="R18">
        <f>$D$18</f>
        <v>115045</v>
      </c>
      <c r="S18">
        <f>$F$18</f>
        <v>98217</v>
      </c>
      <c r="T18">
        <f>$J$21</f>
        <v>459</v>
      </c>
      <c r="U18">
        <f>$J$22</f>
        <v>213724</v>
      </c>
      <c r="V18">
        <f>$C$28</f>
        <v>213705</v>
      </c>
      <c r="W18">
        <f>$J$23</f>
        <v>66.287039966255406</v>
      </c>
      <c r="X18" t="str">
        <f>$C$42</f>
        <v xml:space="preserve">BJP       </v>
      </c>
      <c r="Y18" t="str">
        <f>$C$43</f>
        <v xml:space="preserve">SP        </v>
      </c>
      <c r="Z18">
        <f>$G$42</f>
        <v>98360</v>
      </c>
      <c r="AA18">
        <f>$G$43</f>
        <v>54346</v>
      </c>
      <c r="AB18">
        <f>$C$44</f>
        <v>44014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459</v>
      </c>
    </row>
    <row r="22" spans="1:28" x14ac:dyDescent="0.3">
      <c r="B22" t="s">
        <v>7</v>
      </c>
      <c r="J22">
        <f>SUM(J18:J19:J21)</f>
        <v>213724</v>
      </c>
    </row>
    <row r="23" spans="1:28" x14ac:dyDescent="0.3">
      <c r="A23" t="s">
        <v>20</v>
      </c>
      <c r="J23">
        <f>J22/J15*100</f>
        <v>66.287039966255406</v>
      </c>
    </row>
    <row r="25" spans="1:28" x14ac:dyDescent="0.3">
      <c r="A25" t="s">
        <v>21</v>
      </c>
    </row>
    <row r="26" spans="1:28" x14ac:dyDescent="0.3">
      <c r="B26" t="s">
        <v>22</v>
      </c>
      <c r="C26">
        <v>19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J22-19</f>
        <v>213705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395</v>
      </c>
    </row>
    <row r="32" spans="1:28" x14ac:dyDescent="0.3">
      <c r="B32" t="s">
        <v>27</v>
      </c>
      <c r="C32">
        <v>816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708</v>
      </c>
      <c r="G42">
        <v>98360</v>
      </c>
    </row>
    <row r="43" spans="1:7" x14ac:dyDescent="0.3">
      <c r="B43" t="s">
        <v>40</v>
      </c>
      <c r="C43" t="s">
        <v>45</v>
      </c>
      <c r="E43" t="s">
        <v>709</v>
      </c>
      <c r="G43">
        <v>54346</v>
      </c>
    </row>
    <row r="44" spans="1:7" x14ac:dyDescent="0.3">
      <c r="B44" t="s">
        <v>42</v>
      </c>
      <c r="C44">
        <v>44014</v>
      </c>
    </row>
  </sheetData>
  <mergeCells count="1">
    <mergeCell ref="A1:L1"/>
  </mergeCells>
  <pageMargins left="0.75" right="0.75" top="0.75" bottom="0.5" header="0.5" footer="0.7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710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1</v>
      </c>
      <c r="H5">
        <v>0</v>
      </c>
      <c r="J5">
        <f>SUM(D5:F5:H5)</f>
        <v>16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171017</v>
      </c>
      <c r="F12">
        <v>137900</v>
      </c>
      <c r="H12">
        <v>9</v>
      </c>
      <c r="J12">
        <f>SUM(D12:F12:H12)</f>
        <v>308926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576</v>
      </c>
      <c r="F14">
        <v>132</v>
      </c>
      <c r="H14">
        <v>0</v>
      </c>
      <c r="J14">
        <f>SUM(D14:F14:H14)</f>
        <v>708</v>
      </c>
    </row>
    <row r="15" spans="1:12" x14ac:dyDescent="0.3">
      <c r="B15" t="s">
        <v>7</v>
      </c>
      <c r="D15">
        <f>SUM(D12:D13:D14)</f>
        <v>171593</v>
      </c>
      <c r="F15">
        <f>SUM(F12:F13:F14)</f>
        <v>138032</v>
      </c>
      <c r="H15">
        <f>SUM(H12:H13:H14)</f>
        <v>9</v>
      </c>
      <c r="J15">
        <f>SUM(D15:F15:H15)</f>
        <v>309634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95138</v>
      </c>
      <c r="F18">
        <v>88984</v>
      </c>
      <c r="H18">
        <v>1</v>
      </c>
      <c r="J18">
        <f>SUM(D18:F18:H18)</f>
        <v>184123</v>
      </c>
      <c r="M18" t="str">
        <f>$B$2</f>
        <v>Tindwari</v>
      </c>
      <c r="N18">
        <f>$D$15</f>
        <v>171593</v>
      </c>
      <c r="O18">
        <f>$F$15</f>
        <v>138032</v>
      </c>
      <c r="P18">
        <f>$H$15</f>
        <v>9</v>
      </c>
      <c r="Q18">
        <f>$J$15</f>
        <v>309634</v>
      </c>
      <c r="R18">
        <f>$D$18</f>
        <v>95138</v>
      </c>
      <c r="S18">
        <f>$F$18</f>
        <v>88984</v>
      </c>
      <c r="T18">
        <f>$J$21</f>
        <v>788</v>
      </c>
      <c r="U18">
        <f>$J$22</f>
        <v>184911</v>
      </c>
      <c r="V18">
        <f>$C$28</f>
        <v>184823</v>
      </c>
      <c r="W18">
        <f>$J$23</f>
        <v>59.719216881866977</v>
      </c>
      <c r="X18" t="str">
        <f>$C$42</f>
        <v xml:space="preserve">BJP       </v>
      </c>
      <c r="Y18" t="str">
        <f>$C$43</f>
        <v xml:space="preserve">BSP       </v>
      </c>
      <c r="Z18">
        <f>$G$42</f>
        <v>82197</v>
      </c>
      <c r="AA18">
        <f>$G$43</f>
        <v>44790</v>
      </c>
      <c r="AB18">
        <f>$C$44</f>
        <v>37407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788</v>
      </c>
    </row>
    <row r="22" spans="1:28" x14ac:dyDescent="0.3">
      <c r="B22" t="s">
        <v>7</v>
      </c>
      <c r="J22">
        <f>SUM(J18:J19:J21)</f>
        <v>184911</v>
      </c>
    </row>
    <row r="23" spans="1:28" x14ac:dyDescent="0.3">
      <c r="A23" t="s">
        <v>20</v>
      </c>
      <c r="J23">
        <f>J22/J15*100</f>
        <v>59.719216881866977</v>
      </c>
    </row>
    <row r="25" spans="1:28" x14ac:dyDescent="0.3">
      <c r="A25" t="s">
        <v>21</v>
      </c>
    </row>
    <row r="26" spans="1:28" x14ac:dyDescent="0.3">
      <c r="B26" t="s">
        <v>22</v>
      </c>
      <c r="C26">
        <v>88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J22-88</f>
        <v>184823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317</v>
      </c>
    </row>
    <row r="32" spans="1:28" x14ac:dyDescent="0.3">
      <c r="B32" t="s">
        <v>27</v>
      </c>
      <c r="C32">
        <v>975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711</v>
      </c>
      <c r="G42">
        <v>82197</v>
      </c>
    </row>
    <row r="43" spans="1:7" x14ac:dyDescent="0.3">
      <c r="B43" t="s">
        <v>40</v>
      </c>
      <c r="C43" t="s">
        <v>47</v>
      </c>
      <c r="E43" t="s">
        <v>712</v>
      </c>
      <c r="G43">
        <v>44790</v>
      </c>
    </row>
    <row r="44" spans="1:7" x14ac:dyDescent="0.3">
      <c r="B44" t="s">
        <v>42</v>
      </c>
      <c r="C44">
        <v>37407</v>
      </c>
    </row>
  </sheetData>
  <mergeCells count="1">
    <mergeCell ref="A1:L1"/>
  </mergeCells>
  <pageMargins left="0.75" right="0.75" top="0.75" bottom="0.5" header="0.5" footer="0.7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713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1</v>
      </c>
      <c r="H5">
        <v>0</v>
      </c>
      <c r="J5">
        <f>SUM(D5:F5:H5)</f>
        <v>9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1</v>
      </c>
      <c r="J8">
        <f>SUM(D8:F8:E8)</f>
        <v>6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180907</v>
      </c>
      <c r="F12">
        <v>146692</v>
      </c>
      <c r="H12">
        <v>21</v>
      </c>
      <c r="J12">
        <f>SUM(D12:F12:H12)</f>
        <v>327620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207</v>
      </c>
      <c r="F14">
        <v>58</v>
      </c>
      <c r="H14">
        <v>0</v>
      </c>
      <c r="J14">
        <f>SUM(D14:F14:H14)</f>
        <v>265</v>
      </c>
    </row>
    <row r="15" spans="1:12" x14ac:dyDescent="0.3">
      <c r="B15" t="s">
        <v>7</v>
      </c>
      <c r="D15">
        <f>SUM(D12:D13:D14)</f>
        <v>181114</v>
      </c>
      <c r="F15">
        <f>SUM(F12:F13:F14)</f>
        <v>146750</v>
      </c>
      <c r="H15">
        <f>SUM(H12:H13:H14)</f>
        <v>21</v>
      </c>
      <c r="J15">
        <f>SUM(D15:F15:H15)</f>
        <v>327885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98471</v>
      </c>
      <c r="F18">
        <v>94624</v>
      </c>
      <c r="H18">
        <v>0</v>
      </c>
      <c r="J18">
        <f>SUM(D18:F18:H18)</f>
        <v>193095</v>
      </c>
      <c r="M18" t="str">
        <f>$B$2</f>
        <v>Baberu</v>
      </c>
      <c r="N18">
        <f>$D$15</f>
        <v>181114</v>
      </c>
      <c r="O18">
        <f>$F$15</f>
        <v>146750</v>
      </c>
      <c r="P18">
        <f>$H$15</f>
        <v>21</v>
      </c>
      <c r="Q18">
        <f>$J$15</f>
        <v>327885</v>
      </c>
      <c r="R18">
        <f>$D$18</f>
        <v>98471</v>
      </c>
      <c r="S18">
        <f>$F$18</f>
        <v>94624</v>
      </c>
      <c r="T18">
        <f>$J$21</f>
        <v>827</v>
      </c>
      <c r="U18">
        <f>$J$22</f>
        <v>193922</v>
      </c>
      <c r="V18">
        <f>$C$28</f>
        <v>193900</v>
      </c>
      <c r="W18">
        <f>$J$23</f>
        <v>59.143297192613261</v>
      </c>
      <c r="X18" t="str">
        <f>$C$42</f>
        <v xml:space="preserve">BJP       </v>
      </c>
      <c r="Y18" t="str">
        <f>$C$43</f>
        <v xml:space="preserve">BSP       </v>
      </c>
      <c r="Z18">
        <f>$G$42</f>
        <v>76187</v>
      </c>
      <c r="AA18">
        <f>$G$43</f>
        <v>53886</v>
      </c>
      <c r="AB18">
        <f>$C$44</f>
        <v>22301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827</v>
      </c>
    </row>
    <row r="22" spans="1:28" x14ac:dyDescent="0.3">
      <c r="B22" t="s">
        <v>7</v>
      </c>
      <c r="J22">
        <f>SUM(J18:J19:J21)</f>
        <v>193922</v>
      </c>
    </row>
    <row r="23" spans="1:28" x14ac:dyDescent="0.3">
      <c r="A23" t="s">
        <v>20</v>
      </c>
      <c r="J23">
        <f>J22/J15*100</f>
        <v>59.143297192613261</v>
      </c>
    </row>
    <row r="25" spans="1:28" x14ac:dyDescent="0.3">
      <c r="A25" t="s">
        <v>21</v>
      </c>
    </row>
    <row r="26" spans="1:28" x14ac:dyDescent="0.3">
      <c r="B26" t="s">
        <v>22</v>
      </c>
      <c r="C26">
        <v>22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J22-22</f>
        <v>193900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337</v>
      </c>
    </row>
    <row r="32" spans="1:28" x14ac:dyDescent="0.3">
      <c r="B32" t="s">
        <v>27</v>
      </c>
      <c r="C32">
        <v>972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714</v>
      </c>
      <c r="G42">
        <v>76187</v>
      </c>
    </row>
    <row r="43" spans="1:7" x14ac:dyDescent="0.3">
      <c r="B43" t="s">
        <v>40</v>
      </c>
      <c r="C43" t="s">
        <v>47</v>
      </c>
      <c r="E43" t="s">
        <v>338</v>
      </c>
      <c r="G43">
        <v>53886</v>
      </c>
    </row>
    <row r="44" spans="1:7" x14ac:dyDescent="0.3">
      <c r="B44" t="s">
        <v>42</v>
      </c>
      <c r="C44">
        <v>22301</v>
      </c>
    </row>
  </sheetData>
  <mergeCells count="1">
    <mergeCell ref="A1:L1"/>
  </mergeCells>
  <pageMargins left="0.75" right="0.75" top="0.75" bottom="0.5" header="0.5" footer="0.7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715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0</v>
      </c>
      <c r="H5">
        <v>0</v>
      </c>
      <c r="J5">
        <f>SUM(D5:F5:H5)</f>
        <v>14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184040</v>
      </c>
      <c r="F12">
        <v>151539</v>
      </c>
      <c r="H12">
        <v>10</v>
      </c>
      <c r="J12">
        <f>SUM(D12:F12:H12)</f>
        <v>335589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136</v>
      </c>
      <c r="F14">
        <v>63</v>
      </c>
      <c r="H14">
        <v>0</v>
      </c>
      <c r="J14">
        <f>SUM(D14:F14:H14)</f>
        <v>199</v>
      </c>
    </row>
    <row r="15" spans="1:12" x14ac:dyDescent="0.3">
      <c r="B15" t="s">
        <v>7</v>
      </c>
      <c r="D15">
        <f>SUM(D12:D13:D14)</f>
        <v>184176</v>
      </c>
      <c r="F15">
        <f>SUM(F12:F13:F14)</f>
        <v>151602</v>
      </c>
      <c r="H15">
        <f>SUM(H12:H13:H14)</f>
        <v>10</v>
      </c>
      <c r="J15">
        <f>SUM(D15:F15:H15)</f>
        <v>335788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106399</v>
      </c>
      <c r="F18">
        <v>96807</v>
      </c>
      <c r="H18">
        <v>0</v>
      </c>
      <c r="J18">
        <f>SUM(D18:F18:H18)</f>
        <v>203206</v>
      </c>
      <c r="M18" t="str">
        <f>$B$2</f>
        <v xml:space="preserve">Naraini </v>
      </c>
      <c r="N18">
        <f>$D$15</f>
        <v>184176</v>
      </c>
      <c r="O18">
        <f>$F$15</f>
        <v>151602</v>
      </c>
      <c r="P18">
        <f>$H$15</f>
        <v>10</v>
      </c>
      <c r="Q18">
        <f>$J$15</f>
        <v>335788</v>
      </c>
      <c r="R18">
        <f>$D$18</f>
        <v>106399</v>
      </c>
      <c r="S18">
        <f>$F$18</f>
        <v>96807</v>
      </c>
      <c r="T18">
        <f>$J$21</f>
        <v>859</v>
      </c>
      <c r="U18">
        <f>$J$22</f>
        <v>204065</v>
      </c>
      <c r="V18">
        <f>$C$28</f>
        <v>204001</v>
      </c>
      <c r="W18">
        <f>$J$23</f>
        <v>60.771975174812674</v>
      </c>
      <c r="X18" t="str">
        <f>$C$42</f>
        <v xml:space="preserve">BJP       </v>
      </c>
      <c r="Y18" t="str">
        <f>$C$43</f>
        <v xml:space="preserve">INC       </v>
      </c>
      <c r="Z18">
        <f>$G$42</f>
        <v>92412</v>
      </c>
      <c r="AA18">
        <f>$G$43</f>
        <v>47405</v>
      </c>
      <c r="AB18">
        <f>$C$44</f>
        <v>45007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859</v>
      </c>
    </row>
    <row r="22" spans="1:28" x14ac:dyDescent="0.3">
      <c r="B22" t="s">
        <v>7</v>
      </c>
      <c r="J22">
        <f>SUM(J18:J19:J21)</f>
        <v>204065</v>
      </c>
    </row>
    <row r="23" spans="1:28" x14ac:dyDescent="0.3">
      <c r="A23" t="s">
        <v>20</v>
      </c>
      <c r="J23">
        <f>J22/J15*100</f>
        <v>60.771975174812674</v>
      </c>
    </row>
    <row r="25" spans="1:28" x14ac:dyDescent="0.3">
      <c r="A25" t="s">
        <v>21</v>
      </c>
    </row>
    <row r="26" spans="1:28" x14ac:dyDescent="0.3">
      <c r="B26" t="s">
        <v>22</v>
      </c>
      <c r="C26">
        <v>64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J22-64</f>
        <v>204001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345</v>
      </c>
    </row>
    <row r="32" spans="1:28" x14ac:dyDescent="0.3">
      <c r="B32" t="s">
        <v>27</v>
      </c>
      <c r="C32">
        <v>973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716</v>
      </c>
      <c r="G42">
        <v>92412</v>
      </c>
    </row>
    <row r="43" spans="1:7" x14ac:dyDescent="0.3">
      <c r="B43" t="s">
        <v>40</v>
      </c>
      <c r="C43" t="s">
        <v>39</v>
      </c>
      <c r="E43" t="s">
        <v>717</v>
      </c>
      <c r="G43">
        <v>47405</v>
      </c>
    </row>
    <row r="44" spans="1:7" x14ac:dyDescent="0.3">
      <c r="B44" t="s">
        <v>42</v>
      </c>
      <c r="C44">
        <v>45007</v>
      </c>
    </row>
  </sheetData>
  <mergeCells count="1">
    <mergeCell ref="A1:L1"/>
  </mergeCells>
  <pageMargins left="0.75" right="0.75" top="0.75" bottom="0.5" header="0.5" footer="0.7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718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25</v>
      </c>
      <c r="F5">
        <v>0</v>
      </c>
      <c r="H5">
        <v>0</v>
      </c>
      <c r="J5">
        <f>SUM(D5:F5:H5)</f>
        <v>25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21</v>
      </c>
      <c r="F8">
        <f>E5-E6-E7</f>
        <v>0</v>
      </c>
      <c r="H8">
        <f>F5-F6-F7</f>
        <v>0</v>
      </c>
      <c r="J8">
        <f>SUM(D8:F8:E8)</f>
        <v>21</v>
      </c>
    </row>
    <row r="9" spans="1:12" x14ac:dyDescent="0.3">
      <c r="A9" t="s">
        <v>12</v>
      </c>
      <c r="D9">
        <v>18</v>
      </c>
      <c r="F9">
        <v>0</v>
      </c>
      <c r="H9">
        <v>0</v>
      </c>
      <c r="J9">
        <f>SUM(D9:F9:E9)</f>
        <v>18</v>
      </c>
    </row>
    <row r="11" spans="1:12" x14ac:dyDescent="0.3">
      <c r="A11" t="s">
        <v>13</v>
      </c>
    </row>
    <row r="12" spans="1:12" x14ac:dyDescent="0.3">
      <c r="B12" t="s">
        <v>14</v>
      </c>
      <c r="D12">
        <v>167407</v>
      </c>
      <c r="F12">
        <v>136600</v>
      </c>
      <c r="H12">
        <v>18</v>
      </c>
      <c r="J12">
        <f>SUM(D12:F12:H12)</f>
        <v>304025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135</v>
      </c>
      <c r="F14">
        <v>44</v>
      </c>
      <c r="H14">
        <v>0</v>
      </c>
      <c r="J14">
        <f>SUM(D14:F14:H14)</f>
        <v>179</v>
      </c>
    </row>
    <row r="15" spans="1:12" x14ac:dyDescent="0.3">
      <c r="B15" t="s">
        <v>7</v>
      </c>
      <c r="D15">
        <f>SUM(D12:D13:D14)</f>
        <v>167542</v>
      </c>
      <c r="F15">
        <f>SUM(F12:F13:F14)</f>
        <v>136644</v>
      </c>
      <c r="H15">
        <f>SUM(H12:H13:H14)</f>
        <v>18</v>
      </c>
      <c r="J15">
        <f>SUM(D15:F15:H15)</f>
        <v>304204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96402</v>
      </c>
      <c r="F18">
        <v>84641</v>
      </c>
      <c r="H18">
        <v>0</v>
      </c>
      <c r="J18">
        <f>SUM(D18:F18:H18)</f>
        <v>181043</v>
      </c>
      <c r="M18" t="str">
        <f>$B$2</f>
        <v>Banda</v>
      </c>
      <c r="N18">
        <f>$D$15</f>
        <v>167542</v>
      </c>
      <c r="O18">
        <f>$F$15</f>
        <v>136644</v>
      </c>
      <c r="P18">
        <f>$H$15</f>
        <v>18</v>
      </c>
      <c r="Q18">
        <f>$J$15</f>
        <v>304204</v>
      </c>
      <c r="R18">
        <f>$D$18</f>
        <v>96402</v>
      </c>
      <c r="S18">
        <f>$F$18</f>
        <v>84641</v>
      </c>
      <c r="T18">
        <f>$J$21</f>
        <v>1366</v>
      </c>
      <c r="U18">
        <f>$J$22</f>
        <v>182409</v>
      </c>
      <c r="V18">
        <f>$C$28</f>
        <v>182334</v>
      </c>
      <c r="W18">
        <f>$J$23</f>
        <v>59.962722383663589</v>
      </c>
      <c r="X18" t="str">
        <f>$C$42</f>
        <v xml:space="preserve">BJP       </v>
      </c>
      <c r="Y18" t="str">
        <f>$C$43</f>
        <v xml:space="preserve">BSP       </v>
      </c>
      <c r="Z18">
        <f>$G$42</f>
        <v>83169</v>
      </c>
      <c r="AA18">
        <f>$G$43</f>
        <v>50341</v>
      </c>
      <c r="AB18">
        <f>$C$44</f>
        <v>32828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1366</v>
      </c>
    </row>
    <row r="22" spans="1:28" x14ac:dyDescent="0.3">
      <c r="B22" t="s">
        <v>7</v>
      </c>
      <c r="J22">
        <f>SUM(J18:J19:J21)</f>
        <v>182409</v>
      </c>
    </row>
    <row r="23" spans="1:28" x14ac:dyDescent="0.3">
      <c r="A23" t="s">
        <v>20</v>
      </c>
      <c r="J23">
        <f>J22/J15*100</f>
        <v>59.962722383663589</v>
      </c>
    </row>
    <row r="25" spans="1:28" x14ac:dyDescent="0.3">
      <c r="A25" t="s">
        <v>21</v>
      </c>
    </row>
    <row r="26" spans="1:28" x14ac:dyDescent="0.3">
      <c r="B26" t="s">
        <v>22</v>
      </c>
      <c r="C26">
        <v>75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J22-75</f>
        <v>182334</v>
      </c>
    </row>
    <row r="29" spans="1:28" x14ac:dyDescent="0.3">
      <c r="B29" t="s">
        <v>25</v>
      </c>
      <c r="C29">
        <v>1</v>
      </c>
    </row>
    <row r="31" spans="1:28" x14ac:dyDescent="0.3">
      <c r="A31" t="s">
        <v>26</v>
      </c>
      <c r="C31">
        <v>295</v>
      </c>
    </row>
    <row r="32" spans="1:28" x14ac:dyDescent="0.3">
      <c r="B32" t="s">
        <v>27</v>
      </c>
      <c r="C32">
        <v>1031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719</v>
      </c>
      <c r="G42">
        <v>83169</v>
      </c>
    </row>
    <row r="43" spans="1:7" x14ac:dyDescent="0.3">
      <c r="B43" t="s">
        <v>40</v>
      </c>
      <c r="C43" t="s">
        <v>47</v>
      </c>
      <c r="E43" t="s">
        <v>720</v>
      </c>
      <c r="G43">
        <v>50341</v>
      </c>
    </row>
    <row r="44" spans="1:7" x14ac:dyDescent="0.3">
      <c r="B44" t="s">
        <v>42</v>
      </c>
      <c r="C44">
        <v>32828</v>
      </c>
    </row>
  </sheetData>
  <mergeCells count="1">
    <mergeCell ref="A1:L1"/>
  </mergeCells>
  <pageMargins left="0.75" right="0.75" top="0.75" bottom="0.5" header="0.5" footer="0.7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721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193223</v>
      </c>
      <c r="F12">
        <v>163214</v>
      </c>
      <c r="H12">
        <v>8</v>
      </c>
      <c r="J12">
        <f>SUM(D12:F12:H12)</f>
        <v>356445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118</v>
      </c>
      <c r="F14">
        <v>68</v>
      </c>
      <c r="H14">
        <v>0</v>
      </c>
      <c r="J14">
        <f>SUM(D14:F14:H14)</f>
        <v>186</v>
      </c>
    </row>
    <row r="15" spans="1:12" x14ac:dyDescent="0.3">
      <c r="B15" t="s">
        <v>7</v>
      </c>
      <c r="D15">
        <f>SUM(D12:D13:D14)</f>
        <v>193341</v>
      </c>
      <c r="F15">
        <f>SUM(F12:F13:F14)</f>
        <v>163282</v>
      </c>
      <c r="H15">
        <f>SUM(H12:H13:H14)</f>
        <v>8</v>
      </c>
      <c r="J15">
        <f>SUM(D15:F15:H15)</f>
        <v>356631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113618</v>
      </c>
      <c r="F18">
        <v>106198</v>
      </c>
      <c r="H18">
        <v>0</v>
      </c>
      <c r="J18">
        <f>SUM(D18:F18:H18)</f>
        <v>219816</v>
      </c>
      <c r="M18" t="str">
        <f>$B$2</f>
        <v>Chitrakoot</v>
      </c>
      <c r="N18">
        <f>$D$15</f>
        <v>193341</v>
      </c>
      <c r="O18">
        <f>$F$15</f>
        <v>163282</v>
      </c>
      <c r="P18">
        <f>$H$15</f>
        <v>8</v>
      </c>
      <c r="Q18">
        <f>$J$15</f>
        <v>356631</v>
      </c>
      <c r="R18">
        <f>$D$18</f>
        <v>113618</v>
      </c>
      <c r="S18">
        <f>$F$18</f>
        <v>106198</v>
      </c>
      <c r="T18">
        <f>$J$21</f>
        <v>1414</v>
      </c>
      <c r="U18">
        <f>$J$22</f>
        <v>221230</v>
      </c>
      <c r="V18">
        <f>$C$28</f>
        <v>221199</v>
      </c>
      <c r="W18">
        <f>$J$23</f>
        <v>62.033306134351754</v>
      </c>
      <c r="X18" t="str">
        <f>$C$42</f>
        <v xml:space="preserve">BJP       </v>
      </c>
      <c r="Y18" t="str">
        <f>$C$43</f>
        <v xml:space="preserve">SP        </v>
      </c>
      <c r="Z18">
        <f>$G$42</f>
        <v>90366</v>
      </c>
      <c r="AA18">
        <f>$G$43</f>
        <v>63430</v>
      </c>
      <c r="AB18">
        <f>$C$44</f>
        <v>26936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1414</v>
      </c>
    </row>
    <row r="22" spans="1:28" x14ac:dyDescent="0.3">
      <c r="B22" t="s">
        <v>7</v>
      </c>
      <c r="J22">
        <f>SUM(J18:J19:J21)</f>
        <v>221230</v>
      </c>
    </row>
    <row r="23" spans="1:28" x14ac:dyDescent="0.3">
      <c r="A23" t="s">
        <v>20</v>
      </c>
      <c r="J23">
        <f>J22/J15*100</f>
        <v>62.033306134351754</v>
      </c>
    </row>
    <row r="25" spans="1:28" x14ac:dyDescent="0.3">
      <c r="A25" t="s">
        <v>21</v>
      </c>
    </row>
    <row r="26" spans="1:28" x14ac:dyDescent="0.3">
      <c r="B26" t="s">
        <v>22</v>
      </c>
      <c r="C26">
        <v>31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J22-31</f>
        <v>221199</v>
      </c>
    </row>
    <row r="29" spans="1:28" x14ac:dyDescent="0.3">
      <c r="B29" t="s">
        <v>25</v>
      </c>
      <c r="C29">
        <v>5</v>
      </c>
    </row>
    <row r="31" spans="1:28" x14ac:dyDescent="0.3">
      <c r="A31" t="s">
        <v>26</v>
      </c>
      <c r="C31">
        <v>397</v>
      </c>
    </row>
    <row r="32" spans="1:28" x14ac:dyDescent="0.3">
      <c r="B32" t="s">
        <v>27</v>
      </c>
      <c r="C32">
        <v>898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722</v>
      </c>
      <c r="G42">
        <v>90366</v>
      </c>
    </row>
    <row r="43" spans="1:7" x14ac:dyDescent="0.3">
      <c r="B43" t="s">
        <v>40</v>
      </c>
      <c r="C43" t="s">
        <v>45</v>
      </c>
      <c r="E43" t="s">
        <v>723</v>
      </c>
      <c r="G43">
        <v>63430</v>
      </c>
    </row>
    <row r="44" spans="1:7" x14ac:dyDescent="0.3">
      <c r="B44" t="s">
        <v>42</v>
      </c>
      <c r="C44">
        <v>26936</v>
      </c>
    </row>
  </sheetData>
  <mergeCells count="1">
    <mergeCell ref="A1:L1"/>
  </mergeCells>
  <pageMargins left="0.75" right="0.75" top="0.75" bottom="0.5" header="0.5" footer="0.7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724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1</v>
      </c>
      <c r="H5">
        <v>0</v>
      </c>
      <c r="J5">
        <f>SUM(D5:F5:H5)</f>
        <v>19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178209</v>
      </c>
      <c r="F12">
        <v>147356</v>
      </c>
      <c r="H12">
        <v>8</v>
      </c>
      <c r="J12">
        <f>SUM(D12:F12:H12)</f>
        <v>325573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76</v>
      </c>
      <c r="F14">
        <v>45</v>
      </c>
      <c r="H14">
        <v>0</v>
      </c>
      <c r="J14">
        <f>SUM(D14:F14:H14)</f>
        <v>121</v>
      </c>
    </row>
    <row r="15" spans="1:12" x14ac:dyDescent="0.3">
      <c r="B15" t="s">
        <v>7</v>
      </c>
      <c r="D15">
        <f>SUM(D12:D13:D14)</f>
        <v>178285</v>
      </c>
      <c r="F15">
        <f>SUM(F12:F13:F14)</f>
        <v>147401</v>
      </c>
      <c r="H15">
        <f>SUM(H12:H13:H14)</f>
        <v>8</v>
      </c>
      <c r="J15">
        <f>SUM(D15:F15:H15)</f>
        <v>325694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99767</v>
      </c>
      <c r="F18">
        <v>93963</v>
      </c>
      <c r="H18">
        <v>1</v>
      </c>
      <c r="J18">
        <f>SUM(D18:F18:H18)</f>
        <v>193731</v>
      </c>
      <c r="M18" t="str">
        <f>$B$2</f>
        <v>Manikpur</v>
      </c>
      <c r="N18">
        <f>$D$15</f>
        <v>178285</v>
      </c>
      <c r="O18">
        <f>$F$15</f>
        <v>147401</v>
      </c>
      <c r="P18">
        <f>$H$15</f>
        <v>8</v>
      </c>
      <c r="Q18">
        <f>$J$15</f>
        <v>325694</v>
      </c>
      <c r="R18">
        <f>$D$18</f>
        <v>99767</v>
      </c>
      <c r="S18">
        <f>$F$18</f>
        <v>93963</v>
      </c>
      <c r="T18">
        <f>$J$21</f>
        <v>901</v>
      </c>
      <c r="U18">
        <f>$J$22</f>
        <v>194632</v>
      </c>
      <c r="V18">
        <f>$C$28</f>
        <v>194557</v>
      </c>
      <c r="W18">
        <f>$J$23</f>
        <v>59.759160438939617</v>
      </c>
      <c r="X18" t="str">
        <f>$C$42</f>
        <v xml:space="preserve">BJP       </v>
      </c>
      <c r="Y18" t="str">
        <f>$C$43</f>
        <v xml:space="preserve">INC       </v>
      </c>
      <c r="Z18">
        <f>$G$42</f>
        <v>84988</v>
      </c>
      <c r="AA18">
        <f>$G$43</f>
        <v>40524</v>
      </c>
      <c r="AB18">
        <f>$C$44</f>
        <v>44464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901</v>
      </c>
    </row>
    <row r="22" spans="1:28" x14ac:dyDescent="0.3">
      <c r="B22" t="s">
        <v>7</v>
      </c>
      <c r="J22">
        <f>SUM(J18:J19:J21)</f>
        <v>194632</v>
      </c>
    </row>
    <row r="23" spans="1:28" x14ac:dyDescent="0.3">
      <c r="A23" t="s">
        <v>20</v>
      </c>
      <c r="J23">
        <f>J22/J15*100</f>
        <v>59.759160438939617</v>
      </c>
    </row>
    <row r="25" spans="1:28" x14ac:dyDescent="0.3">
      <c r="A25" t="s">
        <v>21</v>
      </c>
    </row>
    <row r="26" spans="1:28" x14ac:dyDescent="0.3">
      <c r="B26" t="s">
        <v>22</v>
      </c>
      <c r="C26">
        <v>75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J22-75</f>
        <v>194557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363</v>
      </c>
    </row>
    <row r="32" spans="1:28" x14ac:dyDescent="0.3">
      <c r="B32" t="s">
        <v>27</v>
      </c>
      <c r="C32">
        <v>897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725</v>
      </c>
      <c r="G42">
        <v>84988</v>
      </c>
    </row>
    <row r="43" spans="1:7" x14ac:dyDescent="0.3">
      <c r="B43" t="s">
        <v>40</v>
      </c>
      <c r="C43" t="s">
        <v>39</v>
      </c>
      <c r="E43" t="s">
        <v>726</v>
      </c>
      <c r="G43">
        <v>40524</v>
      </c>
    </row>
    <row r="44" spans="1:7" x14ac:dyDescent="0.3">
      <c r="B44" t="s">
        <v>42</v>
      </c>
      <c r="C44">
        <v>44464</v>
      </c>
    </row>
  </sheetData>
  <mergeCells count="1">
    <mergeCell ref="A1:L1"/>
  </mergeCells>
  <pageMargins left="0.75" right="0.75" top="0.75" bottom="0.5" header="0.5" footer="0.7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44"/>
  <sheetViews>
    <sheetView topLeftCell="F10" workbookViewId="0">
      <selection activeCell="L26" sqref="L26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3</v>
      </c>
      <c r="H5">
        <v>0</v>
      </c>
      <c r="J5">
        <f>SUM(D5:F5:H5)</f>
        <v>18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2</v>
      </c>
      <c r="J8">
        <f>SUM(D8:F8:E8)</f>
        <v>14</v>
      </c>
    </row>
    <row r="9" spans="1:12" x14ac:dyDescent="0.3">
      <c r="A9" t="s">
        <v>12</v>
      </c>
      <c r="D9">
        <v>12</v>
      </c>
      <c r="F9">
        <v>2</v>
      </c>
      <c r="H9">
        <v>0</v>
      </c>
      <c r="J9">
        <f>SUM(D9:F9:E9)</f>
        <v>14</v>
      </c>
    </row>
    <row r="11" spans="1:12" x14ac:dyDescent="0.3">
      <c r="A11" t="s">
        <v>13</v>
      </c>
    </row>
    <row r="12" spans="1:12" x14ac:dyDescent="0.3">
      <c r="B12" t="s">
        <v>14</v>
      </c>
      <c r="D12">
        <v>255580</v>
      </c>
      <c r="F12">
        <v>215112</v>
      </c>
      <c r="H12">
        <v>38</v>
      </c>
      <c r="J12">
        <f>SUM(D12:F12:H12)</f>
        <v>470730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45</v>
      </c>
      <c r="F14">
        <v>17</v>
      </c>
      <c r="H14">
        <v>0</v>
      </c>
      <c r="J14">
        <f>SUM(D14:F14:H14)</f>
        <v>62</v>
      </c>
    </row>
    <row r="15" spans="1:12" x14ac:dyDescent="0.3">
      <c r="B15" t="s">
        <v>7</v>
      </c>
      <c r="D15">
        <f>SUM(D12:D13:D14)</f>
        <v>255625</v>
      </c>
      <c r="F15">
        <f>SUM(F12:F13:F14)</f>
        <v>215129</v>
      </c>
      <c r="H15">
        <f>SUM(H12:H13:H14)</f>
        <v>38</v>
      </c>
      <c r="J15">
        <f>SUM(D15:F15:H15)</f>
        <v>470792</v>
      </c>
    </row>
    <row r="17" spans="1:27" x14ac:dyDescent="0.3">
      <c r="A17" t="s">
        <v>17</v>
      </c>
    </row>
    <row r="18" spans="1:27" x14ac:dyDescent="0.3">
      <c r="B18" t="s">
        <v>14</v>
      </c>
      <c r="D18">
        <v>155817</v>
      </c>
      <c r="F18">
        <v>119944</v>
      </c>
      <c r="H18">
        <v>0</v>
      </c>
      <c r="J18">
        <f>SUM(D18:F18:H18)</f>
        <v>275761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1064</v>
      </c>
    </row>
    <row r="22" spans="1:27" x14ac:dyDescent="0.3">
      <c r="B22" t="s">
        <v>7</v>
      </c>
      <c r="J22">
        <f>SUM(J18:J19:J21)</f>
        <v>276825</v>
      </c>
    </row>
    <row r="23" spans="1:27" x14ac:dyDescent="0.3">
      <c r="A23" t="s">
        <v>20</v>
      </c>
      <c r="J23">
        <f>J22/J15*100</f>
        <v>58.799852164012975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20</v>
      </c>
      <c r="L26" t="str">
        <f>$B$2</f>
        <v>Moradabad Nagar</v>
      </c>
      <c r="M26">
        <f>$D$15</f>
        <v>255625</v>
      </c>
      <c r="N26">
        <f>$F$15</f>
        <v>215129</v>
      </c>
      <c r="O26">
        <f>$H$15</f>
        <v>38</v>
      </c>
      <c r="P26">
        <f>$J$15</f>
        <v>470792</v>
      </c>
      <c r="Q26">
        <f>$D$18</f>
        <v>155817</v>
      </c>
      <c r="R26">
        <f>$F$18</f>
        <v>119944</v>
      </c>
      <c r="S26">
        <f>$J$21</f>
        <v>1064</v>
      </c>
      <c r="T26">
        <f>$J$22</f>
        <v>276825</v>
      </c>
      <c r="U26">
        <f>$C$28</f>
        <v>276805</v>
      </c>
      <c r="V26">
        <f>$J$23</f>
        <v>58.799852164012975</v>
      </c>
      <c r="W26" t="str">
        <f>$C$42</f>
        <v xml:space="preserve">BJP       </v>
      </c>
      <c r="X26" t="str">
        <f>$C$43</f>
        <v xml:space="preserve">SP        </v>
      </c>
      <c r="Y26">
        <f>$G$42</f>
        <v>123467</v>
      </c>
      <c r="Z26">
        <f>$G$43</f>
        <v>120274</v>
      </c>
      <c r="AA26">
        <f>$C$44</f>
        <v>3193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J22-20</f>
        <v>276805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426</v>
      </c>
    </row>
    <row r="32" spans="1:27" x14ac:dyDescent="0.3">
      <c r="B32" t="s">
        <v>27</v>
      </c>
      <c r="C32">
        <v>1105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112</v>
      </c>
      <c r="G42">
        <v>123467</v>
      </c>
    </row>
    <row r="43" spans="1:7" x14ac:dyDescent="0.3">
      <c r="B43" t="s">
        <v>40</v>
      </c>
      <c r="C43" t="s">
        <v>45</v>
      </c>
      <c r="E43" t="s">
        <v>113</v>
      </c>
      <c r="G43">
        <v>120274</v>
      </c>
    </row>
    <row r="44" spans="1:7" x14ac:dyDescent="0.3">
      <c r="B44" t="s">
        <v>42</v>
      </c>
      <c r="C44">
        <v>3193</v>
      </c>
    </row>
  </sheetData>
  <mergeCells count="1">
    <mergeCell ref="A1:L1"/>
  </mergeCells>
  <pageMargins left="0.75" right="0.75" top="0.75" bottom="0.5" header="0.5" footer="0.7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727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0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163940</v>
      </c>
      <c r="F12">
        <v>131942</v>
      </c>
      <c r="H12">
        <v>3</v>
      </c>
      <c r="J12">
        <f>SUM(D12:F12:H12)</f>
        <v>295885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250</v>
      </c>
      <c r="F14">
        <v>147</v>
      </c>
      <c r="H14">
        <v>0</v>
      </c>
      <c r="J14">
        <f>SUM(D14:F14:H14)</f>
        <v>397</v>
      </c>
    </row>
    <row r="15" spans="1:12" x14ac:dyDescent="0.3">
      <c r="B15" t="s">
        <v>7</v>
      </c>
      <c r="D15">
        <f>SUM(D12:D13:D14)</f>
        <v>164190</v>
      </c>
      <c r="F15">
        <f>SUM(F12:F13:F14)</f>
        <v>132089</v>
      </c>
      <c r="H15">
        <f>SUM(H12:H13:H14)</f>
        <v>3</v>
      </c>
      <c r="J15">
        <f>SUM(D15:F15:H15)</f>
        <v>296282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96147</v>
      </c>
      <c r="F18">
        <v>85077</v>
      </c>
      <c r="H18">
        <v>0</v>
      </c>
      <c r="J18">
        <f>SUM(D18:F18:H18)</f>
        <v>181224</v>
      </c>
      <c r="M18" t="str">
        <f>$B$2</f>
        <v>Jahanabad</v>
      </c>
      <c r="N18">
        <f>$D$15</f>
        <v>164190</v>
      </c>
      <c r="O18">
        <f>$F$15</f>
        <v>132089</v>
      </c>
      <c r="P18">
        <f>$H$15</f>
        <v>3</v>
      </c>
      <c r="Q18">
        <f>$J$15</f>
        <v>296282</v>
      </c>
      <c r="R18">
        <f>$D$18</f>
        <v>96147</v>
      </c>
      <c r="S18">
        <f>$F$18</f>
        <v>85077</v>
      </c>
      <c r="T18">
        <f>$J$21</f>
        <v>276</v>
      </c>
      <c r="U18">
        <f>$J$22</f>
        <v>181500</v>
      </c>
      <c r="V18">
        <f>$C$28</f>
        <v>181500</v>
      </c>
      <c r="W18">
        <f>$J$23</f>
        <v>61.259205756677758</v>
      </c>
      <c r="X18" t="str">
        <f>$C$42</f>
        <v xml:space="preserve">ADAL      </v>
      </c>
      <c r="Y18" t="str">
        <f>$C$43</f>
        <v xml:space="preserve">SP        </v>
      </c>
      <c r="Z18">
        <f>$G$42</f>
        <v>81438</v>
      </c>
      <c r="AA18">
        <f>$G$43</f>
        <v>33832</v>
      </c>
      <c r="AB18">
        <f>$C$44</f>
        <v>47606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276</v>
      </c>
    </row>
    <row r="22" spans="1:28" x14ac:dyDescent="0.3">
      <c r="B22" t="s">
        <v>7</v>
      </c>
      <c r="J22">
        <f>SUM(J18:J19:J21)</f>
        <v>181500</v>
      </c>
    </row>
    <row r="23" spans="1:28" x14ac:dyDescent="0.3">
      <c r="A23" t="s">
        <v>20</v>
      </c>
      <c r="J23">
        <f>J22/J15*100</f>
        <v>61.259205756677758</v>
      </c>
    </row>
    <row r="25" spans="1:28" x14ac:dyDescent="0.3">
      <c r="A25" t="s">
        <v>21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181500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333</v>
      </c>
    </row>
    <row r="32" spans="1:28" x14ac:dyDescent="0.3">
      <c r="B32" t="s">
        <v>27</v>
      </c>
      <c r="C32">
        <v>889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728</v>
      </c>
      <c r="E42" t="s">
        <v>729</v>
      </c>
      <c r="G42">
        <v>81438</v>
      </c>
    </row>
    <row r="43" spans="1:7" x14ac:dyDescent="0.3">
      <c r="B43" t="s">
        <v>40</v>
      </c>
      <c r="C43" t="s">
        <v>45</v>
      </c>
      <c r="E43" t="s">
        <v>730</v>
      </c>
      <c r="G43">
        <v>33832</v>
      </c>
    </row>
    <row r="44" spans="1:7" x14ac:dyDescent="0.3">
      <c r="B44" t="s">
        <v>42</v>
      </c>
      <c r="C44">
        <v>47606</v>
      </c>
    </row>
  </sheetData>
  <mergeCells count="1">
    <mergeCell ref="A1:L1"/>
  </mergeCells>
  <pageMargins left="0.75" right="0.75" top="0.75" bottom="0.5" header="0.5" footer="0.7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731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3</v>
      </c>
      <c r="H5">
        <v>0</v>
      </c>
      <c r="J5">
        <f>SUM(D5:F5:H5)</f>
        <v>16</v>
      </c>
    </row>
    <row r="6" spans="1:12" x14ac:dyDescent="0.3">
      <c r="A6" t="s">
        <v>9</v>
      </c>
      <c r="D6">
        <v>4</v>
      </c>
      <c r="F6">
        <v>1</v>
      </c>
      <c r="H6">
        <v>0</v>
      </c>
      <c r="J6">
        <f>SUM(D6:F6:H6)</f>
        <v>5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6</v>
      </c>
      <c r="F9">
        <v>2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162487</v>
      </c>
      <c r="F12">
        <v>134236</v>
      </c>
      <c r="H12">
        <v>8</v>
      </c>
      <c r="J12">
        <f>SUM(D12:F12:H12)</f>
        <v>296731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271</v>
      </c>
      <c r="F14">
        <v>113</v>
      </c>
      <c r="H14">
        <v>0</v>
      </c>
      <c r="J14">
        <f>SUM(D14:F14:H14)</f>
        <v>384</v>
      </c>
    </row>
    <row r="15" spans="1:12" x14ac:dyDescent="0.3">
      <c r="B15" t="s">
        <v>7</v>
      </c>
      <c r="D15">
        <f>SUM(D12:D13:D14)</f>
        <v>162758</v>
      </c>
      <c r="F15">
        <f>SUM(F12:F13:F14)</f>
        <v>134349</v>
      </c>
      <c r="H15">
        <f>SUM(H12:H13:H14)</f>
        <v>8</v>
      </c>
      <c r="J15">
        <f>SUM(D15:F15:H15)</f>
        <v>297115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95762</v>
      </c>
      <c r="F18">
        <v>87877</v>
      </c>
      <c r="H18">
        <v>0</v>
      </c>
      <c r="J18">
        <f>SUM(D18:F18:H18)</f>
        <v>183639</v>
      </c>
      <c r="M18" t="str">
        <f>$B$2</f>
        <v>Bindki</v>
      </c>
      <c r="N18">
        <f>$D$15</f>
        <v>162758</v>
      </c>
      <c r="O18">
        <f>$F$15</f>
        <v>134349</v>
      </c>
      <c r="P18">
        <f>$H$15</f>
        <v>8</v>
      </c>
      <c r="Q18">
        <f>$J$15</f>
        <v>297115</v>
      </c>
      <c r="R18">
        <f>$D$18</f>
        <v>95762</v>
      </c>
      <c r="S18">
        <f>$F$18</f>
        <v>87877</v>
      </c>
      <c r="T18">
        <f>$J$21</f>
        <v>336</v>
      </c>
      <c r="U18">
        <f>$J$22</f>
        <v>183975</v>
      </c>
      <c r="V18">
        <f>$C$28</f>
        <v>183971</v>
      </c>
      <c r="W18">
        <f>$J$23</f>
        <v>61.920468505460846</v>
      </c>
      <c r="X18" t="str">
        <f>$C$42</f>
        <v xml:space="preserve">BJP       </v>
      </c>
      <c r="Y18" t="str">
        <f>$C$43</f>
        <v xml:space="preserve">SP        </v>
      </c>
      <c r="Z18">
        <f>$G$42</f>
        <v>97996</v>
      </c>
      <c r="AA18">
        <f>$G$43</f>
        <v>41618</v>
      </c>
      <c r="AB18">
        <f>$C$44</f>
        <v>56378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336</v>
      </c>
    </row>
    <row r="22" spans="1:28" x14ac:dyDescent="0.3">
      <c r="B22" t="s">
        <v>7</v>
      </c>
      <c r="J22">
        <f>SUM(J18:J19:J21)</f>
        <v>183975</v>
      </c>
    </row>
    <row r="23" spans="1:28" x14ac:dyDescent="0.3">
      <c r="A23" t="s">
        <v>20</v>
      </c>
      <c r="J23">
        <f>J22/J15*100</f>
        <v>61.920468505460846</v>
      </c>
    </row>
    <row r="25" spans="1:28" x14ac:dyDescent="0.3">
      <c r="A25" t="s">
        <v>21</v>
      </c>
    </row>
    <row r="26" spans="1:28" x14ac:dyDescent="0.3">
      <c r="B26" t="s">
        <v>22</v>
      </c>
      <c r="C26">
        <v>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</f>
        <v>183971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315</v>
      </c>
    </row>
    <row r="32" spans="1:28" x14ac:dyDescent="0.3">
      <c r="B32" t="s">
        <v>27</v>
      </c>
      <c r="C32">
        <v>942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732</v>
      </c>
      <c r="G42">
        <v>97996</v>
      </c>
    </row>
    <row r="43" spans="1:7" x14ac:dyDescent="0.3">
      <c r="B43" t="s">
        <v>40</v>
      </c>
      <c r="C43" t="s">
        <v>45</v>
      </c>
      <c r="E43" t="s">
        <v>733</v>
      </c>
      <c r="G43">
        <v>41618</v>
      </c>
    </row>
    <row r="44" spans="1:7" x14ac:dyDescent="0.3">
      <c r="B44" t="s">
        <v>42</v>
      </c>
      <c r="C44">
        <v>56378</v>
      </c>
    </row>
  </sheetData>
  <mergeCells count="1">
    <mergeCell ref="A1:L1"/>
  </mergeCells>
  <pageMargins left="0.75" right="0.75" top="0.75" bottom="0.5" header="0.5" footer="0.7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734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1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176913</v>
      </c>
      <c r="F12">
        <v>155526</v>
      </c>
      <c r="H12">
        <v>19</v>
      </c>
      <c r="J12">
        <f>SUM(D12:F12:H12)</f>
        <v>332458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54</v>
      </c>
      <c r="F14">
        <v>2</v>
      </c>
      <c r="H14">
        <v>0</v>
      </c>
      <c r="J14">
        <f>SUM(D14:F14:H14)</f>
        <v>56</v>
      </c>
    </row>
    <row r="15" spans="1:12" x14ac:dyDescent="0.3">
      <c r="B15" t="s">
        <v>7</v>
      </c>
      <c r="D15">
        <f>SUM(D12:D13:D14)</f>
        <v>176967</v>
      </c>
      <c r="F15">
        <f>SUM(F12:F13:F14)</f>
        <v>155528</v>
      </c>
      <c r="H15">
        <f>SUM(H12:H13:H14)</f>
        <v>19</v>
      </c>
      <c r="J15">
        <f>SUM(D15:F15:H15)</f>
        <v>332514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100644</v>
      </c>
      <c r="F18">
        <v>93900</v>
      </c>
      <c r="H18">
        <v>0</v>
      </c>
      <c r="J18">
        <f>SUM(D18:F18:H18)</f>
        <v>194544</v>
      </c>
      <c r="M18" t="str">
        <f>$B$2</f>
        <v xml:space="preserve">Fatehpur   </v>
      </c>
      <c r="N18">
        <f>$D$15</f>
        <v>176967</v>
      </c>
      <c r="O18">
        <f>$F$15</f>
        <v>155528</v>
      </c>
      <c r="P18">
        <f>$H$15</f>
        <v>19</v>
      </c>
      <c r="Q18">
        <f>$J$15</f>
        <v>332514</v>
      </c>
      <c r="R18">
        <f>$D$18</f>
        <v>100644</v>
      </c>
      <c r="S18">
        <f>$F$18</f>
        <v>93900</v>
      </c>
      <c r="T18">
        <f>$J$21</f>
        <v>845</v>
      </c>
      <c r="U18">
        <f>$J$22</f>
        <v>195389</v>
      </c>
      <c r="V18">
        <f>$C$28</f>
        <v>195168</v>
      </c>
      <c r="W18">
        <f>$J$23</f>
        <v>58.761134869509256</v>
      </c>
      <c r="X18" t="str">
        <f>$C$42</f>
        <v xml:space="preserve">BJP       </v>
      </c>
      <c r="Y18" t="str">
        <f>$C$43</f>
        <v xml:space="preserve">SP        </v>
      </c>
      <c r="Z18">
        <f>$G$42</f>
        <v>89481</v>
      </c>
      <c r="AA18">
        <f>$G$43</f>
        <v>57983</v>
      </c>
      <c r="AB18">
        <f>$C$44</f>
        <v>31498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845</v>
      </c>
    </row>
    <row r="22" spans="1:28" x14ac:dyDescent="0.3">
      <c r="B22" t="s">
        <v>7</v>
      </c>
      <c r="J22">
        <f>SUM(J18:J19:J21)</f>
        <v>195389</v>
      </c>
    </row>
    <row r="23" spans="1:28" x14ac:dyDescent="0.3">
      <c r="A23" t="s">
        <v>20</v>
      </c>
      <c r="J23">
        <f>J22/J15*100</f>
        <v>58.761134869509256</v>
      </c>
    </row>
    <row r="25" spans="1:28" x14ac:dyDescent="0.3">
      <c r="A25" t="s">
        <v>21</v>
      </c>
    </row>
    <row r="26" spans="1:28" x14ac:dyDescent="0.3">
      <c r="B26" t="s">
        <v>22</v>
      </c>
      <c r="C26">
        <v>221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J22-221</f>
        <v>195168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341</v>
      </c>
    </row>
    <row r="32" spans="1:28" x14ac:dyDescent="0.3">
      <c r="B32" t="s">
        <v>27</v>
      </c>
      <c r="C32">
        <v>975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73</v>
      </c>
      <c r="G42">
        <v>89481</v>
      </c>
    </row>
    <row r="43" spans="1:7" x14ac:dyDescent="0.3">
      <c r="B43" t="s">
        <v>40</v>
      </c>
      <c r="C43" t="s">
        <v>45</v>
      </c>
      <c r="E43" t="s">
        <v>735</v>
      </c>
      <c r="G43">
        <v>57983</v>
      </c>
    </row>
    <row r="44" spans="1:7" x14ac:dyDescent="0.3">
      <c r="B44" t="s">
        <v>42</v>
      </c>
      <c r="C44">
        <v>31498</v>
      </c>
    </row>
  </sheetData>
  <mergeCells count="1">
    <mergeCell ref="A1:L1"/>
  </mergeCells>
  <pageMargins left="0.75" right="0.75" top="0.75" bottom="0.5" header="0.5" footer="0.7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736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1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12" x14ac:dyDescent="0.3">
      <c r="A9" t="s">
        <v>12</v>
      </c>
      <c r="D9">
        <v>11</v>
      </c>
      <c r="F9">
        <v>1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142910</v>
      </c>
      <c r="F12">
        <v>117521</v>
      </c>
      <c r="H12">
        <v>8</v>
      </c>
      <c r="J12">
        <f>SUM(D12:F12:H12)</f>
        <v>260439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72</v>
      </c>
      <c r="F14">
        <v>7</v>
      </c>
      <c r="H14">
        <v>0</v>
      </c>
      <c r="J14">
        <f>SUM(D14:F14:H14)</f>
        <v>79</v>
      </c>
    </row>
    <row r="15" spans="1:12" x14ac:dyDescent="0.3">
      <c r="B15" t="s">
        <v>7</v>
      </c>
      <c r="D15">
        <f>SUM(D12:D13:D14)</f>
        <v>142982</v>
      </c>
      <c r="F15">
        <f>SUM(F12:F13:F14)</f>
        <v>117528</v>
      </c>
      <c r="H15">
        <f>SUM(H12:H13:H14)</f>
        <v>8</v>
      </c>
      <c r="J15">
        <f>SUM(D15:F15:H15)</f>
        <v>260518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76777</v>
      </c>
      <c r="F18">
        <v>73854</v>
      </c>
      <c r="H18">
        <v>1</v>
      </c>
      <c r="J18">
        <f>SUM(D18:F18:H18)</f>
        <v>150632</v>
      </c>
      <c r="M18" t="str">
        <f>$B$2</f>
        <v>Ayah Shah</v>
      </c>
      <c r="N18">
        <f>$D$15</f>
        <v>142982</v>
      </c>
      <c r="O18">
        <f>$F$15</f>
        <v>117528</v>
      </c>
      <c r="P18">
        <f>$H$15</f>
        <v>8</v>
      </c>
      <c r="Q18">
        <f>$J$15</f>
        <v>260518</v>
      </c>
      <c r="R18">
        <f>$D$18</f>
        <v>76777</v>
      </c>
      <c r="S18">
        <f>$F$18</f>
        <v>73854</v>
      </c>
      <c r="T18">
        <f>$J$21</f>
        <v>317</v>
      </c>
      <c r="U18">
        <f>$J$22</f>
        <v>150949</v>
      </c>
      <c r="V18">
        <f>$C$28</f>
        <v>150934</v>
      </c>
      <c r="W18">
        <f>$J$23</f>
        <v>57.941869659678026</v>
      </c>
      <c r="X18" t="str">
        <f>$C$42</f>
        <v xml:space="preserve">BJP       </v>
      </c>
      <c r="Y18" t="str">
        <f>$C$43</f>
        <v xml:space="preserve">SP        </v>
      </c>
      <c r="Z18">
        <f>$G$42</f>
        <v>81203</v>
      </c>
      <c r="AA18">
        <f>$G$43</f>
        <v>29238</v>
      </c>
      <c r="AB18">
        <f>$C$44</f>
        <v>51965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317</v>
      </c>
    </row>
    <row r="22" spans="1:28" x14ac:dyDescent="0.3">
      <c r="B22" t="s">
        <v>7</v>
      </c>
      <c r="J22">
        <f>SUM(J18:J19:J21)</f>
        <v>150949</v>
      </c>
    </row>
    <row r="23" spans="1:28" x14ac:dyDescent="0.3">
      <c r="A23" t="s">
        <v>20</v>
      </c>
      <c r="J23">
        <f>J22/J15*100</f>
        <v>57.941869659678026</v>
      </c>
    </row>
    <row r="25" spans="1:28" x14ac:dyDescent="0.3">
      <c r="A25" t="s">
        <v>21</v>
      </c>
    </row>
    <row r="26" spans="1:28" x14ac:dyDescent="0.3">
      <c r="B26" t="s">
        <v>22</v>
      </c>
      <c r="C26">
        <v>15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</f>
        <v>150934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266</v>
      </c>
    </row>
    <row r="32" spans="1:28" x14ac:dyDescent="0.3">
      <c r="B32" t="s">
        <v>27</v>
      </c>
      <c r="C32">
        <v>979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737</v>
      </c>
      <c r="G42">
        <v>81203</v>
      </c>
    </row>
    <row r="43" spans="1:7" x14ac:dyDescent="0.3">
      <c r="B43" t="s">
        <v>40</v>
      </c>
      <c r="C43" t="s">
        <v>45</v>
      </c>
      <c r="E43" t="s">
        <v>738</v>
      </c>
      <c r="G43">
        <v>29238</v>
      </c>
    </row>
    <row r="44" spans="1:7" x14ac:dyDescent="0.3">
      <c r="B44" t="s">
        <v>42</v>
      </c>
      <c r="C44">
        <v>51965</v>
      </c>
    </row>
  </sheetData>
  <mergeCells count="1">
    <mergeCell ref="A1:L1"/>
  </mergeCells>
  <pageMargins left="0.75" right="0.75" top="0.75" bottom="0.5" header="0.5" footer="0.7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739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156157</v>
      </c>
      <c r="F12">
        <v>130577</v>
      </c>
      <c r="H12">
        <v>2</v>
      </c>
      <c r="J12">
        <f>SUM(D12:F12:H12)</f>
        <v>286736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57</v>
      </c>
      <c r="F14">
        <v>28</v>
      </c>
      <c r="H14">
        <v>0</v>
      </c>
      <c r="J14">
        <f>SUM(D14:F14:H14)</f>
        <v>85</v>
      </c>
    </row>
    <row r="15" spans="1:12" x14ac:dyDescent="0.3">
      <c r="B15" t="s">
        <v>7</v>
      </c>
      <c r="D15">
        <f>SUM(D12:D13:D14)</f>
        <v>156214</v>
      </c>
      <c r="F15">
        <f>SUM(F12:F13:F14)</f>
        <v>130605</v>
      </c>
      <c r="H15">
        <f>SUM(H12:H13:H14)</f>
        <v>2</v>
      </c>
      <c r="J15">
        <f>SUM(D15:F15:H15)</f>
        <v>286821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87940</v>
      </c>
      <c r="F18">
        <v>87464</v>
      </c>
      <c r="H18">
        <v>0</v>
      </c>
      <c r="J18">
        <f>SUM(D18:F18:H18)</f>
        <v>175404</v>
      </c>
      <c r="M18" t="str">
        <f>$B$2</f>
        <v>Husainganj</v>
      </c>
      <c r="N18">
        <f>$D$15</f>
        <v>156214</v>
      </c>
      <c r="O18">
        <f>$F$15</f>
        <v>130605</v>
      </c>
      <c r="P18">
        <f>$H$15</f>
        <v>2</v>
      </c>
      <c r="Q18">
        <f>$J$15</f>
        <v>286821</v>
      </c>
      <c r="R18">
        <f>$D$18</f>
        <v>87940</v>
      </c>
      <c r="S18">
        <f>$F$18</f>
        <v>87464</v>
      </c>
      <c r="T18">
        <f>$J$21</f>
        <v>303</v>
      </c>
      <c r="U18">
        <f>$J$22</f>
        <v>175707</v>
      </c>
      <c r="V18">
        <f>$C$28</f>
        <v>175664</v>
      </c>
      <c r="W18">
        <f>$J$23</f>
        <v>61.260158774985094</v>
      </c>
      <c r="X18" t="str">
        <f>$C$42</f>
        <v xml:space="preserve">BJP       </v>
      </c>
      <c r="Y18" t="str">
        <f>$C$43</f>
        <v xml:space="preserve">INC       </v>
      </c>
      <c r="Z18">
        <f>$G$42</f>
        <v>73595</v>
      </c>
      <c r="AA18">
        <f>$G$43</f>
        <v>55002</v>
      </c>
      <c r="AB18">
        <f>$C$44</f>
        <v>18593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303</v>
      </c>
    </row>
    <row r="22" spans="1:28" x14ac:dyDescent="0.3">
      <c r="B22" t="s">
        <v>7</v>
      </c>
      <c r="J22">
        <f>SUM(J18:J19:J21)</f>
        <v>175707</v>
      </c>
    </row>
    <row r="23" spans="1:28" x14ac:dyDescent="0.3">
      <c r="A23" t="s">
        <v>20</v>
      </c>
      <c r="J23">
        <f>J22/J15*100</f>
        <v>61.260158774985094</v>
      </c>
    </row>
    <row r="25" spans="1:28" x14ac:dyDescent="0.3">
      <c r="A25" t="s">
        <v>21</v>
      </c>
    </row>
    <row r="26" spans="1:28" x14ac:dyDescent="0.3">
      <c r="B26" t="s">
        <v>22</v>
      </c>
      <c r="C26">
        <v>43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J22-43</f>
        <v>175664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313</v>
      </c>
    </row>
    <row r="32" spans="1:28" x14ac:dyDescent="0.3">
      <c r="B32" t="s">
        <v>27</v>
      </c>
      <c r="C32">
        <v>916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740</v>
      </c>
      <c r="G42">
        <v>73595</v>
      </c>
    </row>
    <row r="43" spans="1:7" x14ac:dyDescent="0.3">
      <c r="B43" t="s">
        <v>40</v>
      </c>
      <c r="C43" t="s">
        <v>39</v>
      </c>
      <c r="E43" t="s">
        <v>741</v>
      </c>
      <c r="G43">
        <v>55002</v>
      </c>
    </row>
    <row r="44" spans="1:7" x14ac:dyDescent="0.3">
      <c r="B44" t="s">
        <v>42</v>
      </c>
      <c r="C44">
        <v>18593</v>
      </c>
    </row>
  </sheetData>
  <mergeCells count="1">
    <mergeCell ref="A1:L1"/>
  </mergeCells>
  <pageMargins left="0.75" right="0.75" top="0.75" bottom="0.5" header="0.5" footer="0.7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742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1</v>
      </c>
      <c r="H5">
        <v>0</v>
      </c>
      <c r="J5">
        <f>SUM(D5:F5:H5)</f>
        <v>9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1</v>
      </c>
      <c r="J8">
        <f>SUM(D8:F8:E8)</f>
        <v>5</v>
      </c>
    </row>
    <row r="9" spans="1:12" x14ac:dyDescent="0.3">
      <c r="A9" t="s">
        <v>12</v>
      </c>
      <c r="D9">
        <v>3</v>
      </c>
      <c r="F9">
        <v>0</v>
      </c>
      <c r="H9">
        <v>0</v>
      </c>
      <c r="J9">
        <f>SUM(D9:F9:E9)</f>
        <v>3</v>
      </c>
    </row>
    <row r="11" spans="1:12" x14ac:dyDescent="0.3">
      <c r="A11" t="s">
        <v>13</v>
      </c>
    </row>
    <row r="12" spans="1:12" x14ac:dyDescent="0.3">
      <c r="B12" t="s">
        <v>14</v>
      </c>
      <c r="D12">
        <v>175446</v>
      </c>
      <c r="F12">
        <v>147940</v>
      </c>
      <c r="H12">
        <v>4</v>
      </c>
      <c r="J12">
        <f>SUM(D12:F12:H12)</f>
        <v>323390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125</v>
      </c>
      <c r="F14">
        <v>79</v>
      </c>
      <c r="H14">
        <v>0</v>
      </c>
      <c r="J14">
        <f>SUM(D14:F14:H14)</f>
        <v>204</v>
      </c>
    </row>
    <row r="15" spans="1:12" x14ac:dyDescent="0.3">
      <c r="B15" t="s">
        <v>7</v>
      </c>
      <c r="D15">
        <f>SUM(D12:D13:D14)</f>
        <v>175571</v>
      </c>
      <c r="F15">
        <f>SUM(F12:F13:F14)</f>
        <v>148019</v>
      </c>
      <c r="H15">
        <f>SUM(H12:H13:H14)</f>
        <v>4</v>
      </c>
      <c r="J15">
        <f>SUM(D15:F15:H15)</f>
        <v>323594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93867</v>
      </c>
      <c r="F18">
        <v>90470</v>
      </c>
      <c r="H18">
        <v>2</v>
      </c>
      <c r="J18">
        <f>SUM(D18:F18:H18)</f>
        <v>184339</v>
      </c>
      <c r="M18" t="str">
        <f>$B$2</f>
        <v>Khaga</v>
      </c>
      <c r="N18">
        <f>$D$15</f>
        <v>175571</v>
      </c>
      <c r="O18">
        <f>$F$15</f>
        <v>148019</v>
      </c>
      <c r="P18">
        <f>$H$15</f>
        <v>4</v>
      </c>
      <c r="Q18">
        <f>$J$15</f>
        <v>323594</v>
      </c>
      <c r="R18">
        <f>$D$18</f>
        <v>93867</v>
      </c>
      <c r="S18">
        <f>$F$18</f>
        <v>90470</v>
      </c>
      <c r="T18">
        <f>$J$21</f>
        <v>268</v>
      </c>
      <c r="U18">
        <f>$J$22</f>
        <v>184607</v>
      </c>
      <c r="V18">
        <f>$C$28</f>
        <v>184571</v>
      </c>
      <c r="W18">
        <f>$J$23</f>
        <v>57.048956408338846</v>
      </c>
      <c r="X18" t="str">
        <f>$C$42</f>
        <v xml:space="preserve">BJP       </v>
      </c>
      <c r="Y18" t="str">
        <f>$C$43</f>
        <v xml:space="preserve">INC       </v>
      </c>
      <c r="Z18">
        <f>$G$42</f>
        <v>94954</v>
      </c>
      <c r="AA18">
        <f>$G$43</f>
        <v>38520</v>
      </c>
      <c r="AB18">
        <f>$C$44</f>
        <v>56434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268</v>
      </c>
    </row>
    <row r="22" spans="1:28" x14ac:dyDescent="0.3">
      <c r="B22" t="s">
        <v>7</v>
      </c>
      <c r="J22">
        <f>SUM(J18:J19:J21)</f>
        <v>184607</v>
      </c>
    </row>
    <row r="23" spans="1:28" x14ac:dyDescent="0.3">
      <c r="A23" t="s">
        <v>20</v>
      </c>
      <c r="J23">
        <f>J22/J15*100</f>
        <v>57.048956408338846</v>
      </c>
    </row>
    <row r="25" spans="1:28" x14ac:dyDescent="0.3">
      <c r="A25" t="s">
        <v>21</v>
      </c>
    </row>
    <row r="26" spans="1:28" x14ac:dyDescent="0.3">
      <c r="B26" t="s">
        <v>22</v>
      </c>
      <c r="C26">
        <v>36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J22-36</f>
        <v>184571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350</v>
      </c>
    </row>
    <row r="32" spans="1:28" x14ac:dyDescent="0.3">
      <c r="B32" t="s">
        <v>27</v>
      </c>
      <c r="C32">
        <v>924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743</v>
      </c>
      <c r="G42">
        <v>94954</v>
      </c>
    </row>
    <row r="43" spans="1:7" x14ac:dyDescent="0.3">
      <c r="B43" t="s">
        <v>40</v>
      </c>
      <c r="C43" t="s">
        <v>39</v>
      </c>
      <c r="E43" t="s">
        <v>744</v>
      </c>
      <c r="G43">
        <v>38520</v>
      </c>
    </row>
    <row r="44" spans="1:7" x14ac:dyDescent="0.3">
      <c r="B44" t="s">
        <v>42</v>
      </c>
      <c r="C44">
        <v>56434</v>
      </c>
    </row>
  </sheetData>
  <mergeCells count="1">
    <mergeCell ref="A1:L1"/>
  </mergeCells>
  <pageMargins left="0.75" right="0.75" top="0.75" bottom="0.5" header="0.5" footer="0.7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745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3</v>
      </c>
      <c r="H5">
        <v>0</v>
      </c>
      <c r="J5">
        <f>SUM(D5:F5:H5)</f>
        <v>18</v>
      </c>
    </row>
    <row r="6" spans="1:12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12" x14ac:dyDescent="0.3">
      <c r="A9" t="s">
        <v>12</v>
      </c>
      <c r="D9">
        <v>12</v>
      </c>
      <c r="F9">
        <v>1</v>
      </c>
      <c r="H9">
        <v>0</v>
      </c>
      <c r="J9">
        <f>SUM(D9:F9:E9)</f>
        <v>13</v>
      </c>
    </row>
    <row r="11" spans="1:12" x14ac:dyDescent="0.3">
      <c r="A11" t="s">
        <v>13</v>
      </c>
    </row>
    <row r="12" spans="1:12" x14ac:dyDescent="0.3">
      <c r="B12" t="s">
        <v>14</v>
      </c>
      <c r="D12">
        <v>169313</v>
      </c>
      <c r="F12">
        <v>146139</v>
      </c>
      <c r="H12">
        <v>21</v>
      </c>
      <c r="J12">
        <f>SUM(D12:F12:H12)</f>
        <v>315473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201</v>
      </c>
      <c r="F14">
        <v>120</v>
      </c>
      <c r="H14">
        <v>0</v>
      </c>
      <c r="J14">
        <f>SUM(D14:F14:H14)</f>
        <v>321</v>
      </c>
    </row>
    <row r="15" spans="1:12" x14ac:dyDescent="0.3">
      <c r="B15" t="s">
        <v>7</v>
      </c>
      <c r="D15">
        <f>SUM(D12:D13:D14)</f>
        <v>169514</v>
      </c>
      <c r="F15">
        <f>SUM(F12:F13:F14)</f>
        <v>146259</v>
      </c>
      <c r="H15">
        <f>SUM(H12:H13:H14)</f>
        <v>21</v>
      </c>
      <c r="J15">
        <f>SUM(D15:F15:H15)</f>
        <v>315794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80783</v>
      </c>
      <c r="F18">
        <v>89074</v>
      </c>
      <c r="H18">
        <v>1</v>
      </c>
      <c r="J18">
        <f>SUM(D18:F18:H18)</f>
        <v>169858</v>
      </c>
      <c r="M18" t="str">
        <f>$B$2</f>
        <v>Rampur Khas</v>
      </c>
      <c r="N18">
        <f>$D$15</f>
        <v>169514</v>
      </c>
      <c r="O18">
        <f>$F$15</f>
        <v>146259</v>
      </c>
      <c r="P18">
        <f>$H$15</f>
        <v>21</v>
      </c>
      <c r="Q18">
        <f>$J$15</f>
        <v>315794</v>
      </c>
      <c r="R18">
        <f>$D$18</f>
        <v>80783</v>
      </c>
      <c r="S18">
        <f>$F$18</f>
        <v>89074</v>
      </c>
      <c r="T18">
        <f>$J$21</f>
        <v>876</v>
      </c>
      <c r="U18">
        <f>$J$22</f>
        <v>170734</v>
      </c>
      <c r="V18">
        <f>$C$28</f>
        <v>170655</v>
      </c>
      <c r="W18">
        <f>$J$23</f>
        <v>54.064991735118461</v>
      </c>
      <c r="X18" t="str">
        <f>$C$42</f>
        <v xml:space="preserve">INC       </v>
      </c>
      <c r="Y18" t="str">
        <f>$C$43</f>
        <v xml:space="preserve">BJP       </v>
      </c>
      <c r="Z18">
        <f>$G$42</f>
        <v>81463</v>
      </c>
      <c r="AA18">
        <f>$G$43</f>
        <v>64397</v>
      </c>
      <c r="AB18">
        <f>$C$44</f>
        <v>17066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876</v>
      </c>
    </row>
    <row r="22" spans="1:28" x14ac:dyDescent="0.3">
      <c r="B22" t="s">
        <v>7</v>
      </c>
      <c r="J22">
        <f>SUM(J18:J19:J21)</f>
        <v>170734</v>
      </c>
    </row>
    <row r="23" spans="1:28" x14ac:dyDescent="0.3">
      <c r="A23" t="s">
        <v>20</v>
      </c>
      <c r="J23">
        <f>J22/J15*100</f>
        <v>54.064991735118461</v>
      </c>
    </row>
    <row r="25" spans="1:28" x14ac:dyDescent="0.3">
      <c r="A25" t="s">
        <v>21</v>
      </c>
    </row>
    <row r="26" spans="1:28" x14ac:dyDescent="0.3">
      <c r="B26" t="s">
        <v>22</v>
      </c>
      <c r="C26">
        <v>79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J22-79</f>
        <v>170655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318</v>
      </c>
    </row>
    <row r="32" spans="1:28" x14ac:dyDescent="0.3">
      <c r="B32" t="s">
        <v>27</v>
      </c>
      <c r="C32">
        <v>992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39</v>
      </c>
      <c r="E42" t="s">
        <v>746</v>
      </c>
      <c r="G42">
        <v>81463</v>
      </c>
    </row>
    <row r="43" spans="1:7" x14ac:dyDescent="0.3">
      <c r="B43" t="s">
        <v>40</v>
      </c>
      <c r="C43" t="s">
        <v>41</v>
      </c>
      <c r="E43" t="s">
        <v>747</v>
      </c>
      <c r="G43">
        <v>64397</v>
      </c>
    </row>
    <row r="44" spans="1:7" x14ac:dyDescent="0.3">
      <c r="B44" t="s">
        <v>42</v>
      </c>
      <c r="C44">
        <v>17066</v>
      </c>
    </row>
  </sheetData>
  <mergeCells count="1">
    <mergeCell ref="A1:L1"/>
  </mergeCells>
  <pageMargins left="0.75" right="0.75" top="0.75" bottom="0.5" header="0.5" footer="0.7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748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0</v>
      </c>
      <c r="H5">
        <v>0</v>
      </c>
      <c r="J5">
        <f>SUM(D5:F5:H5)</f>
        <v>7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0</v>
      </c>
      <c r="J8">
        <f>SUM(D8:F8:E8)</f>
        <v>7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164331</v>
      </c>
      <c r="F12">
        <v>140624</v>
      </c>
      <c r="H12">
        <v>80</v>
      </c>
      <c r="J12">
        <f>SUM(D12:F12:H12)</f>
        <v>305035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30</v>
      </c>
      <c r="F14">
        <v>21</v>
      </c>
      <c r="H14">
        <v>0</v>
      </c>
      <c r="J14">
        <f>SUM(D14:F14:H14)</f>
        <v>51</v>
      </c>
    </row>
    <row r="15" spans="1:12" x14ac:dyDescent="0.3">
      <c r="B15" t="s">
        <v>7</v>
      </c>
      <c r="D15">
        <f>SUM(D12:D13:D14)</f>
        <v>164361</v>
      </c>
      <c r="F15">
        <f>SUM(F12:F13:F14)</f>
        <v>140645</v>
      </c>
      <c r="H15">
        <f>SUM(H12:H13:H14)</f>
        <v>80</v>
      </c>
      <c r="J15">
        <f>SUM(D15:F15:H15)</f>
        <v>305086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82840</v>
      </c>
      <c r="F18">
        <v>84433</v>
      </c>
      <c r="H18">
        <v>0</v>
      </c>
      <c r="J18">
        <f>SUM(D18:F18:H18)</f>
        <v>167273</v>
      </c>
      <c r="M18" t="str">
        <f>$B$2</f>
        <v>Babaganj</v>
      </c>
      <c r="N18">
        <f>$D$15</f>
        <v>164361</v>
      </c>
      <c r="O18">
        <f>$F$15</f>
        <v>140645</v>
      </c>
      <c r="P18">
        <f>$H$15</f>
        <v>80</v>
      </c>
      <c r="Q18">
        <f>$J$15</f>
        <v>305086</v>
      </c>
      <c r="R18">
        <f>$D$18</f>
        <v>82840</v>
      </c>
      <c r="S18">
        <f>$F$18</f>
        <v>84433</v>
      </c>
      <c r="T18">
        <f>$J$21</f>
        <v>718</v>
      </c>
      <c r="U18">
        <f>$J$22</f>
        <v>167991</v>
      </c>
      <c r="V18">
        <f>$C$28</f>
        <v>167975</v>
      </c>
      <c r="W18">
        <f>$J$23</f>
        <v>55.063490294539896</v>
      </c>
      <c r="X18" t="str">
        <f>$C$42</f>
        <v xml:space="preserve">IND       </v>
      </c>
      <c r="Y18" t="str">
        <f>$C$43</f>
        <v xml:space="preserve">BJP       </v>
      </c>
      <c r="Z18">
        <f>$G$42</f>
        <v>87778</v>
      </c>
      <c r="AA18">
        <f>$G$43</f>
        <v>50618</v>
      </c>
      <c r="AB18">
        <f>$C$44</f>
        <v>37160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718</v>
      </c>
    </row>
    <row r="22" spans="1:28" x14ac:dyDescent="0.3">
      <c r="B22" t="s">
        <v>7</v>
      </c>
      <c r="J22">
        <f>SUM(J18:J19:J21)</f>
        <v>167991</v>
      </c>
    </row>
    <row r="23" spans="1:28" x14ac:dyDescent="0.3">
      <c r="A23" t="s">
        <v>20</v>
      </c>
      <c r="J23">
        <f>J22/J15*100</f>
        <v>55.063490294539896</v>
      </c>
    </row>
    <row r="25" spans="1:28" x14ac:dyDescent="0.3">
      <c r="A25" t="s">
        <v>21</v>
      </c>
    </row>
    <row r="26" spans="1:28" x14ac:dyDescent="0.3">
      <c r="B26" t="s">
        <v>22</v>
      </c>
      <c r="C26">
        <v>16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J22-16</f>
        <v>167975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324</v>
      </c>
    </row>
    <row r="32" spans="1:28" x14ac:dyDescent="0.3">
      <c r="B32" t="s">
        <v>27</v>
      </c>
      <c r="C32">
        <v>941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274</v>
      </c>
      <c r="E42" t="s">
        <v>749</v>
      </c>
      <c r="G42">
        <v>87778</v>
      </c>
    </row>
    <row r="43" spans="1:7" x14ac:dyDescent="0.3">
      <c r="B43" t="s">
        <v>40</v>
      </c>
      <c r="C43" t="s">
        <v>41</v>
      </c>
      <c r="E43" t="s">
        <v>750</v>
      </c>
      <c r="G43">
        <v>50618</v>
      </c>
    </row>
    <row r="44" spans="1:7" x14ac:dyDescent="0.3">
      <c r="B44" t="s">
        <v>42</v>
      </c>
      <c r="C44">
        <v>37160</v>
      </c>
    </row>
  </sheetData>
  <mergeCells count="1">
    <mergeCell ref="A1:L1"/>
  </mergeCells>
  <pageMargins left="0.75" right="0.75" top="0.75" bottom="0.5" header="0.5" footer="0.7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751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0</v>
      </c>
      <c r="H5">
        <v>0</v>
      </c>
      <c r="J5">
        <f>SUM(D5:F5:H5)</f>
        <v>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0</v>
      </c>
      <c r="J8">
        <f>SUM(D8:F8:E8)</f>
        <v>6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185761</v>
      </c>
      <c r="F12">
        <v>156890</v>
      </c>
      <c r="H12">
        <v>152</v>
      </c>
      <c r="J12">
        <f>SUM(D12:F12:H12)</f>
        <v>342803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49</v>
      </c>
      <c r="F14">
        <v>25</v>
      </c>
      <c r="H14">
        <v>0</v>
      </c>
      <c r="J14">
        <f>SUM(D14:F14:H14)</f>
        <v>74</v>
      </c>
    </row>
    <row r="15" spans="1:12" x14ac:dyDescent="0.3">
      <c r="B15" t="s">
        <v>7</v>
      </c>
      <c r="D15">
        <f>SUM(D12:D13:D14)</f>
        <v>185810</v>
      </c>
      <c r="F15">
        <f>SUM(F12:F13:F14)</f>
        <v>156915</v>
      </c>
      <c r="H15">
        <f>SUM(H12:H13:H14)</f>
        <v>152</v>
      </c>
      <c r="J15">
        <f>SUM(D15:F15:H15)</f>
        <v>342877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104812</v>
      </c>
      <c r="F18">
        <v>95676</v>
      </c>
      <c r="H18">
        <v>1</v>
      </c>
      <c r="J18">
        <f>SUM(D18:F18:H18)</f>
        <v>200489</v>
      </c>
      <c r="M18" t="str">
        <f>$B$2</f>
        <v>Kunda</v>
      </c>
      <c r="N18">
        <f>$D$15</f>
        <v>185810</v>
      </c>
      <c r="O18">
        <f>$F$15</f>
        <v>156915</v>
      </c>
      <c r="P18">
        <f>$H$15</f>
        <v>152</v>
      </c>
      <c r="Q18">
        <f>$J$15</f>
        <v>342877</v>
      </c>
      <c r="R18">
        <f>$D$18</f>
        <v>104812</v>
      </c>
      <c r="S18">
        <f>$F$18</f>
        <v>95676</v>
      </c>
      <c r="T18">
        <f>$J$21</f>
        <v>591</v>
      </c>
      <c r="U18">
        <f>$J$22</f>
        <v>201080</v>
      </c>
      <c r="V18">
        <f>$C$28</f>
        <v>201038</v>
      </c>
      <c r="W18">
        <f>$J$23</f>
        <v>58.644936814076189</v>
      </c>
      <c r="X18" t="str">
        <f>$C$42</f>
        <v xml:space="preserve">IND       </v>
      </c>
      <c r="Y18" t="str">
        <f>$C$43</f>
        <v xml:space="preserve">BJP       </v>
      </c>
      <c r="Z18">
        <f>$G$42</f>
        <v>136597</v>
      </c>
      <c r="AA18">
        <f>$G$43</f>
        <v>32950</v>
      </c>
      <c r="AB18">
        <f>$C$44</f>
        <v>103647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591</v>
      </c>
    </row>
    <row r="22" spans="1:28" x14ac:dyDescent="0.3">
      <c r="B22" t="s">
        <v>7</v>
      </c>
      <c r="J22">
        <f>SUM(J18:J19:J21)</f>
        <v>201080</v>
      </c>
    </row>
    <row r="23" spans="1:28" x14ac:dyDescent="0.3">
      <c r="A23" t="s">
        <v>20</v>
      </c>
      <c r="J23">
        <f>J22/J15*100</f>
        <v>58.644936814076189</v>
      </c>
    </row>
    <row r="25" spans="1:28" x14ac:dyDescent="0.3">
      <c r="A25" t="s">
        <v>21</v>
      </c>
    </row>
    <row r="26" spans="1:28" x14ac:dyDescent="0.3">
      <c r="B26" t="s">
        <v>22</v>
      </c>
      <c r="C26">
        <v>42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J22-42</f>
        <v>201038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353</v>
      </c>
    </row>
    <row r="32" spans="1:28" x14ac:dyDescent="0.3">
      <c r="B32" t="s">
        <v>27</v>
      </c>
      <c r="C32">
        <v>971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274</v>
      </c>
      <c r="E42" t="s">
        <v>752</v>
      </c>
      <c r="G42">
        <v>136597</v>
      </c>
    </row>
    <row r="43" spans="1:7" x14ac:dyDescent="0.3">
      <c r="B43" t="s">
        <v>40</v>
      </c>
      <c r="C43" t="s">
        <v>41</v>
      </c>
      <c r="E43" t="s">
        <v>753</v>
      </c>
      <c r="G43">
        <v>32950</v>
      </c>
    </row>
    <row r="44" spans="1:7" x14ac:dyDescent="0.3">
      <c r="B44" t="s">
        <v>42</v>
      </c>
      <c r="C44">
        <v>103647</v>
      </c>
    </row>
  </sheetData>
  <mergeCells count="1">
    <mergeCell ref="A1:L1"/>
  </mergeCells>
  <pageMargins left="0.75" right="0.75" top="0.75" bottom="0.5" header="0.5" footer="0.7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754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2</v>
      </c>
      <c r="H5">
        <v>0</v>
      </c>
      <c r="J5">
        <f>SUM(D5:F5:H5)</f>
        <v>18</v>
      </c>
    </row>
    <row r="6" spans="1:12" x14ac:dyDescent="0.3">
      <c r="A6" t="s">
        <v>9</v>
      </c>
      <c r="D6">
        <v>2</v>
      </c>
      <c r="F6">
        <v>2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205161</v>
      </c>
      <c r="F12">
        <v>175210</v>
      </c>
      <c r="H12">
        <v>1</v>
      </c>
      <c r="J12">
        <f>SUM(D12:F12:H12)</f>
        <v>380372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84</v>
      </c>
      <c r="F14">
        <v>51</v>
      </c>
      <c r="H14">
        <v>0</v>
      </c>
      <c r="J14">
        <f>SUM(D14:F14:H14)</f>
        <v>135</v>
      </c>
    </row>
    <row r="15" spans="1:12" x14ac:dyDescent="0.3">
      <c r="B15" t="s">
        <v>7</v>
      </c>
      <c r="D15">
        <f>SUM(D12:D13:D14)</f>
        <v>205245</v>
      </c>
      <c r="F15">
        <f>SUM(F12:F13:F14)</f>
        <v>175261</v>
      </c>
      <c r="H15">
        <f>SUM(H12:H13:H14)</f>
        <v>1</v>
      </c>
      <c r="J15">
        <f>SUM(D15:F15:H15)</f>
        <v>380507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93357</v>
      </c>
      <c r="F18">
        <v>102124</v>
      </c>
      <c r="H18">
        <v>0</v>
      </c>
      <c r="J18">
        <f>SUM(D18:F18:H18)</f>
        <v>195481</v>
      </c>
      <c r="M18" t="str">
        <f>$B$2</f>
        <v>Vishwanathganj</v>
      </c>
      <c r="N18">
        <f>$D$15</f>
        <v>205245</v>
      </c>
      <c r="O18">
        <f>$F$15</f>
        <v>175261</v>
      </c>
      <c r="P18">
        <f>$H$15</f>
        <v>1</v>
      </c>
      <c r="Q18">
        <f>$J$15</f>
        <v>380507</v>
      </c>
      <c r="R18">
        <f>$D$18</f>
        <v>93357</v>
      </c>
      <c r="S18">
        <f>$F$18</f>
        <v>102124</v>
      </c>
      <c r="T18">
        <f>$J$21</f>
        <v>1221</v>
      </c>
      <c r="U18">
        <f>$J$22</f>
        <v>196702</v>
      </c>
      <c r="V18">
        <f>$C$28</f>
        <v>196623</v>
      </c>
      <c r="W18">
        <f>$J$23</f>
        <v>51.69471258084608</v>
      </c>
      <c r="X18" t="str">
        <f>$C$42</f>
        <v xml:space="preserve">ADAL      </v>
      </c>
      <c r="Y18" t="str">
        <f>$C$43</f>
        <v xml:space="preserve">INC       </v>
      </c>
      <c r="Z18">
        <f>$G$42</f>
        <v>81899</v>
      </c>
      <c r="AA18">
        <f>$G$43</f>
        <v>58541</v>
      </c>
      <c r="AB18">
        <f>$C$44</f>
        <v>23358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1221</v>
      </c>
    </row>
    <row r="22" spans="1:28" x14ac:dyDescent="0.3">
      <c r="B22" t="s">
        <v>7</v>
      </c>
      <c r="J22">
        <f>SUM(J18:J19:J21)</f>
        <v>196702</v>
      </c>
    </row>
    <row r="23" spans="1:28" x14ac:dyDescent="0.3">
      <c r="A23" t="s">
        <v>20</v>
      </c>
      <c r="J23">
        <f>J22/J15*100</f>
        <v>51.69471258084608</v>
      </c>
    </row>
    <row r="25" spans="1:28" x14ac:dyDescent="0.3">
      <c r="A25" t="s">
        <v>21</v>
      </c>
    </row>
    <row r="26" spans="1:28" x14ac:dyDescent="0.3">
      <c r="B26" t="s">
        <v>22</v>
      </c>
      <c r="C26">
        <v>79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J22-79</f>
        <v>196623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414</v>
      </c>
    </row>
    <row r="32" spans="1:28" x14ac:dyDescent="0.3">
      <c r="B32" t="s">
        <v>27</v>
      </c>
      <c r="C32">
        <v>919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728</v>
      </c>
      <c r="E42" t="s">
        <v>755</v>
      </c>
      <c r="G42">
        <v>81899</v>
      </c>
    </row>
    <row r="43" spans="1:7" x14ac:dyDescent="0.3">
      <c r="B43" t="s">
        <v>40</v>
      </c>
      <c r="C43" t="s">
        <v>39</v>
      </c>
      <c r="E43" t="s">
        <v>756</v>
      </c>
      <c r="G43">
        <v>58541</v>
      </c>
    </row>
    <row r="44" spans="1:7" x14ac:dyDescent="0.3">
      <c r="B44" t="s">
        <v>42</v>
      </c>
      <c r="C44">
        <v>23358</v>
      </c>
    </row>
  </sheetData>
  <mergeCells count="1">
    <mergeCell ref="A1:L1"/>
  </mergeCells>
  <pageMargins left="0.75" right="0.75" top="0.75" bottom="0.5" header="0.5" footer="0.7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44"/>
  <sheetViews>
    <sheetView workbookViewId="0">
      <selection activeCell="L26" sqref="L26:AA26"/>
    </sheetView>
  </sheetViews>
  <sheetFormatPr defaultRowHeight="14.4" x14ac:dyDescent="0.3"/>
  <sheetData>
    <row r="1" spans="1:27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7" x14ac:dyDescent="0.3">
      <c r="A2" t="s">
        <v>1</v>
      </c>
      <c r="B2" t="s">
        <v>114</v>
      </c>
    </row>
    <row r="4" spans="1:27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7" x14ac:dyDescent="0.3">
      <c r="A5" t="s">
        <v>8</v>
      </c>
      <c r="D5">
        <v>18</v>
      </c>
      <c r="F5">
        <v>1</v>
      </c>
      <c r="H5">
        <v>0</v>
      </c>
      <c r="J5">
        <f>SUM(D5:F5:H5)</f>
        <v>19</v>
      </c>
    </row>
    <row r="6" spans="1:27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27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27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27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27" x14ac:dyDescent="0.3">
      <c r="A11" t="s">
        <v>13</v>
      </c>
    </row>
    <row r="12" spans="1:27" x14ac:dyDescent="0.3">
      <c r="B12" t="s">
        <v>14</v>
      </c>
      <c r="D12">
        <v>200982</v>
      </c>
      <c r="F12">
        <v>169191</v>
      </c>
      <c r="H12">
        <v>21</v>
      </c>
      <c r="J12">
        <f>SUM(D12:F12:H12)</f>
        <v>370194</v>
      </c>
    </row>
    <row r="13" spans="1:27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  <c r="L13" t="str">
        <f>$A$2</f>
        <v>Constituency Name</v>
      </c>
      <c r="M13" t="str">
        <f>_xlfn.CONCAT($D$4," ",$A$11)</f>
        <v>Men ELECTORS</v>
      </c>
      <c r="N13" t="str">
        <f>_xlfn.CONCAT($F$4," ",$A$11)</f>
        <v>Woman ELECTORS</v>
      </c>
      <c r="O13" t="str">
        <f>_xlfn.CONCAT($H$4," ",$A$11)</f>
        <v>Others ELECTORS</v>
      </c>
      <c r="P13" t="str">
        <f>_xlfn.CONCAT("total"," ",$A$11)</f>
        <v>total ELECTORS</v>
      </c>
      <c r="Q13" t="str">
        <f>_xlfn.CONCAT($D$4,$A$17)</f>
        <v>MenVOTERS</v>
      </c>
      <c r="R13" t="str">
        <f>_xlfn.CONCAT($F$4,$A$17)</f>
        <v>WomanVOTERS</v>
      </c>
      <c r="S13" t="str">
        <f>_xlfn.CONCAT($B$21,$A$17)</f>
        <v>PostalVOTERS</v>
      </c>
      <c r="T13" t="str">
        <f>_xlfn.CONCAT($J$4,$A$17)</f>
        <v>TotalVOTERS</v>
      </c>
      <c r="U13" t="str">
        <f>$B$28</f>
        <v>Total Valid Votes polled</v>
      </c>
      <c r="V13" t="str">
        <f>$A$23</f>
        <v>POLLING PERCENTAGE</v>
      </c>
      <c r="W13" t="str">
        <f>$B$42</f>
        <v>Winner</v>
      </c>
      <c r="X13" t="str">
        <f>$B$43</f>
        <v>Runner-Up</v>
      </c>
      <c r="Y13" t="s">
        <v>1199</v>
      </c>
      <c r="Z13" t="s">
        <v>1200</v>
      </c>
      <c r="AA13" t="str">
        <f>$B$44</f>
        <v>Margin</v>
      </c>
    </row>
    <row r="14" spans="1:27" x14ac:dyDescent="0.3">
      <c r="B14" t="s">
        <v>16</v>
      </c>
      <c r="D14">
        <v>47</v>
      </c>
      <c r="F14">
        <v>21</v>
      </c>
      <c r="H14">
        <v>0</v>
      </c>
      <c r="J14">
        <f>SUM(D14:F14:H14)</f>
        <v>68</v>
      </c>
      <c r="L14" t="str">
        <f>$B$2</f>
        <v>Kundarki</v>
      </c>
      <c r="M14">
        <f>$D$15</f>
        <v>201029</v>
      </c>
      <c r="N14">
        <f>$F$15</f>
        <v>169212</v>
      </c>
      <c r="O14">
        <f>$H$15</f>
        <v>21</v>
      </c>
      <c r="P14">
        <f>$J$15</f>
        <v>370262</v>
      </c>
      <c r="Q14">
        <f>$D$18</f>
        <v>141767</v>
      </c>
      <c r="R14">
        <f>$F$18</f>
        <v>122103</v>
      </c>
      <c r="S14">
        <f>$J$21</f>
        <v>463</v>
      </c>
      <c r="T14">
        <f>$J$22</f>
        <v>264335</v>
      </c>
      <c r="U14">
        <f>$C$28</f>
        <v>264330</v>
      </c>
      <c r="V14">
        <f>$J$23</f>
        <v>71.391339105822354</v>
      </c>
      <c r="W14" t="str">
        <f>$C$42</f>
        <v xml:space="preserve">SP        </v>
      </c>
      <c r="X14" t="str">
        <f>$C$43</f>
        <v xml:space="preserve">BJP       </v>
      </c>
      <c r="Y14">
        <f>$G$42</f>
        <v>110561</v>
      </c>
      <c r="Z14">
        <f>$G$43</f>
        <v>99740</v>
      </c>
      <c r="AA14">
        <f>$C$44</f>
        <v>10821</v>
      </c>
    </row>
    <row r="15" spans="1:27" x14ac:dyDescent="0.3">
      <c r="B15" t="s">
        <v>7</v>
      </c>
      <c r="D15">
        <f>SUM(D12:D13:D14)</f>
        <v>201029</v>
      </c>
      <c r="F15">
        <f>SUM(F12:F13:F14)</f>
        <v>169212</v>
      </c>
      <c r="H15">
        <f>SUM(H12:H13:H14)</f>
        <v>21</v>
      </c>
      <c r="J15">
        <f>SUM(D15:F15:H15)</f>
        <v>370262</v>
      </c>
    </row>
    <row r="17" spans="1:10" x14ac:dyDescent="0.3">
      <c r="A17" t="s">
        <v>17</v>
      </c>
    </row>
    <row r="18" spans="1:10" x14ac:dyDescent="0.3">
      <c r="B18" t="s">
        <v>14</v>
      </c>
      <c r="D18">
        <v>141767</v>
      </c>
      <c r="F18">
        <v>122103</v>
      </c>
      <c r="H18">
        <v>2</v>
      </c>
      <c r="J18">
        <f>SUM(D18:F18:H18)</f>
        <v>263872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463</v>
      </c>
    </row>
    <row r="22" spans="1:10" x14ac:dyDescent="0.3">
      <c r="B22" t="s">
        <v>7</v>
      </c>
      <c r="J22">
        <f>SUM(J18:J19:J21)</f>
        <v>264335</v>
      </c>
    </row>
    <row r="23" spans="1:10" x14ac:dyDescent="0.3">
      <c r="A23" t="s">
        <v>20</v>
      </c>
      <c r="J23">
        <f>J22/J15*100</f>
        <v>71.391339105822354</v>
      </c>
    </row>
    <row r="25" spans="1:10" x14ac:dyDescent="0.3">
      <c r="A25" t="s">
        <v>21</v>
      </c>
    </row>
    <row r="26" spans="1:10" x14ac:dyDescent="0.3">
      <c r="B26" t="s">
        <v>22</v>
      </c>
      <c r="C26">
        <v>5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J22-5</f>
        <v>264330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376</v>
      </c>
    </row>
    <row r="32" spans="1:10" x14ac:dyDescent="0.3">
      <c r="B32" t="s">
        <v>27</v>
      </c>
      <c r="C32">
        <v>985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115</v>
      </c>
      <c r="G42">
        <v>110561</v>
      </c>
    </row>
    <row r="43" spans="1:7" x14ac:dyDescent="0.3">
      <c r="B43" t="s">
        <v>40</v>
      </c>
      <c r="C43" t="s">
        <v>41</v>
      </c>
      <c r="E43" t="s">
        <v>116</v>
      </c>
      <c r="G43">
        <v>99740</v>
      </c>
    </row>
    <row r="44" spans="1:7" x14ac:dyDescent="0.3">
      <c r="B44" t="s">
        <v>42</v>
      </c>
      <c r="C44">
        <v>10821</v>
      </c>
    </row>
  </sheetData>
  <mergeCells count="1">
    <mergeCell ref="A1:L1"/>
  </mergeCells>
  <pageMargins left="0.75" right="0.75" top="0.75" bottom="0.5" header="0.5" footer="0.7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757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2</v>
      </c>
      <c r="H5">
        <v>0</v>
      </c>
      <c r="J5">
        <f>SUM(D5:F5:H5)</f>
        <v>23</v>
      </c>
    </row>
    <row r="6" spans="1:12" x14ac:dyDescent="0.3">
      <c r="A6" t="s">
        <v>9</v>
      </c>
      <c r="D6">
        <v>7</v>
      </c>
      <c r="F6">
        <v>1</v>
      </c>
      <c r="H6">
        <v>0</v>
      </c>
      <c r="J6">
        <f>SUM(D6:F6:H6)</f>
        <v>8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178858</v>
      </c>
      <c r="F12">
        <v>151898</v>
      </c>
      <c r="H12">
        <v>0</v>
      </c>
      <c r="J12">
        <f>SUM(D12:F12:H12)</f>
        <v>330756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45</v>
      </c>
      <c r="F14">
        <v>30</v>
      </c>
      <c r="H14">
        <v>0</v>
      </c>
      <c r="J14">
        <f>SUM(D14:F14:H14)</f>
        <v>75</v>
      </c>
    </row>
    <row r="15" spans="1:12" x14ac:dyDescent="0.3">
      <c r="B15" t="s">
        <v>7</v>
      </c>
      <c r="D15">
        <f>SUM(D12:D13:D14)</f>
        <v>178903</v>
      </c>
      <c r="F15">
        <f>SUM(F12:F13:F14)</f>
        <v>151928</v>
      </c>
      <c r="H15">
        <f>SUM(H12:H13:H14)</f>
        <v>0</v>
      </c>
      <c r="J15">
        <f>SUM(D15:F15:H15)</f>
        <v>330831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93387</v>
      </c>
      <c r="F18">
        <v>90543</v>
      </c>
      <c r="H18">
        <v>0</v>
      </c>
      <c r="J18">
        <f>SUM(D18:F18:H18)</f>
        <v>183930</v>
      </c>
      <c r="M18" t="str">
        <f>$B$2</f>
        <v>Pratapgarh</v>
      </c>
      <c r="N18">
        <f>$D$15</f>
        <v>178903</v>
      </c>
      <c r="O18">
        <f>$F$15</f>
        <v>151928</v>
      </c>
      <c r="P18">
        <f>$H$15</f>
        <v>0</v>
      </c>
      <c r="Q18">
        <f>$J$15</f>
        <v>330831</v>
      </c>
      <c r="R18">
        <f>$D$18</f>
        <v>93387</v>
      </c>
      <c r="S18">
        <f>$F$18</f>
        <v>90543</v>
      </c>
      <c r="T18">
        <f>$J$21</f>
        <v>1361</v>
      </c>
      <c r="U18">
        <f>$J$22</f>
        <v>185291</v>
      </c>
      <c r="V18">
        <f>$C$28</f>
        <v>185179</v>
      </c>
      <c r="W18">
        <f>$J$23</f>
        <v>56.007750180605811</v>
      </c>
      <c r="X18" t="str">
        <f>$C$42</f>
        <v xml:space="preserve">ADAL      </v>
      </c>
      <c r="Y18" t="str">
        <f>$C$43</f>
        <v xml:space="preserve">SP        </v>
      </c>
      <c r="Z18">
        <f>$G$42</f>
        <v>80828</v>
      </c>
      <c r="AA18">
        <f>$G$43</f>
        <v>46274</v>
      </c>
      <c r="AB18">
        <f>$C$44</f>
        <v>34554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1361</v>
      </c>
    </row>
    <row r="22" spans="1:28" x14ac:dyDescent="0.3">
      <c r="B22" t="s">
        <v>7</v>
      </c>
      <c r="J22">
        <f>SUM(J18:J19:J21)</f>
        <v>185291</v>
      </c>
    </row>
    <row r="23" spans="1:28" x14ac:dyDescent="0.3">
      <c r="A23" t="s">
        <v>20</v>
      </c>
      <c r="J23">
        <f>J22/J15*100</f>
        <v>56.007750180605811</v>
      </c>
    </row>
    <row r="25" spans="1:28" x14ac:dyDescent="0.3">
      <c r="A25" t="s">
        <v>21</v>
      </c>
    </row>
    <row r="26" spans="1:28" x14ac:dyDescent="0.3">
      <c r="B26" t="s">
        <v>22</v>
      </c>
      <c r="C26">
        <v>112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J22-112</f>
        <v>185179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356</v>
      </c>
    </row>
    <row r="32" spans="1:28" x14ac:dyDescent="0.3">
      <c r="B32" t="s">
        <v>27</v>
      </c>
      <c r="C32">
        <v>929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728</v>
      </c>
      <c r="E42" t="s">
        <v>758</v>
      </c>
      <c r="G42">
        <v>80828</v>
      </c>
    </row>
    <row r="43" spans="1:7" x14ac:dyDescent="0.3">
      <c r="B43" t="s">
        <v>40</v>
      </c>
      <c r="C43" t="s">
        <v>45</v>
      </c>
      <c r="E43" t="s">
        <v>759</v>
      </c>
      <c r="G43">
        <v>46274</v>
      </c>
    </row>
    <row r="44" spans="1:7" x14ac:dyDescent="0.3">
      <c r="B44" t="s">
        <v>42</v>
      </c>
      <c r="C44">
        <v>34554</v>
      </c>
    </row>
  </sheetData>
  <mergeCells count="1">
    <mergeCell ref="A1:L1"/>
  </mergeCells>
  <pageMargins left="0.75" right="0.75" top="0.75" bottom="0.5" header="0.5" footer="0.7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760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2</v>
      </c>
      <c r="H5">
        <v>0</v>
      </c>
      <c r="J5">
        <f>SUM(D5:F5:H5)</f>
        <v>15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2</v>
      </c>
      <c r="J8">
        <f>SUM(D8:F8:E8)</f>
        <v>11</v>
      </c>
    </row>
    <row r="9" spans="1:12" x14ac:dyDescent="0.3">
      <c r="A9" t="s">
        <v>12</v>
      </c>
      <c r="D9">
        <v>8</v>
      </c>
      <c r="F9">
        <v>2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182335</v>
      </c>
      <c r="F12">
        <v>156771</v>
      </c>
      <c r="H12">
        <v>1</v>
      </c>
      <c r="J12">
        <f>SUM(D12:F12:H12)</f>
        <v>339107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60</v>
      </c>
      <c r="F14">
        <v>27</v>
      </c>
      <c r="H14">
        <v>0</v>
      </c>
      <c r="J14">
        <f>SUM(D14:F14:H14)</f>
        <v>87</v>
      </c>
    </row>
    <row r="15" spans="1:12" x14ac:dyDescent="0.3">
      <c r="B15" t="s">
        <v>7</v>
      </c>
      <c r="D15">
        <f>SUM(D12:D13:D14)</f>
        <v>182395</v>
      </c>
      <c r="F15">
        <f>SUM(F12:F13:F14)</f>
        <v>156798</v>
      </c>
      <c r="H15">
        <f>SUM(H12:H13:H14)</f>
        <v>1</v>
      </c>
      <c r="J15">
        <f>SUM(D15:F15:H15)</f>
        <v>339194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100935</v>
      </c>
      <c r="F18">
        <v>106360</v>
      </c>
      <c r="H18">
        <v>0</v>
      </c>
      <c r="J18">
        <f>SUM(D18:F18:H18)</f>
        <v>207295</v>
      </c>
      <c r="M18" t="str">
        <f>$B$2</f>
        <v>Patti</v>
      </c>
      <c r="N18">
        <f>$D$15</f>
        <v>182395</v>
      </c>
      <c r="O18">
        <f>$F$15</f>
        <v>156798</v>
      </c>
      <c r="P18">
        <f>$H$15</f>
        <v>1</v>
      </c>
      <c r="Q18">
        <f>$J$15</f>
        <v>339194</v>
      </c>
      <c r="R18">
        <f>$D$18</f>
        <v>100935</v>
      </c>
      <c r="S18">
        <f>$F$18</f>
        <v>106360</v>
      </c>
      <c r="T18">
        <f>$J$21</f>
        <v>1528</v>
      </c>
      <c r="U18">
        <f>$J$22</f>
        <v>208823</v>
      </c>
      <c r="V18">
        <f>$C$28</f>
        <v>207923</v>
      </c>
      <c r="W18">
        <f>$J$23</f>
        <v>61.564473428185643</v>
      </c>
      <c r="X18" t="str">
        <f>$C$42</f>
        <v xml:space="preserve">BJP       </v>
      </c>
      <c r="Y18" t="str">
        <f>$C$43</f>
        <v xml:space="preserve">SP        </v>
      </c>
      <c r="Z18">
        <f>$G$42</f>
        <v>75011</v>
      </c>
      <c r="AA18">
        <f>$G$43</f>
        <v>73538</v>
      </c>
      <c r="AB18">
        <f>$C$44</f>
        <v>1473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1528</v>
      </c>
    </row>
    <row r="22" spans="1:28" x14ac:dyDescent="0.3">
      <c r="B22" t="s">
        <v>7</v>
      </c>
      <c r="J22">
        <f>SUM(J18:J19:J21)</f>
        <v>208823</v>
      </c>
    </row>
    <row r="23" spans="1:28" x14ac:dyDescent="0.3">
      <c r="A23" t="s">
        <v>20</v>
      </c>
      <c r="J23">
        <f>J22/J15*100</f>
        <v>61.564473428185643</v>
      </c>
    </row>
    <row r="25" spans="1:28" x14ac:dyDescent="0.3">
      <c r="A25" t="s">
        <v>21</v>
      </c>
    </row>
    <row r="26" spans="1:28" x14ac:dyDescent="0.3">
      <c r="B26" t="s">
        <v>22</v>
      </c>
      <c r="C26">
        <v>87</v>
      </c>
    </row>
    <row r="27" spans="1:28" x14ac:dyDescent="0.3">
      <c r="B27" t="s">
        <v>23</v>
      </c>
      <c r="C27">
        <v>813</v>
      </c>
    </row>
    <row r="28" spans="1:28" x14ac:dyDescent="0.3">
      <c r="B28" t="s">
        <v>24</v>
      </c>
      <c r="C28">
        <f>J22-900</f>
        <v>207923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404</v>
      </c>
    </row>
    <row r="32" spans="1:28" x14ac:dyDescent="0.3">
      <c r="B32" t="s">
        <v>27</v>
      </c>
      <c r="C32">
        <v>839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761</v>
      </c>
      <c r="G42">
        <v>75011</v>
      </c>
    </row>
    <row r="43" spans="1:7" x14ac:dyDescent="0.3">
      <c r="B43" t="s">
        <v>40</v>
      </c>
      <c r="C43" t="s">
        <v>45</v>
      </c>
      <c r="E43" t="s">
        <v>762</v>
      </c>
      <c r="G43">
        <v>73538</v>
      </c>
    </row>
    <row r="44" spans="1:7" x14ac:dyDescent="0.3">
      <c r="B44" t="s">
        <v>42</v>
      </c>
      <c r="C44">
        <v>1473</v>
      </c>
    </row>
  </sheetData>
  <mergeCells count="1">
    <mergeCell ref="A1:L1"/>
  </mergeCells>
  <pageMargins left="0.75" right="0.75" top="0.75" bottom="0.5" header="0.5" footer="0.7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763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0</v>
      </c>
      <c r="H5">
        <v>0</v>
      </c>
      <c r="J5">
        <f>SUM(D5:F5:H5)</f>
        <v>23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18</v>
      </c>
      <c r="F8">
        <f>E5-E6-E7</f>
        <v>0</v>
      </c>
      <c r="H8">
        <f>F5-F6-F7</f>
        <v>0</v>
      </c>
      <c r="J8">
        <f>SUM(D8:F8:E8)</f>
        <v>18</v>
      </c>
    </row>
    <row r="9" spans="1:12" x14ac:dyDescent="0.3">
      <c r="A9" t="s">
        <v>12</v>
      </c>
      <c r="D9">
        <v>15</v>
      </c>
      <c r="F9">
        <v>0</v>
      </c>
      <c r="H9">
        <v>0</v>
      </c>
      <c r="J9">
        <f>SUM(D9:F9:E9)</f>
        <v>15</v>
      </c>
    </row>
    <row r="11" spans="1:12" x14ac:dyDescent="0.3">
      <c r="A11" t="s">
        <v>13</v>
      </c>
    </row>
    <row r="12" spans="1:12" x14ac:dyDescent="0.3">
      <c r="B12" t="s">
        <v>14</v>
      </c>
      <c r="D12">
        <v>168989</v>
      </c>
      <c r="F12">
        <v>146775</v>
      </c>
      <c r="H12">
        <v>1</v>
      </c>
      <c r="J12">
        <f>SUM(D12:F12:H12)</f>
        <v>315765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32</v>
      </c>
      <c r="F14">
        <v>24</v>
      </c>
      <c r="H14">
        <v>0</v>
      </c>
      <c r="J14">
        <f>SUM(D14:F14:H14)</f>
        <v>56</v>
      </c>
    </row>
    <row r="15" spans="1:12" x14ac:dyDescent="0.3">
      <c r="B15" t="s">
        <v>7</v>
      </c>
      <c r="D15">
        <f>SUM(D12:D13:D14)</f>
        <v>169021</v>
      </c>
      <c r="F15">
        <f>SUM(F12:F13:F14)</f>
        <v>146799</v>
      </c>
      <c r="H15">
        <f>SUM(H12:H13:H14)</f>
        <v>1</v>
      </c>
      <c r="J15">
        <f>SUM(D15:F15:H15)</f>
        <v>315821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84076</v>
      </c>
      <c r="F18">
        <v>92228</v>
      </c>
      <c r="H18">
        <v>1</v>
      </c>
      <c r="J18">
        <f>SUM(D18:F18:H18)</f>
        <v>176305</v>
      </c>
      <c r="M18" t="str">
        <f>$B$2</f>
        <v>Raniganj</v>
      </c>
      <c r="N18">
        <f>$D$15</f>
        <v>169021</v>
      </c>
      <c r="O18">
        <f>$F$15</f>
        <v>146799</v>
      </c>
      <c r="P18">
        <f>$H$15</f>
        <v>1</v>
      </c>
      <c r="Q18">
        <f>$J$15</f>
        <v>315821</v>
      </c>
      <c r="R18">
        <f>$D$18</f>
        <v>84076</v>
      </c>
      <c r="S18">
        <f>$F$18</f>
        <v>92228</v>
      </c>
      <c r="T18">
        <f>$J$21</f>
        <v>996</v>
      </c>
      <c r="U18">
        <f>$J$22</f>
        <v>177301</v>
      </c>
      <c r="V18">
        <f>$C$28</f>
        <v>177190</v>
      </c>
      <c r="W18">
        <f>$J$23</f>
        <v>56.139712052080135</v>
      </c>
      <c r="X18" t="str">
        <f>$C$42</f>
        <v xml:space="preserve">BJP       </v>
      </c>
      <c r="Y18" t="str">
        <f>$C$43</f>
        <v xml:space="preserve">BSP       </v>
      </c>
      <c r="Z18">
        <f>$G$42</f>
        <v>67031</v>
      </c>
      <c r="AA18">
        <f>$G$43</f>
        <v>58022</v>
      </c>
      <c r="AB18">
        <f>$C$44</f>
        <v>9009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996</v>
      </c>
    </row>
    <row r="22" spans="1:28" x14ac:dyDescent="0.3">
      <c r="B22" t="s">
        <v>7</v>
      </c>
      <c r="J22">
        <f>SUM(J18:J19:J21)</f>
        <v>177301</v>
      </c>
    </row>
    <row r="23" spans="1:28" x14ac:dyDescent="0.3">
      <c r="A23" t="s">
        <v>20</v>
      </c>
      <c r="J23">
        <f>J22/J15*100</f>
        <v>56.139712052080135</v>
      </c>
    </row>
    <row r="25" spans="1:28" x14ac:dyDescent="0.3">
      <c r="A25" t="s">
        <v>21</v>
      </c>
    </row>
    <row r="26" spans="1:28" x14ac:dyDescent="0.3">
      <c r="B26" t="s">
        <v>22</v>
      </c>
      <c r="C26">
        <v>111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J22-111</f>
        <v>177190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337</v>
      </c>
    </row>
    <row r="32" spans="1:28" x14ac:dyDescent="0.3">
      <c r="B32" t="s">
        <v>27</v>
      </c>
      <c r="C32">
        <v>937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764</v>
      </c>
      <c r="G42">
        <v>67031</v>
      </c>
    </row>
    <row r="43" spans="1:7" x14ac:dyDescent="0.3">
      <c r="B43" t="s">
        <v>40</v>
      </c>
      <c r="C43" t="s">
        <v>47</v>
      </c>
      <c r="E43" t="s">
        <v>765</v>
      </c>
      <c r="G43">
        <v>58022</v>
      </c>
    </row>
    <row r="44" spans="1:7" x14ac:dyDescent="0.3">
      <c r="B44" t="s">
        <v>42</v>
      </c>
      <c r="C44">
        <v>9009</v>
      </c>
    </row>
  </sheetData>
  <mergeCells count="1">
    <mergeCell ref="A1:L1"/>
  </mergeCells>
  <pageMargins left="0.75" right="0.75" top="0.75" bottom="0.5" header="0.5" footer="0.7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766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2</v>
      </c>
      <c r="H5">
        <v>0</v>
      </c>
      <c r="J5">
        <f>SUM(D5:F5:H5)</f>
        <v>25</v>
      </c>
    </row>
    <row r="6" spans="1:12" x14ac:dyDescent="0.3">
      <c r="A6" t="s">
        <v>9</v>
      </c>
      <c r="D6">
        <v>7</v>
      </c>
      <c r="F6">
        <v>0</v>
      </c>
      <c r="H6">
        <v>0</v>
      </c>
      <c r="J6">
        <f>SUM(D6:F6:H6)</f>
        <v>7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1</v>
      </c>
      <c r="J8">
        <f>SUM(D8:F8:E8)</f>
        <v>15</v>
      </c>
    </row>
    <row r="9" spans="1:12" x14ac:dyDescent="0.3">
      <c r="A9" t="s">
        <v>12</v>
      </c>
      <c r="D9">
        <v>12</v>
      </c>
      <c r="F9">
        <v>1</v>
      </c>
      <c r="H9">
        <v>0</v>
      </c>
      <c r="J9">
        <f>SUM(D9:F9:E9)</f>
        <v>13</v>
      </c>
    </row>
    <row r="11" spans="1:12" x14ac:dyDescent="0.3">
      <c r="A11" t="s">
        <v>13</v>
      </c>
    </row>
    <row r="12" spans="1:12" x14ac:dyDescent="0.3">
      <c r="B12" t="s">
        <v>14</v>
      </c>
      <c r="D12">
        <v>189541</v>
      </c>
      <c r="F12">
        <v>160419</v>
      </c>
      <c r="H12">
        <v>11</v>
      </c>
      <c r="J12">
        <f>SUM(D12:F12:H12)</f>
        <v>349971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616</v>
      </c>
      <c r="F14">
        <v>121</v>
      </c>
      <c r="H14">
        <v>0</v>
      </c>
      <c r="J14">
        <f>SUM(D14:F14:H14)</f>
        <v>737</v>
      </c>
    </row>
    <row r="15" spans="1:12" x14ac:dyDescent="0.3">
      <c r="B15" t="s">
        <v>7</v>
      </c>
      <c r="D15">
        <f>SUM(D12:D13:D14)</f>
        <v>190157</v>
      </c>
      <c r="F15">
        <f>SUM(F12:F13:F14)</f>
        <v>160540</v>
      </c>
      <c r="H15">
        <f>SUM(H12:H13:H14)</f>
        <v>11</v>
      </c>
      <c r="J15">
        <f>SUM(D15:F15:H15)</f>
        <v>350708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98748</v>
      </c>
      <c r="F18">
        <v>97000</v>
      </c>
      <c r="H18">
        <v>0</v>
      </c>
      <c r="J18">
        <f>SUM(D18:F18:H18)</f>
        <v>195748</v>
      </c>
      <c r="M18" t="str">
        <f>$B$2</f>
        <v>Sirathu</v>
      </c>
      <c r="N18">
        <f>$D$15</f>
        <v>190157</v>
      </c>
      <c r="O18">
        <f>$F$15</f>
        <v>160540</v>
      </c>
      <c r="P18">
        <f>$H$15</f>
        <v>11</v>
      </c>
      <c r="Q18">
        <f>$J$15</f>
        <v>350708</v>
      </c>
      <c r="R18">
        <f>$D$18</f>
        <v>98748</v>
      </c>
      <c r="S18">
        <f>$F$18</f>
        <v>97000</v>
      </c>
      <c r="T18">
        <f>$J$21</f>
        <v>454</v>
      </c>
      <c r="U18">
        <f>$J$22</f>
        <v>196202</v>
      </c>
      <c r="V18">
        <f>$C$28</f>
        <v>196186</v>
      </c>
      <c r="W18">
        <f>$J$23</f>
        <v>55.944546460303158</v>
      </c>
      <c r="X18" t="str">
        <f>$C$42</f>
        <v xml:space="preserve">BJP       </v>
      </c>
      <c r="Y18" t="str">
        <f>$C$43</f>
        <v xml:space="preserve">SP        </v>
      </c>
      <c r="Z18">
        <f>$G$42</f>
        <v>78621</v>
      </c>
      <c r="AA18">
        <f>$G$43</f>
        <v>52418</v>
      </c>
      <c r="AB18">
        <f>$C$44</f>
        <v>26203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454</v>
      </c>
    </row>
    <row r="22" spans="1:28" x14ac:dyDescent="0.3">
      <c r="B22" t="s">
        <v>7</v>
      </c>
      <c r="J22">
        <f>SUM(J18:J19:J21)</f>
        <v>196202</v>
      </c>
    </row>
    <row r="23" spans="1:28" x14ac:dyDescent="0.3">
      <c r="A23" t="s">
        <v>20</v>
      </c>
      <c r="J23">
        <f>J22/J15*100</f>
        <v>55.944546460303158</v>
      </c>
    </row>
    <row r="25" spans="1:28" x14ac:dyDescent="0.3">
      <c r="A25" t="s">
        <v>21</v>
      </c>
    </row>
    <row r="26" spans="1:28" x14ac:dyDescent="0.3">
      <c r="B26" t="s">
        <v>22</v>
      </c>
      <c r="C26">
        <v>16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J22-16</f>
        <v>196186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362</v>
      </c>
    </row>
    <row r="32" spans="1:28" x14ac:dyDescent="0.3">
      <c r="B32" t="s">
        <v>27</v>
      </c>
      <c r="C32">
        <v>967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767</v>
      </c>
      <c r="G42">
        <v>78621</v>
      </c>
    </row>
    <row r="43" spans="1:7" x14ac:dyDescent="0.3">
      <c r="B43" t="s">
        <v>40</v>
      </c>
      <c r="C43" t="s">
        <v>45</v>
      </c>
      <c r="E43" t="s">
        <v>768</v>
      </c>
      <c r="G43">
        <v>52418</v>
      </c>
    </row>
    <row r="44" spans="1:7" x14ac:dyDescent="0.3">
      <c r="B44" t="s">
        <v>42</v>
      </c>
      <c r="C44">
        <v>26203</v>
      </c>
    </row>
  </sheetData>
  <mergeCells count="1">
    <mergeCell ref="A1:L1"/>
  </mergeCells>
  <pageMargins left="0.75" right="0.75" top="0.75" bottom="0.5" header="0.5" footer="0.7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769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0</v>
      </c>
      <c r="H5">
        <v>0</v>
      </c>
      <c r="J5">
        <f>SUM(D5:F5:H5)</f>
        <v>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0</v>
      </c>
      <c r="J8">
        <f>SUM(D8:F8:E8)</f>
        <v>6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206819</v>
      </c>
      <c r="F12">
        <v>170877</v>
      </c>
      <c r="H12">
        <v>0</v>
      </c>
      <c r="J12">
        <f>SUM(D12:F12:H12)</f>
        <v>377696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578</v>
      </c>
      <c r="F14">
        <v>146</v>
      </c>
      <c r="H14">
        <v>0</v>
      </c>
      <c r="J14">
        <f>SUM(D14:F14:H14)</f>
        <v>724</v>
      </c>
    </row>
    <row r="15" spans="1:12" x14ac:dyDescent="0.3">
      <c r="B15" t="s">
        <v>7</v>
      </c>
      <c r="D15">
        <f>SUM(D12:D13:D14)</f>
        <v>207397</v>
      </c>
      <c r="F15">
        <f>SUM(F12:F13:F14)</f>
        <v>171023</v>
      </c>
      <c r="H15">
        <f>SUM(H12:H13:H14)</f>
        <v>0</v>
      </c>
      <c r="J15">
        <f>SUM(D15:F15:H15)</f>
        <v>378420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112745</v>
      </c>
      <c r="F18">
        <v>110244</v>
      </c>
      <c r="H18">
        <v>0</v>
      </c>
      <c r="J18">
        <f>SUM(D18:F18:H18)</f>
        <v>222989</v>
      </c>
      <c r="M18" t="str">
        <f>$B$2</f>
        <v xml:space="preserve">Manjhanpur </v>
      </c>
      <c r="N18">
        <f>$D$15</f>
        <v>207397</v>
      </c>
      <c r="O18">
        <f>$F$15</f>
        <v>171023</v>
      </c>
      <c r="P18">
        <f>$H$15</f>
        <v>0</v>
      </c>
      <c r="Q18">
        <f>$J$15</f>
        <v>378420</v>
      </c>
      <c r="R18">
        <f>$D$18</f>
        <v>112745</v>
      </c>
      <c r="S18">
        <f>$F$18</f>
        <v>110244</v>
      </c>
      <c r="T18">
        <f>$J$21</f>
        <v>673</v>
      </c>
      <c r="U18">
        <f>$J$22</f>
        <v>223662</v>
      </c>
      <c r="V18">
        <f>$C$28</f>
        <v>223633</v>
      </c>
      <c r="W18">
        <f>$J$23</f>
        <v>59.104169969874739</v>
      </c>
      <c r="X18" t="str">
        <f>$C$42</f>
        <v xml:space="preserve">BJP       </v>
      </c>
      <c r="Y18" t="str">
        <f>$C$43</f>
        <v xml:space="preserve">BSP       </v>
      </c>
      <c r="Z18">
        <f>$G$42</f>
        <v>92818</v>
      </c>
      <c r="AA18">
        <f>$G$43</f>
        <v>88658</v>
      </c>
      <c r="AB18">
        <f>$C$44</f>
        <v>4160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673</v>
      </c>
    </row>
    <row r="22" spans="1:28" x14ac:dyDescent="0.3">
      <c r="B22" t="s">
        <v>7</v>
      </c>
      <c r="J22">
        <f>SUM(J18:J19:J21)</f>
        <v>223662</v>
      </c>
    </row>
    <row r="23" spans="1:28" x14ac:dyDescent="0.3">
      <c r="A23" t="s">
        <v>20</v>
      </c>
      <c r="J23">
        <f>J22/J15*100</f>
        <v>59.104169969874739</v>
      </c>
    </row>
    <row r="25" spans="1:28" x14ac:dyDescent="0.3">
      <c r="A25" t="s">
        <v>21</v>
      </c>
    </row>
    <row r="26" spans="1:28" x14ac:dyDescent="0.3">
      <c r="B26" t="s">
        <v>22</v>
      </c>
      <c r="C26">
        <v>29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J22-29</f>
        <v>223633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406</v>
      </c>
    </row>
    <row r="32" spans="1:28" x14ac:dyDescent="0.3">
      <c r="B32" t="s">
        <v>27</v>
      </c>
      <c r="C32">
        <v>930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770</v>
      </c>
      <c r="G42">
        <v>92818</v>
      </c>
    </row>
    <row r="43" spans="1:7" x14ac:dyDescent="0.3">
      <c r="B43" t="s">
        <v>40</v>
      </c>
      <c r="C43" t="s">
        <v>47</v>
      </c>
      <c r="E43" t="s">
        <v>771</v>
      </c>
      <c r="G43">
        <v>88658</v>
      </c>
    </row>
    <row r="44" spans="1:7" x14ac:dyDescent="0.3">
      <c r="B44" t="s">
        <v>42</v>
      </c>
      <c r="C44">
        <v>4160</v>
      </c>
    </row>
  </sheetData>
  <mergeCells count="1">
    <mergeCell ref="A1:L1"/>
  </mergeCells>
  <pageMargins left="0.75" right="0.75" top="0.75" bottom="0.5" header="0.5" footer="0.7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772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2</v>
      </c>
      <c r="H5">
        <v>0</v>
      </c>
      <c r="J5">
        <f>SUM(D5:F5:H5)</f>
        <v>25</v>
      </c>
    </row>
    <row r="6" spans="1:12" x14ac:dyDescent="0.3">
      <c r="A6" t="s">
        <v>9</v>
      </c>
      <c r="D6">
        <v>3</v>
      </c>
      <c r="F6">
        <v>1</v>
      </c>
      <c r="H6">
        <v>0</v>
      </c>
      <c r="J6">
        <f>SUM(D6:F6:H6)</f>
        <v>4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18</v>
      </c>
      <c r="F8">
        <f>E5-E6-E7</f>
        <v>0</v>
      </c>
      <c r="H8">
        <f>F5-F6-F7</f>
        <v>1</v>
      </c>
      <c r="J8">
        <f>SUM(D8:F8:E8)</f>
        <v>18</v>
      </c>
    </row>
    <row r="9" spans="1:12" x14ac:dyDescent="0.3">
      <c r="A9" t="s">
        <v>12</v>
      </c>
      <c r="D9">
        <v>15</v>
      </c>
      <c r="F9">
        <v>1</v>
      </c>
      <c r="H9">
        <v>0</v>
      </c>
      <c r="J9">
        <f>SUM(D9:F9:E9)</f>
        <v>16</v>
      </c>
    </row>
    <row r="11" spans="1:12" x14ac:dyDescent="0.3">
      <c r="A11" t="s">
        <v>13</v>
      </c>
    </row>
    <row r="12" spans="1:12" x14ac:dyDescent="0.3">
      <c r="B12" t="s">
        <v>14</v>
      </c>
      <c r="D12">
        <v>195398</v>
      </c>
      <c r="F12">
        <v>169089</v>
      </c>
      <c r="H12">
        <v>11</v>
      </c>
      <c r="J12">
        <f>SUM(D12:F12:H12)</f>
        <v>364498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649</v>
      </c>
      <c r="F14">
        <v>200</v>
      </c>
      <c r="H14">
        <v>0</v>
      </c>
      <c r="J14">
        <f>SUM(D14:F14:H14)</f>
        <v>849</v>
      </c>
    </row>
    <row r="15" spans="1:12" x14ac:dyDescent="0.3">
      <c r="B15" t="s">
        <v>7</v>
      </c>
      <c r="D15">
        <f>SUM(D12:D13:D14)</f>
        <v>196047</v>
      </c>
      <c r="F15">
        <f>SUM(F12:F13:F14)</f>
        <v>169289</v>
      </c>
      <c r="H15">
        <f>SUM(H12:H13:H14)</f>
        <v>11</v>
      </c>
      <c r="J15">
        <f>SUM(D15:F15:H15)</f>
        <v>365347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104562</v>
      </c>
      <c r="F18">
        <v>98480</v>
      </c>
      <c r="H18">
        <v>0</v>
      </c>
      <c r="J18">
        <f>SUM(D18:F18:H18)</f>
        <v>203042</v>
      </c>
      <c r="M18" t="str">
        <f>$B$2</f>
        <v>Chail</v>
      </c>
      <c r="N18">
        <f>$D$15</f>
        <v>196047</v>
      </c>
      <c r="O18">
        <f>$F$15</f>
        <v>169289</v>
      </c>
      <c r="P18">
        <f>$H$15</f>
        <v>11</v>
      </c>
      <c r="Q18">
        <f>$J$15</f>
        <v>365347</v>
      </c>
      <c r="R18">
        <f>$D$18</f>
        <v>104562</v>
      </c>
      <c r="S18">
        <f>$F$18</f>
        <v>98480</v>
      </c>
      <c r="T18">
        <f>$J$21</f>
        <v>333</v>
      </c>
      <c r="U18">
        <f>$J$22</f>
        <v>203375</v>
      </c>
      <c r="V18">
        <f>$C$28</f>
        <v>203355</v>
      </c>
      <c r="W18">
        <f>$J$23</f>
        <v>55.666257010458551</v>
      </c>
      <c r="X18" t="str">
        <f>$C$42</f>
        <v xml:space="preserve">BJP       </v>
      </c>
      <c r="Y18" t="str">
        <f>$C$43</f>
        <v xml:space="preserve">INC       </v>
      </c>
      <c r="Z18">
        <f>$G$42</f>
        <v>85713</v>
      </c>
      <c r="AA18">
        <f>$G$43</f>
        <v>45597</v>
      </c>
      <c r="AB18">
        <f>$C$44</f>
        <v>40116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333</v>
      </c>
    </row>
    <row r="22" spans="1:28" x14ac:dyDescent="0.3">
      <c r="B22" t="s">
        <v>7</v>
      </c>
      <c r="J22">
        <f>SUM(J18:J19:J21)</f>
        <v>203375</v>
      </c>
    </row>
    <row r="23" spans="1:28" x14ac:dyDescent="0.3">
      <c r="A23" t="s">
        <v>20</v>
      </c>
      <c r="J23">
        <f>J22/J15*100</f>
        <v>55.666257010458551</v>
      </c>
    </row>
    <row r="25" spans="1:28" x14ac:dyDescent="0.3">
      <c r="A25" t="s">
        <v>21</v>
      </c>
    </row>
    <row r="26" spans="1:28" x14ac:dyDescent="0.3">
      <c r="B26" t="s">
        <v>22</v>
      </c>
      <c r="C26">
        <v>20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J22-20</f>
        <v>203355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379</v>
      </c>
    </row>
    <row r="32" spans="1:28" x14ac:dyDescent="0.3">
      <c r="B32" t="s">
        <v>27</v>
      </c>
      <c r="C32">
        <v>962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326</v>
      </c>
      <c r="G42">
        <v>85713</v>
      </c>
    </row>
    <row r="43" spans="1:7" x14ac:dyDescent="0.3">
      <c r="B43" t="s">
        <v>40</v>
      </c>
      <c r="C43" t="s">
        <v>39</v>
      </c>
      <c r="E43" t="s">
        <v>773</v>
      </c>
      <c r="G43">
        <v>45597</v>
      </c>
    </row>
    <row r="44" spans="1:7" x14ac:dyDescent="0.3">
      <c r="B44" t="s">
        <v>42</v>
      </c>
      <c r="C44">
        <v>40116</v>
      </c>
    </row>
  </sheetData>
  <mergeCells count="1">
    <mergeCell ref="A1:L1"/>
  </mergeCells>
  <pageMargins left="0.75" right="0.75" top="0.75" bottom="0.5" header="0.5" footer="0.7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774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194848</v>
      </c>
      <c r="F12">
        <v>161099</v>
      </c>
      <c r="H12">
        <v>16</v>
      </c>
      <c r="J12">
        <f>SUM(D12:F12:H12)</f>
        <v>355963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247</v>
      </c>
      <c r="F14">
        <v>86</v>
      </c>
      <c r="H14">
        <v>0</v>
      </c>
      <c r="J14">
        <f>SUM(D14:F14:H14)</f>
        <v>333</v>
      </c>
    </row>
    <row r="15" spans="1:12" x14ac:dyDescent="0.3">
      <c r="B15" t="s">
        <v>7</v>
      </c>
      <c r="D15">
        <f>SUM(D12:D13:D14)</f>
        <v>195095</v>
      </c>
      <c r="F15">
        <f>SUM(F12:F13:F14)</f>
        <v>161185</v>
      </c>
      <c r="H15">
        <f>SUM(H12:H13:H14)</f>
        <v>16</v>
      </c>
      <c r="J15">
        <f>SUM(D15:F15:H15)</f>
        <v>356296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107807</v>
      </c>
      <c r="F18">
        <v>97081</v>
      </c>
      <c r="H18">
        <v>0</v>
      </c>
      <c r="J18">
        <f>SUM(D18:F18:H18)</f>
        <v>204888</v>
      </c>
      <c r="M18" t="str">
        <f>$B$2</f>
        <v>Phaphamau</v>
      </c>
      <c r="N18">
        <f>$D$15</f>
        <v>195095</v>
      </c>
      <c r="O18">
        <f>$F$15</f>
        <v>161185</v>
      </c>
      <c r="P18">
        <f>$H$15</f>
        <v>16</v>
      </c>
      <c r="Q18">
        <f>$J$15</f>
        <v>356296</v>
      </c>
      <c r="R18">
        <f>$D$18</f>
        <v>107807</v>
      </c>
      <c r="S18">
        <f>$F$18</f>
        <v>97081</v>
      </c>
      <c r="T18">
        <f>$J$21</f>
        <v>474</v>
      </c>
      <c r="U18">
        <f>$J$22</f>
        <v>205362</v>
      </c>
      <c r="V18">
        <f>$C$28</f>
        <v>205266</v>
      </c>
      <c r="W18">
        <f>$J$23</f>
        <v>57.638031299818124</v>
      </c>
      <c r="X18" t="str">
        <f>$C$42</f>
        <v xml:space="preserve">BJP       </v>
      </c>
      <c r="Y18" t="str">
        <f>$C$43</f>
        <v xml:space="preserve">SP        </v>
      </c>
      <c r="Z18">
        <f>$G$42</f>
        <v>83239</v>
      </c>
      <c r="AA18">
        <f>$G$43</f>
        <v>57254</v>
      </c>
      <c r="AB18">
        <f>$C$44</f>
        <v>25985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474</v>
      </c>
    </row>
    <row r="22" spans="1:28" x14ac:dyDescent="0.3">
      <c r="B22" t="s">
        <v>7</v>
      </c>
      <c r="J22">
        <f>SUM(J18:J19:J21)</f>
        <v>205362</v>
      </c>
    </row>
    <row r="23" spans="1:28" x14ac:dyDescent="0.3">
      <c r="A23" t="s">
        <v>20</v>
      </c>
      <c r="J23">
        <f>J22/J15*100</f>
        <v>57.638031299818124</v>
      </c>
    </row>
    <row r="25" spans="1:28" x14ac:dyDescent="0.3">
      <c r="A25" t="s">
        <v>21</v>
      </c>
    </row>
    <row r="26" spans="1:28" x14ac:dyDescent="0.3">
      <c r="B26" t="s">
        <v>22</v>
      </c>
      <c r="C26">
        <v>96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J22-96</f>
        <v>205266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354</v>
      </c>
    </row>
    <row r="32" spans="1:28" x14ac:dyDescent="0.3">
      <c r="B32" t="s">
        <v>27</v>
      </c>
      <c r="C32">
        <v>1006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775</v>
      </c>
      <c r="G42">
        <v>83239</v>
      </c>
    </row>
    <row r="43" spans="1:7" x14ac:dyDescent="0.3">
      <c r="B43" t="s">
        <v>40</v>
      </c>
      <c r="C43" t="s">
        <v>45</v>
      </c>
      <c r="E43" t="s">
        <v>776</v>
      </c>
      <c r="G43">
        <v>57254</v>
      </c>
    </row>
    <row r="44" spans="1:7" x14ac:dyDescent="0.3">
      <c r="B44" t="s">
        <v>42</v>
      </c>
      <c r="C44">
        <v>25985</v>
      </c>
    </row>
  </sheetData>
  <mergeCells count="1">
    <mergeCell ref="A1:L1"/>
  </mergeCells>
  <pageMargins left="0.75" right="0.75" top="0.75" bottom="0.5" header="0.5" footer="0.7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777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3</v>
      </c>
      <c r="H5">
        <v>0</v>
      </c>
      <c r="J5">
        <f>SUM(D5:F5:H5)</f>
        <v>18</v>
      </c>
    </row>
    <row r="6" spans="1:12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198776</v>
      </c>
      <c r="F12">
        <v>166725</v>
      </c>
      <c r="H12">
        <v>28</v>
      </c>
      <c r="J12">
        <f>SUM(D12:F12:H12)</f>
        <v>365529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167</v>
      </c>
      <c r="F14">
        <v>62</v>
      </c>
      <c r="H14">
        <v>0</v>
      </c>
      <c r="J14">
        <f>SUM(D14:F14:H14)</f>
        <v>229</v>
      </c>
    </row>
    <row r="15" spans="1:12" x14ac:dyDescent="0.3">
      <c r="B15" t="s">
        <v>7</v>
      </c>
      <c r="D15">
        <f>SUM(D12:D13:D14)</f>
        <v>198943</v>
      </c>
      <c r="F15">
        <f>SUM(F12:F13:F14)</f>
        <v>166787</v>
      </c>
      <c r="H15">
        <f>SUM(H12:H13:H14)</f>
        <v>28</v>
      </c>
      <c r="J15">
        <f>SUM(D15:F15:H15)</f>
        <v>365758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110195</v>
      </c>
      <c r="F18">
        <v>102087</v>
      </c>
      <c r="H18">
        <v>0</v>
      </c>
      <c r="J18">
        <f>SUM(D18:F18:H18)</f>
        <v>212282</v>
      </c>
      <c r="M18" t="str">
        <f>$B$2</f>
        <v xml:space="preserve">Soraon </v>
      </c>
      <c r="N18">
        <f>$D$15</f>
        <v>198943</v>
      </c>
      <c r="O18">
        <f>$F$15</f>
        <v>166787</v>
      </c>
      <c r="P18">
        <f>$H$15</f>
        <v>28</v>
      </c>
      <c r="Q18">
        <f>$J$15</f>
        <v>365758</v>
      </c>
      <c r="R18">
        <f>$D$18</f>
        <v>110195</v>
      </c>
      <c r="S18">
        <f>$F$18</f>
        <v>102087</v>
      </c>
      <c r="T18">
        <f>$J$21</f>
        <v>399</v>
      </c>
      <c r="U18">
        <f>$J$22</f>
        <v>212681</v>
      </c>
      <c r="V18">
        <f>$C$28</f>
        <v>212679</v>
      </c>
      <c r="W18">
        <f>$J$23</f>
        <v>58.148010433127915</v>
      </c>
      <c r="X18" t="str">
        <f>$C$42</f>
        <v xml:space="preserve">ADAL      </v>
      </c>
      <c r="Y18" t="str">
        <f>$C$43</f>
        <v xml:space="preserve">BSP       </v>
      </c>
      <c r="Z18">
        <f>$G$42</f>
        <v>77814</v>
      </c>
      <c r="AA18">
        <f>$G$43</f>
        <v>60079</v>
      </c>
      <c r="AB18">
        <f>$C$44</f>
        <v>17735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399</v>
      </c>
    </row>
    <row r="22" spans="1:28" x14ac:dyDescent="0.3">
      <c r="B22" t="s">
        <v>7</v>
      </c>
      <c r="J22">
        <f>SUM(J18:J19:J21)</f>
        <v>212681</v>
      </c>
    </row>
    <row r="23" spans="1:28" x14ac:dyDescent="0.3">
      <c r="A23" t="s">
        <v>20</v>
      </c>
      <c r="J23">
        <f>J22/J15*100</f>
        <v>58.148010433127915</v>
      </c>
    </row>
    <row r="25" spans="1:28" x14ac:dyDescent="0.3">
      <c r="A25" t="s">
        <v>21</v>
      </c>
    </row>
    <row r="26" spans="1:28" x14ac:dyDescent="0.3">
      <c r="B26" t="s">
        <v>22</v>
      </c>
      <c r="C26">
        <v>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</f>
        <v>212679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368</v>
      </c>
    </row>
    <row r="32" spans="1:28" x14ac:dyDescent="0.3">
      <c r="B32" t="s">
        <v>27</v>
      </c>
      <c r="C32">
        <v>993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728</v>
      </c>
      <c r="E42" t="s">
        <v>778</v>
      </c>
      <c r="G42">
        <v>77814</v>
      </c>
    </row>
    <row r="43" spans="1:7" x14ac:dyDescent="0.3">
      <c r="B43" t="s">
        <v>40</v>
      </c>
      <c r="C43" t="s">
        <v>47</v>
      </c>
      <c r="E43" t="s">
        <v>779</v>
      </c>
      <c r="G43">
        <v>60079</v>
      </c>
    </row>
    <row r="44" spans="1:7" x14ac:dyDescent="0.3">
      <c r="B44" t="s">
        <v>42</v>
      </c>
      <c r="C44">
        <v>17735</v>
      </c>
    </row>
  </sheetData>
  <mergeCells count="1">
    <mergeCell ref="A1:L1"/>
  </mergeCells>
  <pageMargins left="0.75" right="0.75" top="0.75" bottom="0.5" header="0.5" footer="0.7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780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3</v>
      </c>
      <c r="H5">
        <v>0</v>
      </c>
      <c r="J5">
        <f>SUM(D5:F5:H5)</f>
        <v>20</v>
      </c>
    </row>
    <row r="6" spans="1:12" x14ac:dyDescent="0.3">
      <c r="A6" t="s">
        <v>9</v>
      </c>
      <c r="D6">
        <v>7</v>
      </c>
      <c r="F6">
        <v>0</v>
      </c>
      <c r="H6">
        <v>0</v>
      </c>
      <c r="J6">
        <f>SUM(D6:F6:H6)</f>
        <v>7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3</v>
      </c>
      <c r="J8">
        <f>SUM(D8:F8:E8)</f>
        <v>10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230906</v>
      </c>
      <c r="F12">
        <v>187524</v>
      </c>
      <c r="H12">
        <v>35</v>
      </c>
      <c r="J12">
        <f>SUM(D12:F12:H12)</f>
        <v>418465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284</v>
      </c>
      <c r="F14">
        <v>100</v>
      </c>
      <c r="H14">
        <v>0</v>
      </c>
      <c r="J14">
        <f>SUM(D14:F14:H14)</f>
        <v>384</v>
      </c>
    </row>
    <row r="15" spans="1:12" x14ac:dyDescent="0.3">
      <c r="B15" t="s">
        <v>7</v>
      </c>
      <c r="D15">
        <f>SUM(D12:D13:D14)</f>
        <v>231190</v>
      </c>
      <c r="F15">
        <f>SUM(F12:F13:F14)</f>
        <v>187624</v>
      </c>
      <c r="H15">
        <f>SUM(H12:H13:H14)</f>
        <v>35</v>
      </c>
      <c r="J15">
        <f>SUM(D15:F15:H15)</f>
        <v>418849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112057</v>
      </c>
      <c r="F18">
        <v>86216</v>
      </c>
      <c r="H18">
        <v>0</v>
      </c>
      <c r="J18">
        <f>SUM(D18:F18:H18)</f>
        <v>198273</v>
      </c>
      <c r="M18" t="str">
        <f>$B$2</f>
        <v>Allahabad West</v>
      </c>
      <c r="N18">
        <f>$D$15</f>
        <v>231190</v>
      </c>
      <c r="O18">
        <f>$F$15</f>
        <v>187624</v>
      </c>
      <c r="P18">
        <f>$H$15</f>
        <v>35</v>
      </c>
      <c r="Q18">
        <f>$J$15</f>
        <v>418849</v>
      </c>
      <c r="R18">
        <f>$D$18</f>
        <v>112057</v>
      </c>
      <c r="S18">
        <f>$F$18</f>
        <v>86216</v>
      </c>
      <c r="T18">
        <f>$J$21</f>
        <v>485</v>
      </c>
      <c r="U18">
        <f>$J$22</f>
        <v>198758</v>
      </c>
      <c r="V18">
        <f>$C$28</f>
        <v>198692</v>
      </c>
      <c r="W18">
        <f>$J$23</f>
        <v>47.453378186410852</v>
      </c>
      <c r="X18" t="str">
        <f>$C$42</f>
        <v xml:space="preserve">BJP       </v>
      </c>
      <c r="Y18" t="str">
        <f>$C$43</f>
        <v xml:space="preserve">SP        </v>
      </c>
      <c r="Z18">
        <f>$G$42</f>
        <v>85518</v>
      </c>
      <c r="AA18">
        <f>$G$43</f>
        <v>60182</v>
      </c>
      <c r="AB18">
        <f>$C$44</f>
        <v>25336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485</v>
      </c>
    </row>
    <row r="22" spans="1:28" x14ac:dyDescent="0.3">
      <c r="B22" t="s">
        <v>7</v>
      </c>
      <c r="J22">
        <f>SUM(J18:J19:J21)</f>
        <v>198758</v>
      </c>
    </row>
    <row r="23" spans="1:28" x14ac:dyDescent="0.3">
      <c r="A23" t="s">
        <v>20</v>
      </c>
      <c r="J23">
        <f>J22/J15*100</f>
        <v>47.453378186410852</v>
      </c>
    </row>
    <row r="25" spans="1:28" x14ac:dyDescent="0.3">
      <c r="A25" t="s">
        <v>21</v>
      </c>
    </row>
    <row r="26" spans="1:28" x14ac:dyDescent="0.3">
      <c r="B26" t="s">
        <v>22</v>
      </c>
      <c r="C26">
        <v>66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J22-66</f>
        <v>198692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414</v>
      </c>
    </row>
    <row r="32" spans="1:28" x14ac:dyDescent="0.3">
      <c r="B32" t="s">
        <v>27</v>
      </c>
      <c r="C32">
        <v>1011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781</v>
      </c>
      <c r="G42">
        <v>85518</v>
      </c>
    </row>
    <row r="43" spans="1:7" x14ac:dyDescent="0.3">
      <c r="B43" t="s">
        <v>40</v>
      </c>
      <c r="C43" t="s">
        <v>45</v>
      </c>
      <c r="E43" t="s">
        <v>782</v>
      </c>
      <c r="G43">
        <v>60182</v>
      </c>
    </row>
    <row r="44" spans="1:7" x14ac:dyDescent="0.3">
      <c r="B44" t="s">
        <v>42</v>
      </c>
      <c r="C44">
        <v>25336</v>
      </c>
    </row>
  </sheetData>
  <mergeCells count="1">
    <mergeCell ref="A1:L1"/>
  </mergeCells>
  <pageMargins left="0.75" right="0.75" top="0.75" bottom="0.5" header="0.5" footer="0.7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783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32</v>
      </c>
      <c r="F5">
        <v>2</v>
      </c>
      <c r="H5">
        <v>0</v>
      </c>
      <c r="J5">
        <f>SUM(D5:F5:H5)</f>
        <v>34</v>
      </c>
    </row>
    <row r="6" spans="1:12" x14ac:dyDescent="0.3">
      <c r="A6" t="s">
        <v>9</v>
      </c>
      <c r="D6">
        <v>6</v>
      </c>
      <c r="F6">
        <v>0</v>
      </c>
      <c r="H6">
        <v>0</v>
      </c>
      <c r="J6">
        <f>SUM(D6:F6:H6)</f>
        <v>6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24</v>
      </c>
      <c r="F8">
        <f>E5-E6-E7</f>
        <v>0</v>
      </c>
      <c r="H8">
        <f>F5-F6-F7</f>
        <v>2</v>
      </c>
      <c r="J8">
        <f>SUM(D8:F8:E8)</f>
        <v>24</v>
      </c>
    </row>
    <row r="9" spans="1:12" x14ac:dyDescent="0.3">
      <c r="A9" t="s">
        <v>12</v>
      </c>
      <c r="D9">
        <v>22</v>
      </c>
      <c r="F9">
        <v>2</v>
      </c>
      <c r="H9">
        <v>0</v>
      </c>
      <c r="J9">
        <f>SUM(D9:F9:E9)</f>
        <v>24</v>
      </c>
    </row>
    <row r="11" spans="1:12" x14ac:dyDescent="0.3">
      <c r="A11" t="s">
        <v>13</v>
      </c>
    </row>
    <row r="12" spans="1:12" x14ac:dyDescent="0.3">
      <c r="B12" t="s">
        <v>14</v>
      </c>
      <c r="D12">
        <v>229768</v>
      </c>
      <c r="F12">
        <v>183444</v>
      </c>
      <c r="H12">
        <v>66</v>
      </c>
      <c r="J12">
        <f>SUM(D12:F12:H12)</f>
        <v>413278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149</v>
      </c>
      <c r="F14">
        <v>51</v>
      </c>
      <c r="H14">
        <v>0</v>
      </c>
      <c r="J14">
        <f>SUM(D14:F14:H14)</f>
        <v>200</v>
      </c>
    </row>
    <row r="15" spans="1:12" x14ac:dyDescent="0.3">
      <c r="B15" t="s">
        <v>7</v>
      </c>
      <c r="D15">
        <f>SUM(D12:D13:D14)</f>
        <v>229917</v>
      </c>
      <c r="F15">
        <f>SUM(F12:F13:F14)</f>
        <v>183495</v>
      </c>
      <c r="H15">
        <f>SUM(H12:H13:H14)</f>
        <v>66</v>
      </c>
      <c r="J15">
        <f>SUM(D15:F15:H15)</f>
        <v>413478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95839</v>
      </c>
      <c r="F18">
        <v>76555</v>
      </c>
      <c r="H18">
        <v>0</v>
      </c>
      <c r="J18">
        <f>SUM(D18:F18:H18)</f>
        <v>172394</v>
      </c>
      <c r="M18" t="str">
        <f>$B$2</f>
        <v>Allahabad North</v>
      </c>
      <c r="N18">
        <f>$D$15</f>
        <v>229917</v>
      </c>
      <c r="O18">
        <f>$F$15</f>
        <v>183495</v>
      </c>
      <c r="P18">
        <f>$H$15</f>
        <v>66</v>
      </c>
      <c r="Q18">
        <f>$J$15</f>
        <v>413478</v>
      </c>
      <c r="R18">
        <f>$D$18</f>
        <v>95839</v>
      </c>
      <c r="S18">
        <f>$F$18</f>
        <v>76555</v>
      </c>
      <c r="T18">
        <f>$J$21</f>
        <v>938</v>
      </c>
      <c r="U18">
        <f>$J$22</f>
        <v>173332</v>
      </c>
      <c r="V18">
        <f>$C$28</f>
        <v>173242</v>
      </c>
      <c r="W18">
        <f>$J$23</f>
        <v>41.920489119130885</v>
      </c>
      <c r="X18" t="str">
        <f>$C$42</f>
        <v xml:space="preserve">BJP       </v>
      </c>
      <c r="Y18" t="str">
        <f>$C$43</f>
        <v xml:space="preserve">INC       </v>
      </c>
      <c r="Z18">
        <f>$G$42</f>
        <v>89191</v>
      </c>
      <c r="AA18">
        <f>$G$43</f>
        <v>54166</v>
      </c>
      <c r="AB18">
        <f>$C$44</f>
        <v>35025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938</v>
      </c>
    </row>
    <row r="22" spans="1:28" x14ac:dyDescent="0.3">
      <c r="B22" t="s">
        <v>7</v>
      </c>
      <c r="J22">
        <f>SUM(J18:J19:J21)</f>
        <v>173332</v>
      </c>
    </row>
    <row r="23" spans="1:28" x14ac:dyDescent="0.3">
      <c r="A23" t="s">
        <v>20</v>
      </c>
      <c r="J23">
        <f>J22/J15*100</f>
        <v>41.920489119130885</v>
      </c>
    </row>
    <row r="25" spans="1:28" x14ac:dyDescent="0.3">
      <c r="A25" t="s">
        <v>21</v>
      </c>
    </row>
    <row r="26" spans="1:28" x14ac:dyDescent="0.3">
      <c r="B26" t="s">
        <v>22</v>
      </c>
      <c r="C26">
        <v>90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J22-90</f>
        <v>173242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425</v>
      </c>
    </row>
    <row r="32" spans="1:28" x14ac:dyDescent="0.3">
      <c r="B32" t="s">
        <v>27</v>
      </c>
      <c r="C32">
        <v>972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784</v>
      </c>
      <c r="G42">
        <v>89191</v>
      </c>
    </row>
    <row r="43" spans="1:7" x14ac:dyDescent="0.3">
      <c r="B43" t="s">
        <v>40</v>
      </c>
      <c r="C43" t="s">
        <v>39</v>
      </c>
      <c r="E43" t="s">
        <v>785</v>
      </c>
      <c r="G43">
        <v>54166</v>
      </c>
    </row>
    <row r="44" spans="1:7" x14ac:dyDescent="0.3">
      <c r="B44" t="s">
        <v>42</v>
      </c>
      <c r="C44">
        <v>35025</v>
      </c>
    </row>
  </sheetData>
  <mergeCells count="1">
    <mergeCell ref="A1:L1"/>
  </mergeCells>
  <pageMargins left="0.75" right="0.75" top="0.75" bottom="0.5" header="0.5" footer="0.7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B44"/>
  <sheetViews>
    <sheetView workbookViewId="0">
      <selection activeCell="L26" sqref="L26:AA26"/>
    </sheetView>
  </sheetViews>
  <sheetFormatPr defaultRowHeight="14.4" x14ac:dyDescent="0.3"/>
  <sheetData>
    <row r="1" spans="1:28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8" x14ac:dyDescent="0.3">
      <c r="A2" t="s">
        <v>1</v>
      </c>
      <c r="B2" t="s">
        <v>117</v>
      </c>
    </row>
    <row r="4" spans="1:28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8" x14ac:dyDescent="0.3">
      <c r="A5" t="s">
        <v>8</v>
      </c>
      <c r="D5">
        <v>20</v>
      </c>
      <c r="F5">
        <v>1</v>
      </c>
      <c r="H5">
        <v>0</v>
      </c>
      <c r="J5">
        <f>SUM(D5:F5:H5)</f>
        <v>21</v>
      </c>
    </row>
    <row r="6" spans="1:28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28" x14ac:dyDescent="0.3">
      <c r="A7" t="s">
        <v>10</v>
      </c>
      <c r="D7">
        <v>2</v>
      </c>
      <c r="F7">
        <v>1</v>
      </c>
      <c r="H7">
        <v>0</v>
      </c>
      <c r="J7">
        <f>SUM(D7:F7:H7)</f>
        <v>3</v>
      </c>
    </row>
    <row r="8" spans="1:28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28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28" x14ac:dyDescent="0.3">
      <c r="A11" t="s">
        <v>13</v>
      </c>
    </row>
    <row r="12" spans="1:28" x14ac:dyDescent="0.3">
      <c r="B12" t="s">
        <v>14</v>
      </c>
      <c r="D12">
        <v>185458</v>
      </c>
      <c r="F12">
        <v>158413</v>
      </c>
      <c r="H12">
        <v>12</v>
      </c>
      <c r="J12">
        <f>SUM(D12:F12:H12)</f>
        <v>343883</v>
      </c>
    </row>
    <row r="13" spans="1:28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8" x14ac:dyDescent="0.3">
      <c r="B14" t="s">
        <v>16</v>
      </c>
      <c r="D14">
        <v>42</v>
      </c>
      <c r="F14">
        <v>14</v>
      </c>
      <c r="H14">
        <v>0</v>
      </c>
      <c r="J14">
        <f>SUM(D14:F14:H14)</f>
        <v>56</v>
      </c>
    </row>
    <row r="15" spans="1:28" x14ac:dyDescent="0.3">
      <c r="B15" t="s">
        <v>7</v>
      </c>
      <c r="D15">
        <f>SUM(D12:D13:D14)</f>
        <v>185500</v>
      </c>
      <c r="F15">
        <f>SUM(F12:F13:F14)</f>
        <v>158427</v>
      </c>
      <c r="H15">
        <f>SUM(H12:H13:H14)</f>
        <v>12</v>
      </c>
      <c r="J15">
        <f>SUM(D15:F15:H15)</f>
        <v>343939</v>
      </c>
      <c r="M15" t="str">
        <f>$A$2</f>
        <v>Constituency Name</v>
      </c>
      <c r="N15" t="str">
        <f>_xlfn.CONCAT($D$4," ",$A$11)</f>
        <v>Men ELECTORS</v>
      </c>
      <c r="O15" t="str">
        <f>_xlfn.CONCAT($F$4," ",$A$11)</f>
        <v>Woman ELECTORS</v>
      </c>
      <c r="P15" t="str">
        <f>_xlfn.CONCAT($H$4," ",$A$11)</f>
        <v>Others ELECTORS</v>
      </c>
      <c r="Q15" t="str">
        <f>_xlfn.CONCAT("total"," ",$A$11)</f>
        <v>total ELECTORS</v>
      </c>
      <c r="R15" t="str">
        <f>_xlfn.CONCAT($D$4,$A$17)</f>
        <v>MenVOTERS</v>
      </c>
      <c r="S15" t="str">
        <f>_xlfn.CONCAT($F$4,$A$17)</f>
        <v>WomanVOTERS</v>
      </c>
      <c r="T15" t="str">
        <f>_xlfn.CONCAT($B$21,$A$17)</f>
        <v>PostalVOTERS</v>
      </c>
      <c r="U15" t="str">
        <f>_xlfn.CONCAT($J$4,$A$17)</f>
        <v>TotalVOTERS</v>
      </c>
      <c r="V15" t="str">
        <f>$B$28</f>
        <v>Total Valid Votes polled</v>
      </c>
      <c r="W15" t="str">
        <f>$A$23</f>
        <v>POLLING PERCENTAGE</v>
      </c>
      <c r="X15" t="str">
        <f>$B$42</f>
        <v>Winner</v>
      </c>
      <c r="Y15" t="str">
        <f>$B$43</f>
        <v>Runner-Up</v>
      </c>
      <c r="Z15" t="s">
        <v>1199</v>
      </c>
      <c r="AA15" t="s">
        <v>1200</v>
      </c>
      <c r="AB15" t="str">
        <f>$B$44</f>
        <v>Margin</v>
      </c>
    </row>
    <row r="16" spans="1:28" x14ac:dyDescent="0.3">
      <c r="M16" t="str">
        <f>$B$2</f>
        <v>Bilari</v>
      </c>
      <c r="N16">
        <f>$D$15</f>
        <v>185500</v>
      </c>
      <c r="O16">
        <f>$F$15</f>
        <v>158427</v>
      </c>
      <c r="P16">
        <f>$H$15</f>
        <v>12</v>
      </c>
      <c r="Q16">
        <f>$J$15</f>
        <v>343939</v>
      </c>
      <c r="R16">
        <f>$D$18</f>
        <v>121454</v>
      </c>
      <c r="S16">
        <f>$F$18</f>
        <v>107786</v>
      </c>
      <c r="T16">
        <f>$J$21</f>
        <v>468</v>
      </c>
      <c r="U16">
        <f>$J$22</f>
        <v>229708</v>
      </c>
      <c r="V16">
        <f>$C$28</f>
        <v>229116</v>
      </c>
      <c r="W16">
        <f>$J$23</f>
        <v>66.787424514230722</v>
      </c>
      <c r="X16" t="str">
        <f>$C$42</f>
        <v xml:space="preserve">SP        </v>
      </c>
      <c r="Y16" t="str">
        <f>$C$43</f>
        <v xml:space="preserve">BJP       </v>
      </c>
      <c r="Z16">
        <f>$G$42</f>
        <v>85682</v>
      </c>
      <c r="AA16">
        <f>$G$43</f>
        <v>72241</v>
      </c>
      <c r="AB16">
        <f>$C$44</f>
        <v>13441</v>
      </c>
    </row>
    <row r="17" spans="1:10" x14ac:dyDescent="0.3">
      <c r="A17" t="s">
        <v>17</v>
      </c>
    </row>
    <row r="18" spans="1:10" x14ac:dyDescent="0.3">
      <c r="B18" t="s">
        <v>14</v>
      </c>
      <c r="D18">
        <v>121454</v>
      </c>
      <c r="F18">
        <v>107786</v>
      </c>
      <c r="H18">
        <v>0</v>
      </c>
      <c r="J18">
        <f>SUM(D18:F18:H18)</f>
        <v>229240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468</v>
      </c>
    </row>
    <row r="22" spans="1:10" x14ac:dyDescent="0.3">
      <c r="B22" t="s">
        <v>7</v>
      </c>
      <c r="J22">
        <f>SUM(J18:J19:J21)</f>
        <v>229708</v>
      </c>
    </row>
    <row r="23" spans="1:10" x14ac:dyDescent="0.3">
      <c r="A23" t="s">
        <v>20</v>
      </c>
      <c r="J23">
        <f>J22/J15*100</f>
        <v>66.787424514230722</v>
      </c>
    </row>
    <row r="25" spans="1:10" x14ac:dyDescent="0.3">
      <c r="A25" t="s">
        <v>21</v>
      </c>
    </row>
    <row r="26" spans="1:10" x14ac:dyDescent="0.3">
      <c r="B26" t="s">
        <v>22</v>
      </c>
      <c r="C26">
        <v>52</v>
      </c>
    </row>
    <row r="27" spans="1:10" x14ac:dyDescent="0.3">
      <c r="B27" t="s">
        <v>23</v>
      </c>
      <c r="C27">
        <v>540</v>
      </c>
    </row>
    <row r="28" spans="1:10" x14ac:dyDescent="0.3">
      <c r="B28" t="s">
        <v>24</v>
      </c>
      <c r="C28">
        <f>J22-592</f>
        <v>229116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379</v>
      </c>
    </row>
    <row r="32" spans="1:10" x14ac:dyDescent="0.3">
      <c r="B32" t="s">
        <v>27</v>
      </c>
      <c r="C32">
        <v>907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118</v>
      </c>
      <c r="G42">
        <v>85682</v>
      </c>
    </row>
    <row r="43" spans="1:7" x14ac:dyDescent="0.3">
      <c r="B43" t="s">
        <v>40</v>
      </c>
      <c r="C43" t="s">
        <v>41</v>
      </c>
      <c r="E43" t="s">
        <v>119</v>
      </c>
      <c r="G43">
        <v>72241</v>
      </c>
    </row>
    <row r="44" spans="1:7" x14ac:dyDescent="0.3">
      <c r="B44" t="s">
        <v>42</v>
      </c>
      <c r="C44">
        <v>13441</v>
      </c>
    </row>
  </sheetData>
  <mergeCells count="1">
    <mergeCell ref="A1:L1"/>
  </mergeCells>
  <pageMargins left="0.75" right="0.75" top="0.75" bottom="0.5" header="0.5" footer="0.7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786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4</v>
      </c>
      <c r="H5">
        <v>0</v>
      </c>
      <c r="J5">
        <f>SUM(D5:F5:H5)</f>
        <v>27</v>
      </c>
    </row>
    <row r="6" spans="1:12" x14ac:dyDescent="0.3">
      <c r="A6" t="s">
        <v>9</v>
      </c>
      <c r="D6">
        <v>3</v>
      </c>
      <c r="F6">
        <v>3</v>
      </c>
      <c r="H6">
        <v>0</v>
      </c>
      <c r="J6">
        <f>SUM(D6:F6:H6)</f>
        <v>6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20</v>
      </c>
      <c r="F8">
        <f>E5-E6-E7</f>
        <v>0</v>
      </c>
      <c r="H8">
        <f>F5-F6-F7</f>
        <v>1</v>
      </c>
      <c r="J8">
        <f>SUM(D8:F8:E8)</f>
        <v>20</v>
      </c>
    </row>
    <row r="9" spans="1:12" x14ac:dyDescent="0.3">
      <c r="A9" t="s">
        <v>12</v>
      </c>
      <c r="D9">
        <v>18</v>
      </c>
      <c r="F9">
        <v>1</v>
      </c>
      <c r="H9">
        <v>0</v>
      </c>
      <c r="J9">
        <f>SUM(D9:F9:E9)</f>
        <v>19</v>
      </c>
    </row>
    <row r="11" spans="1:12" x14ac:dyDescent="0.3">
      <c r="A11" t="s">
        <v>13</v>
      </c>
    </row>
    <row r="12" spans="1:12" x14ac:dyDescent="0.3">
      <c r="B12" t="s">
        <v>14</v>
      </c>
      <c r="D12">
        <v>215117</v>
      </c>
      <c r="F12">
        <v>176734</v>
      </c>
      <c r="H12">
        <v>105</v>
      </c>
      <c r="J12">
        <f>SUM(D12:F12:H12)</f>
        <v>391956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97</v>
      </c>
      <c r="F14">
        <v>44</v>
      </c>
      <c r="H14">
        <v>0</v>
      </c>
      <c r="J14">
        <f>SUM(D14:F14:H14)</f>
        <v>141</v>
      </c>
    </row>
    <row r="15" spans="1:12" x14ac:dyDescent="0.3">
      <c r="B15" t="s">
        <v>7</v>
      </c>
      <c r="D15">
        <f>SUM(D12:D13:D14)</f>
        <v>215214</v>
      </c>
      <c r="F15">
        <f>SUM(F12:F13:F14)</f>
        <v>176778</v>
      </c>
      <c r="H15">
        <f>SUM(H12:H13:H14)</f>
        <v>105</v>
      </c>
      <c r="J15">
        <f>SUM(D15:F15:H15)</f>
        <v>392097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99259</v>
      </c>
      <c r="F18">
        <v>77444</v>
      </c>
      <c r="H18">
        <v>3</v>
      </c>
      <c r="J18">
        <f>SUM(D18:F18:H18)</f>
        <v>176706</v>
      </c>
      <c r="M18" t="str">
        <f>$B$2</f>
        <v>Allahabad South</v>
      </c>
      <c r="N18">
        <f>$D$15</f>
        <v>215214</v>
      </c>
      <c r="O18">
        <f>$F$15</f>
        <v>176778</v>
      </c>
      <c r="P18">
        <f>$H$15</f>
        <v>105</v>
      </c>
      <c r="Q18">
        <f>$J$15</f>
        <v>392097</v>
      </c>
      <c r="R18">
        <f>$D$18</f>
        <v>99259</v>
      </c>
      <c r="S18">
        <f>$F$18</f>
        <v>77444</v>
      </c>
      <c r="T18">
        <f>$J$21</f>
        <v>381</v>
      </c>
      <c r="U18">
        <f>$J$22</f>
        <v>177087</v>
      </c>
      <c r="V18">
        <f>$C$28</f>
        <v>177063</v>
      </c>
      <c r="W18">
        <f>$J$23</f>
        <v>45.164079296704642</v>
      </c>
      <c r="X18" t="str">
        <f>$C$42</f>
        <v xml:space="preserve">BJP       </v>
      </c>
      <c r="Y18" t="str">
        <f>$C$43</f>
        <v xml:space="preserve">SP        </v>
      </c>
      <c r="Z18">
        <f>$G$42</f>
        <v>93011</v>
      </c>
      <c r="AA18">
        <f>$G$43</f>
        <v>64424</v>
      </c>
      <c r="AB18">
        <f>$C$44</f>
        <v>28587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381</v>
      </c>
    </row>
    <row r="22" spans="1:28" x14ac:dyDescent="0.3">
      <c r="B22" t="s">
        <v>7</v>
      </c>
      <c r="J22">
        <f>SUM(J18:J19:J21)</f>
        <v>177087</v>
      </c>
    </row>
    <row r="23" spans="1:28" x14ac:dyDescent="0.3">
      <c r="A23" t="s">
        <v>20</v>
      </c>
      <c r="J23">
        <f>J22/J15*100</f>
        <v>45.164079296704642</v>
      </c>
    </row>
    <row r="25" spans="1:28" x14ac:dyDescent="0.3">
      <c r="A25" t="s">
        <v>21</v>
      </c>
    </row>
    <row r="26" spans="1:28" x14ac:dyDescent="0.3">
      <c r="B26" t="s">
        <v>22</v>
      </c>
      <c r="C26">
        <v>24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J22-24</f>
        <v>177063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366</v>
      </c>
    </row>
    <row r="32" spans="1:28" x14ac:dyDescent="0.3">
      <c r="B32" t="s">
        <v>27</v>
      </c>
      <c r="C32">
        <v>1071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787</v>
      </c>
      <c r="G42">
        <v>93011</v>
      </c>
    </row>
    <row r="43" spans="1:7" x14ac:dyDescent="0.3">
      <c r="B43" t="s">
        <v>40</v>
      </c>
      <c r="C43" t="s">
        <v>45</v>
      </c>
      <c r="E43" t="s">
        <v>788</v>
      </c>
      <c r="G43">
        <v>64424</v>
      </c>
    </row>
    <row r="44" spans="1:7" x14ac:dyDescent="0.3">
      <c r="B44" t="s">
        <v>42</v>
      </c>
      <c r="C44">
        <v>28587</v>
      </c>
    </row>
  </sheetData>
  <mergeCells count="1">
    <mergeCell ref="A1:L1"/>
  </mergeCells>
  <pageMargins left="0.75" right="0.75" top="0.75" bottom="0.5" header="0.5" footer="0.7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AB44"/>
  <sheetViews>
    <sheetView topLeftCell="A16"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789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1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178638</v>
      </c>
      <c r="F12">
        <v>150584</v>
      </c>
      <c r="H12">
        <v>19</v>
      </c>
      <c r="J12">
        <f>SUM(D12:F12:H12)</f>
        <v>329241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75</v>
      </c>
      <c r="F14">
        <v>17</v>
      </c>
      <c r="H14">
        <v>0</v>
      </c>
      <c r="J14">
        <f>SUM(D14:F14:H14)</f>
        <v>92</v>
      </c>
    </row>
    <row r="15" spans="1:12" x14ac:dyDescent="0.3">
      <c r="B15" t="s">
        <v>7</v>
      </c>
      <c r="D15">
        <f>SUM(D12:D13:D14)</f>
        <v>178713</v>
      </c>
      <c r="F15">
        <f>SUM(F12:F13:F14)</f>
        <v>150601</v>
      </c>
      <c r="H15">
        <f>SUM(H12:H13:H14)</f>
        <v>19</v>
      </c>
      <c r="J15">
        <f>SUM(D15:F15:H15)</f>
        <v>329333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101489</v>
      </c>
      <c r="F18">
        <v>94477</v>
      </c>
      <c r="H18">
        <v>0</v>
      </c>
      <c r="J18">
        <f>SUM(D18:F18:H18)</f>
        <v>195966</v>
      </c>
      <c r="M18" t="str">
        <f>$B$2</f>
        <v xml:space="preserve">Koraon </v>
      </c>
      <c r="N18">
        <f>$D$15</f>
        <v>178713</v>
      </c>
      <c r="O18">
        <f>$F$15</f>
        <v>150601</v>
      </c>
      <c r="P18">
        <f>$H$15</f>
        <v>19</v>
      </c>
      <c r="Q18">
        <f>$J$15</f>
        <v>329333</v>
      </c>
      <c r="R18">
        <f>$D$18</f>
        <v>101489</v>
      </c>
      <c r="S18">
        <f>$F$18</f>
        <v>94477</v>
      </c>
      <c r="T18">
        <f>$J$21</f>
        <v>267</v>
      </c>
      <c r="U18">
        <f>$J$22</f>
        <v>196233</v>
      </c>
      <c r="V18">
        <f>$C$28</f>
        <v>196227</v>
      </c>
      <c r="W18">
        <f>$J$23</f>
        <v>59.584979337023626</v>
      </c>
      <c r="X18" t="str">
        <f>$C$42</f>
        <v xml:space="preserve">BJP       </v>
      </c>
      <c r="Y18" t="str">
        <f>$C$43</f>
        <v xml:space="preserve">INC       </v>
      </c>
      <c r="Z18">
        <f>$G$42</f>
        <v>100427</v>
      </c>
      <c r="AA18">
        <f>$G$43</f>
        <v>46731</v>
      </c>
      <c r="AB18">
        <f>$C$44</f>
        <v>53696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267</v>
      </c>
    </row>
    <row r="22" spans="1:28" x14ac:dyDescent="0.3">
      <c r="B22" t="s">
        <v>7</v>
      </c>
      <c r="J22">
        <f>SUM(J18:J19:J21)</f>
        <v>196233</v>
      </c>
    </row>
    <row r="23" spans="1:28" x14ac:dyDescent="0.3">
      <c r="A23" t="s">
        <v>20</v>
      </c>
      <c r="J23">
        <f>J22/J15*100</f>
        <v>59.584979337023626</v>
      </c>
    </row>
    <row r="25" spans="1:28" x14ac:dyDescent="0.3">
      <c r="A25" t="s">
        <v>21</v>
      </c>
    </row>
    <row r="26" spans="1:28" x14ac:dyDescent="0.3">
      <c r="B26" t="s">
        <v>22</v>
      </c>
      <c r="C26">
        <v>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</f>
        <v>196227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328</v>
      </c>
    </row>
    <row r="32" spans="1:28" x14ac:dyDescent="0.3">
      <c r="B32" t="s">
        <v>27</v>
      </c>
      <c r="C32">
        <v>1004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42789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790</v>
      </c>
      <c r="G42">
        <v>100427</v>
      </c>
    </row>
    <row r="43" spans="1:7" x14ac:dyDescent="0.3">
      <c r="B43" t="s">
        <v>40</v>
      </c>
      <c r="C43" t="s">
        <v>39</v>
      </c>
      <c r="E43" t="s">
        <v>791</v>
      </c>
      <c r="G43">
        <v>46731</v>
      </c>
    </row>
    <row r="44" spans="1:7" x14ac:dyDescent="0.3">
      <c r="B44" t="s">
        <v>42</v>
      </c>
      <c r="C44">
        <v>53696</v>
      </c>
    </row>
  </sheetData>
  <mergeCells count="1">
    <mergeCell ref="A1:L1"/>
  </mergeCells>
  <pageMargins left="0.75" right="0.75" top="0.75" bottom="0.5" header="0.5" footer="0.7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792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22</v>
      </c>
      <c r="F5">
        <v>2</v>
      </c>
      <c r="H5">
        <v>0</v>
      </c>
      <c r="J5">
        <f>SUM(D5:F5:H5)</f>
        <v>24</v>
      </c>
    </row>
    <row r="6" spans="1:12" x14ac:dyDescent="0.3">
      <c r="A6" t="s">
        <v>9</v>
      </c>
      <c r="D6">
        <v>8</v>
      </c>
      <c r="F6">
        <v>0</v>
      </c>
      <c r="H6">
        <v>0</v>
      </c>
      <c r="J6">
        <f>SUM(D6:F6:H6)</f>
        <v>8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201308</v>
      </c>
      <c r="F12">
        <v>173300</v>
      </c>
      <c r="H12">
        <v>3</v>
      </c>
      <c r="J12">
        <f>SUM(D12:F12:H12)</f>
        <v>374611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</v>
      </c>
      <c r="F14">
        <v>12</v>
      </c>
      <c r="H14">
        <v>0</v>
      </c>
      <c r="J14">
        <f>SUM(D14:F14:H14)</f>
        <v>43</v>
      </c>
    </row>
    <row r="15" spans="1:12" x14ac:dyDescent="0.3">
      <c r="B15" t="s">
        <v>7</v>
      </c>
      <c r="D15">
        <f>SUM(D12:D13:D14)</f>
        <v>201339</v>
      </c>
      <c r="F15">
        <f>SUM(F12:F13:F14)</f>
        <v>173312</v>
      </c>
      <c r="H15">
        <f>SUM(H12:H13:H14)</f>
        <v>3</v>
      </c>
      <c r="J15">
        <f>SUM(D15:F15:H15)</f>
        <v>374654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142107</v>
      </c>
      <c r="F18">
        <v>119982</v>
      </c>
      <c r="H18">
        <v>0</v>
      </c>
      <c r="J18">
        <f>SUM(D18:F18:H18)</f>
        <v>262089</v>
      </c>
      <c r="M18" t="str">
        <f>$B$2</f>
        <v>Kursi</v>
      </c>
      <c r="N18">
        <f>$D$15</f>
        <v>201339</v>
      </c>
      <c r="O18">
        <f>$F$15</f>
        <v>173312</v>
      </c>
      <c r="P18">
        <f>$H$15</f>
        <v>3</v>
      </c>
      <c r="Q18">
        <f>$J$15</f>
        <v>374654</v>
      </c>
      <c r="R18">
        <f>$D$18</f>
        <v>142107</v>
      </c>
      <c r="S18">
        <f>$F$18</f>
        <v>119982</v>
      </c>
      <c r="T18">
        <f>$J$21</f>
        <v>701</v>
      </c>
      <c r="U18">
        <f>$J$22</f>
        <v>262790</v>
      </c>
      <c r="V18">
        <f>$C$28</f>
        <v>262731</v>
      </c>
      <c r="W18">
        <f>$J$23</f>
        <v>70.142051065783363</v>
      </c>
      <c r="X18" t="str">
        <f>$C$42</f>
        <v xml:space="preserve">BJP       </v>
      </c>
      <c r="Y18" t="str">
        <f>$C$43</f>
        <v xml:space="preserve">SP        </v>
      </c>
      <c r="Z18">
        <f>$G$42</f>
        <v>108403</v>
      </c>
      <c r="AA18">
        <f>$G$43</f>
        <v>79724</v>
      </c>
      <c r="AB18">
        <f>$C$44</f>
        <v>28679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701</v>
      </c>
    </row>
    <row r="22" spans="1:28" x14ac:dyDescent="0.3">
      <c r="B22" t="s">
        <v>7</v>
      </c>
      <c r="J22">
        <f>SUM(J18:J19:J21)</f>
        <v>262790</v>
      </c>
    </row>
    <row r="23" spans="1:28" x14ac:dyDescent="0.3">
      <c r="A23" t="s">
        <v>20</v>
      </c>
      <c r="J23">
        <f>J22/J15*100</f>
        <v>70.142051065783363</v>
      </c>
    </row>
    <row r="25" spans="1:28" x14ac:dyDescent="0.3">
      <c r="A25" t="s">
        <v>21</v>
      </c>
    </row>
    <row r="26" spans="1:28" x14ac:dyDescent="0.3">
      <c r="B26" t="s">
        <v>22</v>
      </c>
      <c r="C26">
        <v>59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J22-59</f>
        <v>262731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409</v>
      </c>
    </row>
    <row r="32" spans="1:28" x14ac:dyDescent="0.3">
      <c r="B32" t="s">
        <v>27</v>
      </c>
      <c r="C32">
        <v>916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793</v>
      </c>
      <c r="G42">
        <v>108403</v>
      </c>
    </row>
    <row r="43" spans="1:7" x14ac:dyDescent="0.3">
      <c r="B43" t="s">
        <v>40</v>
      </c>
      <c r="C43" t="s">
        <v>45</v>
      </c>
      <c r="E43" t="s">
        <v>794</v>
      </c>
      <c r="G43">
        <v>79724</v>
      </c>
    </row>
    <row r="44" spans="1:7" x14ac:dyDescent="0.3">
      <c r="B44" t="s">
        <v>42</v>
      </c>
      <c r="C44">
        <v>28679</v>
      </c>
    </row>
  </sheetData>
  <mergeCells count="1">
    <mergeCell ref="A1:L1"/>
  </mergeCells>
  <pageMargins left="0.75" right="0.75" top="0.75" bottom="0.5" header="0.5" footer="0.7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795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2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176518</v>
      </c>
      <c r="F12">
        <v>149540</v>
      </c>
      <c r="H12">
        <v>3</v>
      </c>
      <c r="J12">
        <f>SUM(D12:F12:H12)</f>
        <v>326061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87</v>
      </c>
      <c r="F14">
        <v>38</v>
      </c>
      <c r="H14">
        <v>0</v>
      </c>
      <c r="J14">
        <f>SUM(D14:F14:H14)</f>
        <v>125</v>
      </c>
    </row>
    <row r="15" spans="1:12" x14ac:dyDescent="0.3">
      <c r="B15" t="s">
        <v>7</v>
      </c>
      <c r="D15">
        <f>SUM(D12:D13:D14)</f>
        <v>176605</v>
      </c>
      <c r="F15">
        <f>SUM(F12:F13:F14)</f>
        <v>149578</v>
      </c>
      <c r="H15">
        <f>SUM(H12:H13:H14)</f>
        <v>3</v>
      </c>
      <c r="J15">
        <f>SUM(D15:F15:H15)</f>
        <v>326186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121224</v>
      </c>
      <c r="F18">
        <v>101149</v>
      </c>
      <c r="H18">
        <v>0</v>
      </c>
      <c r="J18">
        <f>SUM(D18:F18:H18)</f>
        <v>222373</v>
      </c>
      <c r="M18" t="str">
        <f>$B$2</f>
        <v>Ram Nagar</v>
      </c>
      <c r="N18">
        <f>$D$15</f>
        <v>176605</v>
      </c>
      <c r="O18">
        <f>$F$15</f>
        <v>149578</v>
      </c>
      <c r="P18">
        <f>$H$15</f>
        <v>3</v>
      </c>
      <c r="Q18">
        <f>$J$15</f>
        <v>326186</v>
      </c>
      <c r="R18">
        <f>$D$18</f>
        <v>121224</v>
      </c>
      <c r="S18">
        <f>$F$18</f>
        <v>101149</v>
      </c>
      <c r="T18">
        <f>$J$21</f>
        <v>704</v>
      </c>
      <c r="U18">
        <f>$J$22</f>
        <v>223077</v>
      </c>
      <c r="V18">
        <f>$C$28</f>
        <v>223077</v>
      </c>
      <c r="W18">
        <f>$J$23</f>
        <v>68.389507826822737</v>
      </c>
      <c r="X18" t="str">
        <f>$C$42</f>
        <v xml:space="preserve">BJP       </v>
      </c>
      <c r="Y18" t="str">
        <f>$C$43</f>
        <v xml:space="preserve">SP        </v>
      </c>
      <c r="Z18">
        <f>$G$42</f>
        <v>88937</v>
      </c>
      <c r="AA18">
        <f>$G$43</f>
        <v>66210</v>
      </c>
      <c r="AB18">
        <f>$C$44</f>
        <v>22727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704</v>
      </c>
    </row>
    <row r="22" spans="1:28" x14ac:dyDescent="0.3">
      <c r="B22" t="s">
        <v>7</v>
      </c>
      <c r="J22">
        <f>SUM(J18:J19:J21)</f>
        <v>223077</v>
      </c>
    </row>
    <row r="23" spans="1:28" x14ac:dyDescent="0.3">
      <c r="A23" t="s">
        <v>20</v>
      </c>
      <c r="J23">
        <f>J22/J15*100</f>
        <v>68.389507826822737</v>
      </c>
    </row>
    <row r="25" spans="1:28" x14ac:dyDescent="0.3">
      <c r="A25" t="s">
        <v>21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223077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353</v>
      </c>
    </row>
    <row r="32" spans="1:28" x14ac:dyDescent="0.3">
      <c r="B32" t="s">
        <v>27</v>
      </c>
      <c r="C32">
        <v>924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796</v>
      </c>
      <c r="G42">
        <v>88937</v>
      </c>
    </row>
    <row r="43" spans="1:7" x14ac:dyDescent="0.3">
      <c r="B43" t="s">
        <v>40</v>
      </c>
      <c r="C43" t="s">
        <v>45</v>
      </c>
      <c r="E43" t="s">
        <v>797</v>
      </c>
      <c r="G43">
        <v>66210</v>
      </c>
    </row>
    <row r="44" spans="1:7" x14ac:dyDescent="0.3">
      <c r="B44" t="s">
        <v>42</v>
      </c>
      <c r="C44">
        <v>22727</v>
      </c>
    </row>
  </sheetData>
  <mergeCells count="1">
    <mergeCell ref="A1:L1"/>
  </mergeCells>
  <pageMargins left="0.75" right="0.75" top="0.75" bottom="0.5" header="0.5" footer="0.7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798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12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197899</v>
      </c>
      <c r="F12">
        <v>169875</v>
      </c>
      <c r="H12">
        <v>36</v>
      </c>
      <c r="J12">
        <f>SUM(D12:F12:H12)</f>
        <v>367810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173</v>
      </c>
      <c r="F14">
        <v>43</v>
      </c>
      <c r="H14">
        <v>0</v>
      </c>
      <c r="J14">
        <f>SUM(D14:F14:H14)</f>
        <v>216</v>
      </c>
    </row>
    <row r="15" spans="1:12" x14ac:dyDescent="0.3">
      <c r="B15" t="s">
        <v>7</v>
      </c>
      <c r="D15">
        <f>SUM(D12:D13:D14)</f>
        <v>198072</v>
      </c>
      <c r="F15">
        <f>SUM(F12:F13:F14)</f>
        <v>169918</v>
      </c>
      <c r="H15">
        <f>SUM(H12:H13:H14)</f>
        <v>36</v>
      </c>
      <c r="J15">
        <f>SUM(D15:F15:H15)</f>
        <v>368026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135187</v>
      </c>
      <c r="F18">
        <v>109188</v>
      </c>
      <c r="H18">
        <v>1</v>
      </c>
      <c r="J18">
        <f>SUM(D18:F18:H18)</f>
        <v>244376</v>
      </c>
      <c r="M18" t="str">
        <f>$B$2</f>
        <v>Barabanki</v>
      </c>
      <c r="N18">
        <f>$D$15</f>
        <v>198072</v>
      </c>
      <c r="O18">
        <f>$F$15</f>
        <v>169918</v>
      </c>
      <c r="P18">
        <f>$H$15</f>
        <v>36</v>
      </c>
      <c r="Q18">
        <f>$J$15</f>
        <v>368026</v>
      </c>
      <c r="R18">
        <f>$D$18</f>
        <v>135187</v>
      </c>
      <c r="S18">
        <f>$F$18</f>
        <v>109188</v>
      </c>
      <c r="T18">
        <f>$J$21</f>
        <v>948</v>
      </c>
      <c r="U18">
        <f>$J$22</f>
        <v>245324</v>
      </c>
      <c r="V18">
        <f>$C$28</f>
        <v>245295</v>
      </c>
      <c r="W18">
        <f>$J$23</f>
        <v>66.659420801791185</v>
      </c>
      <c r="X18" t="str">
        <f>$C$42</f>
        <v xml:space="preserve">SP        </v>
      </c>
      <c r="Y18" t="str">
        <f>$C$43</f>
        <v xml:space="preserve">BSP       </v>
      </c>
      <c r="Z18">
        <f>$G$42</f>
        <v>99453</v>
      </c>
      <c r="AA18">
        <f>$G$43</f>
        <v>69748</v>
      </c>
      <c r="AB18">
        <f>$C$44</f>
        <v>29705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948</v>
      </c>
    </row>
    <row r="22" spans="1:28" x14ac:dyDescent="0.3">
      <c r="B22" t="s">
        <v>7</v>
      </c>
      <c r="J22">
        <f>SUM(J18:J19:J21)</f>
        <v>245324</v>
      </c>
    </row>
    <row r="23" spans="1:28" x14ac:dyDescent="0.3">
      <c r="A23" t="s">
        <v>20</v>
      </c>
      <c r="J23">
        <f>J22/J15*100</f>
        <v>66.659420801791185</v>
      </c>
    </row>
    <row r="25" spans="1:28" x14ac:dyDescent="0.3">
      <c r="A25" t="s">
        <v>21</v>
      </c>
    </row>
    <row r="26" spans="1:28" x14ac:dyDescent="0.3">
      <c r="B26" t="s">
        <v>22</v>
      </c>
      <c r="C26">
        <v>29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J22-29</f>
        <v>245295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381</v>
      </c>
    </row>
    <row r="32" spans="1:28" x14ac:dyDescent="0.3">
      <c r="B32" t="s">
        <v>27</v>
      </c>
      <c r="C32">
        <v>965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799</v>
      </c>
      <c r="G42">
        <v>99453</v>
      </c>
    </row>
    <row r="43" spans="1:7" x14ac:dyDescent="0.3">
      <c r="B43" t="s">
        <v>40</v>
      </c>
      <c r="C43" t="s">
        <v>47</v>
      </c>
      <c r="E43" t="s">
        <v>800</v>
      </c>
      <c r="G43">
        <v>69748</v>
      </c>
    </row>
    <row r="44" spans="1:7" x14ac:dyDescent="0.3">
      <c r="B44" t="s">
        <v>42</v>
      </c>
      <c r="C44">
        <v>29705</v>
      </c>
    </row>
  </sheetData>
  <mergeCells count="1">
    <mergeCell ref="A1:L1"/>
  </mergeCells>
  <pageMargins left="0.75" right="0.75" top="0.75" bottom="0.5" header="0.5" footer="0.7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801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3</v>
      </c>
      <c r="H5">
        <v>0</v>
      </c>
      <c r="J5">
        <f>SUM(D5:F5:H5)</f>
        <v>15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3</v>
      </c>
      <c r="J8">
        <f>SUM(D8:F8:E8)</f>
        <v>9</v>
      </c>
    </row>
    <row r="9" spans="1:12" x14ac:dyDescent="0.3">
      <c r="A9" t="s">
        <v>12</v>
      </c>
      <c r="D9">
        <v>7</v>
      </c>
      <c r="F9">
        <v>2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195556</v>
      </c>
      <c r="F12">
        <v>170946</v>
      </c>
      <c r="H12">
        <v>15</v>
      </c>
      <c r="J12">
        <f>SUM(D12:F12:H12)</f>
        <v>366517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107</v>
      </c>
      <c r="F14">
        <v>35</v>
      </c>
      <c r="H14">
        <v>0</v>
      </c>
      <c r="J14">
        <f>SUM(D14:F14:H14)</f>
        <v>142</v>
      </c>
    </row>
    <row r="15" spans="1:12" x14ac:dyDescent="0.3">
      <c r="B15" t="s">
        <v>7</v>
      </c>
      <c r="D15">
        <f>SUM(D12:D13:D14)</f>
        <v>195663</v>
      </c>
      <c r="F15">
        <f>SUM(F12:F13:F14)</f>
        <v>170981</v>
      </c>
      <c r="H15">
        <f>SUM(H12:H13:H14)</f>
        <v>15</v>
      </c>
      <c r="J15">
        <f>SUM(D15:F15:H15)</f>
        <v>366659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139315</v>
      </c>
      <c r="F18">
        <v>116266</v>
      </c>
      <c r="H18">
        <v>0</v>
      </c>
      <c r="J18">
        <f>SUM(D18:F18:H18)</f>
        <v>255581</v>
      </c>
      <c r="M18" t="str">
        <f>$B$2</f>
        <v xml:space="preserve">Zaidpur </v>
      </c>
      <c r="N18">
        <f>$D$15</f>
        <v>195663</v>
      </c>
      <c r="O18">
        <f>$F$15</f>
        <v>170981</v>
      </c>
      <c r="P18">
        <f>$H$15</f>
        <v>15</v>
      </c>
      <c r="Q18">
        <f>$J$15</f>
        <v>366659</v>
      </c>
      <c r="R18">
        <f>$D$18</f>
        <v>139315</v>
      </c>
      <c r="S18">
        <f>$F$18</f>
        <v>116266</v>
      </c>
      <c r="T18">
        <f>$J$21</f>
        <v>712</v>
      </c>
      <c r="U18">
        <f>$J$22</f>
        <v>256293</v>
      </c>
      <c r="V18">
        <f>$C$28</f>
        <v>256287</v>
      </c>
      <c r="W18">
        <f>$J$23</f>
        <v>69.899552445187481</v>
      </c>
      <c r="X18" t="str">
        <f>$C$42</f>
        <v xml:space="preserve">BJP       </v>
      </c>
      <c r="Y18" t="str">
        <f>$C$43</f>
        <v xml:space="preserve">INC       </v>
      </c>
      <c r="Z18">
        <f>$G$42</f>
        <v>111064</v>
      </c>
      <c r="AA18">
        <f>$G$43</f>
        <v>81883</v>
      </c>
      <c r="AB18">
        <f>$C$44</f>
        <v>29181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712</v>
      </c>
    </row>
    <row r="22" spans="1:28" x14ac:dyDescent="0.3">
      <c r="B22" t="s">
        <v>7</v>
      </c>
      <c r="J22">
        <f>SUM(J18:J19:J21)</f>
        <v>256293</v>
      </c>
    </row>
    <row r="23" spans="1:28" x14ac:dyDescent="0.3">
      <c r="A23" t="s">
        <v>20</v>
      </c>
      <c r="J23">
        <f>J22/J15*100</f>
        <v>69.899552445187481</v>
      </c>
    </row>
    <row r="25" spans="1:28" x14ac:dyDescent="0.3">
      <c r="A25" t="s">
        <v>21</v>
      </c>
    </row>
    <row r="26" spans="1:28" x14ac:dyDescent="0.3">
      <c r="B26" t="s">
        <v>22</v>
      </c>
      <c r="C26">
        <v>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</f>
        <v>256287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394</v>
      </c>
    </row>
    <row r="32" spans="1:28" x14ac:dyDescent="0.3">
      <c r="B32" t="s">
        <v>27</v>
      </c>
      <c r="C32">
        <v>930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802</v>
      </c>
      <c r="G42">
        <v>111064</v>
      </c>
    </row>
    <row r="43" spans="1:7" x14ac:dyDescent="0.3">
      <c r="B43" t="s">
        <v>40</v>
      </c>
      <c r="C43" t="s">
        <v>39</v>
      </c>
      <c r="E43" t="s">
        <v>803</v>
      </c>
      <c r="G43">
        <v>81883</v>
      </c>
    </row>
    <row r="44" spans="1:7" x14ac:dyDescent="0.3">
      <c r="B44" t="s">
        <v>42</v>
      </c>
      <c r="C44">
        <v>29181</v>
      </c>
    </row>
  </sheetData>
  <mergeCells count="1">
    <mergeCell ref="A1:L1"/>
  </mergeCells>
  <pageMargins left="0.75" right="0.75" top="0.75" bottom="0.5" header="0.5" footer="0.7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804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19</v>
      </c>
      <c r="F5">
        <v>2</v>
      </c>
      <c r="H5">
        <v>0</v>
      </c>
      <c r="J5">
        <f>SUM(D5:F5:H5)</f>
        <v>21</v>
      </c>
    </row>
    <row r="6" spans="1:12" x14ac:dyDescent="0.3">
      <c r="A6" t="s">
        <v>9</v>
      </c>
      <c r="D6">
        <v>11</v>
      </c>
      <c r="F6">
        <v>0</v>
      </c>
      <c r="H6">
        <v>0</v>
      </c>
      <c r="J6">
        <f>SUM(D6:F6:H6)</f>
        <v>11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2</v>
      </c>
      <c r="J8">
        <f>SUM(D8:F8:E8)</f>
        <v>8</v>
      </c>
    </row>
    <row r="9" spans="1:12" x14ac:dyDescent="0.3">
      <c r="A9" t="s">
        <v>12</v>
      </c>
      <c r="D9">
        <v>5</v>
      </c>
      <c r="F9">
        <v>2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206940</v>
      </c>
      <c r="F12">
        <v>180145</v>
      </c>
      <c r="H12">
        <v>8</v>
      </c>
      <c r="J12">
        <f>SUM(D12:F12:H12)</f>
        <v>387093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301</v>
      </c>
      <c r="F14">
        <v>99</v>
      </c>
      <c r="H14">
        <v>0</v>
      </c>
      <c r="J14">
        <f>SUM(D14:F14:H14)</f>
        <v>400</v>
      </c>
    </row>
    <row r="15" spans="1:12" x14ac:dyDescent="0.3">
      <c r="B15" t="s">
        <v>7</v>
      </c>
      <c r="D15">
        <f>SUM(D12:D13:D14)</f>
        <v>207241</v>
      </c>
      <c r="F15">
        <f>SUM(F12:F13:F14)</f>
        <v>180244</v>
      </c>
      <c r="H15">
        <f>SUM(H12:H13:H14)</f>
        <v>8</v>
      </c>
      <c r="J15">
        <f>SUM(D15:F15:H15)</f>
        <v>387493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132415</v>
      </c>
      <c r="F18">
        <v>121429</v>
      </c>
      <c r="H18">
        <v>1</v>
      </c>
      <c r="J18">
        <f>SUM(D18:F18:H18)</f>
        <v>253845</v>
      </c>
      <c r="M18" t="str">
        <f>$B$2</f>
        <v>Dariyabad</v>
      </c>
      <c r="N18">
        <f>$D$15</f>
        <v>207241</v>
      </c>
      <c r="O18">
        <f>$F$15</f>
        <v>180244</v>
      </c>
      <c r="P18">
        <f>$H$15</f>
        <v>8</v>
      </c>
      <c r="Q18">
        <f>$J$15</f>
        <v>387493</v>
      </c>
      <c r="R18">
        <f>$D$18</f>
        <v>132415</v>
      </c>
      <c r="S18">
        <f>$F$18</f>
        <v>121429</v>
      </c>
      <c r="T18">
        <f>$J$21</f>
        <v>740</v>
      </c>
      <c r="U18">
        <f>$J$22</f>
        <v>254585</v>
      </c>
      <c r="V18">
        <f>$C$28</f>
        <v>254570</v>
      </c>
      <c r="W18">
        <f>$J$23</f>
        <v>65.700541687204677</v>
      </c>
      <c r="X18" t="str">
        <f>$C$42</f>
        <v xml:space="preserve">BJP       </v>
      </c>
      <c r="Y18" t="str">
        <f>$C$43</f>
        <v xml:space="preserve">SP        </v>
      </c>
      <c r="Z18">
        <f>$G$42</f>
        <v>119173</v>
      </c>
      <c r="AA18">
        <f>$G$43</f>
        <v>68487</v>
      </c>
      <c r="AB18">
        <f>$C$44</f>
        <v>50686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740</v>
      </c>
    </row>
    <row r="22" spans="1:28" x14ac:dyDescent="0.3">
      <c r="B22" t="s">
        <v>7</v>
      </c>
      <c r="J22">
        <f>SUM(J18:J19:J21)</f>
        <v>254585</v>
      </c>
    </row>
    <row r="23" spans="1:28" x14ac:dyDescent="0.3">
      <c r="A23" t="s">
        <v>20</v>
      </c>
      <c r="J23">
        <f>J22/J15*100</f>
        <v>65.700541687204677</v>
      </c>
    </row>
    <row r="25" spans="1:28" x14ac:dyDescent="0.3">
      <c r="A25" t="s">
        <v>21</v>
      </c>
    </row>
    <row r="26" spans="1:28" x14ac:dyDescent="0.3">
      <c r="B26" t="s">
        <v>22</v>
      </c>
      <c r="C26">
        <v>15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</f>
        <v>254570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406</v>
      </c>
    </row>
    <row r="32" spans="1:28" x14ac:dyDescent="0.3">
      <c r="B32" t="s">
        <v>27</v>
      </c>
      <c r="C32">
        <v>953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805</v>
      </c>
      <c r="G42">
        <v>119173</v>
      </c>
    </row>
    <row r="43" spans="1:7" x14ac:dyDescent="0.3">
      <c r="B43" t="s">
        <v>40</v>
      </c>
      <c r="C43" t="s">
        <v>45</v>
      </c>
      <c r="E43" t="s">
        <v>806</v>
      </c>
      <c r="G43">
        <v>68487</v>
      </c>
    </row>
    <row r="44" spans="1:7" x14ac:dyDescent="0.3">
      <c r="B44" t="s">
        <v>42</v>
      </c>
      <c r="C44">
        <v>50686</v>
      </c>
    </row>
  </sheetData>
  <mergeCells count="1">
    <mergeCell ref="A1:L1"/>
  </mergeCells>
  <pageMargins left="0.75" right="0.75" top="0.75" bottom="0.5" header="0.5" footer="0.7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807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3</v>
      </c>
      <c r="H5">
        <v>0</v>
      </c>
      <c r="J5">
        <f>SUM(D5:F5:H5)</f>
        <v>17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2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181066</v>
      </c>
      <c r="F12">
        <v>155085</v>
      </c>
      <c r="H12">
        <v>1</v>
      </c>
      <c r="J12">
        <f>SUM(D12:F12:H12)</f>
        <v>336152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58</v>
      </c>
      <c r="F14">
        <v>19</v>
      </c>
      <c r="H14">
        <v>0</v>
      </c>
      <c r="J14">
        <f>SUM(D14:F14:H14)</f>
        <v>77</v>
      </c>
    </row>
    <row r="15" spans="1:12" x14ac:dyDescent="0.3">
      <c r="B15" t="s">
        <v>7</v>
      </c>
      <c r="D15">
        <f>SUM(D12:D13:D14)</f>
        <v>181124</v>
      </c>
      <c r="F15">
        <f>SUM(F12:F13:F14)</f>
        <v>155104</v>
      </c>
      <c r="H15">
        <f>SUM(H12:H13:H14)</f>
        <v>1</v>
      </c>
      <c r="J15">
        <f>SUM(D15:F15:H15)</f>
        <v>336229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106359</v>
      </c>
      <c r="F18">
        <v>103485</v>
      </c>
      <c r="H18">
        <v>0</v>
      </c>
      <c r="J18">
        <f>SUM(D18:F18:H18)</f>
        <v>209844</v>
      </c>
      <c r="M18" t="str">
        <f>$B$2</f>
        <v>Rudauli</v>
      </c>
      <c r="N18">
        <f>$D$15</f>
        <v>181124</v>
      </c>
      <c r="O18">
        <f>$F$15</f>
        <v>155104</v>
      </c>
      <c r="P18">
        <f>$H$15</f>
        <v>1</v>
      </c>
      <c r="Q18">
        <f>$J$15</f>
        <v>336229</v>
      </c>
      <c r="R18">
        <f>$D$18</f>
        <v>106359</v>
      </c>
      <c r="S18">
        <f>$F$18</f>
        <v>103485</v>
      </c>
      <c r="T18">
        <f>$J$21</f>
        <v>406</v>
      </c>
      <c r="U18">
        <f>$J$22</f>
        <v>210250</v>
      </c>
      <c r="V18">
        <f>$C$28</f>
        <v>210239</v>
      </c>
      <c r="W18">
        <f>$J$23</f>
        <v>62.531786371788279</v>
      </c>
      <c r="X18" t="str">
        <f>$C$42</f>
        <v xml:space="preserve">BJP       </v>
      </c>
      <c r="Y18" t="str">
        <f>$C$43</f>
        <v xml:space="preserve">SP        </v>
      </c>
      <c r="Z18">
        <f>$G$42</f>
        <v>90311</v>
      </c>
      <c r="AA18">
        <f>$G$43</f>
        <v>59052</v>
      </c>
      <c r="AB18">
        <f>$C$44</f>
        <v>31259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406</v>
      </c>
    </row>
    <row r="22" spans="1:28" x14ac:dyDescent="0.3">
      <c r="B22" t="s">
        <v>7</v>
      </c>
      <c r="J22">
        <f>SUM(J18:J19:J21)</f>
        <v>210250</v>
      </c>
    </row>
    <row r="23" spans="1:28" x14ac:dyDescent="0.3">
      <c r="A23" t="s">
        <v>20</v>
      </c>
      <c r="J23">
        <f>J22/J15*100</f>
        <v>62.531786371788279</v>
      </c>
    </row>
    <row r="25" spans="1:28" x14ac:dyDescent="0.3">
      <c r="A25" t="s">
        <v>21</v>
      </c>
    </row>
    <row r="26" spans="1:28" x14ac:dyDescent="0.3">
      <c r="B26" t="s">
        <v>22</v>
      </c>
      <c r="C26">
        <v>11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</f>
        <v>210239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339</v>
      </c>
    </row>
    <row r="32" spans="1:28" x14ac:dyDescent="0.3">
      <c r="B32" t="s">
        <v>27</v>
      </c>
      <c r="C32">
        <v>992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808</v>
      </c>
      <c r="G42">
        <v>90311</v>
      </c>
    </row>
    <row r="43" spans="1:7" x14ac:dyDescent="0.3">
      <c r="B43" t="s">
        <v>40</v>
      </c>
      <c r="C43" t="s">
        <v>45</v>
      </c>
      <c r="E43" t="s">
        <v>809</v>
      </c>
      <c r="G43">
        <v>59052</v>
      </c>
    </row>
    <row r="44" spans="1:7" x14ac:dyDescent="0.3">
      <c r="B44" t="s">
        <v>42</v>
      </c>
      <c r="C44">
        <v>31259</v>
      </c>
    </row>
  </sheetData>
  <mergeCells count="1">
    <mergeCell ref="A1:L1"/>
  </mergeCells>
  <pageMargins left="0.75" right="0.75" top="0.75" bottom="0.5" header="0.5" footer="0.7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810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1</v>
      </c>
      <c r="H5">
        <v>0</v>
      </c>
      <c r="J5">
        <f>SUM(D5:F5:H5)</f>
        <v>7</v>
      </c>
    </row>
    <row r="6" spans="1:12" x14ac:dyDescent="0.3">
      <c r="A6" t="s">
        <v>9</v>
      </c>
      <c r="D6">
        <v>3</v>
      </c>
      <c r="F6">
        <v>1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3</v>
      </c>
      <c r="F8">
        <f>E5-E6-E7</f>
        <v>0</v>
      </c>
      <c r="H8">
        <f>F5-F6-F7</f>
        <v>0</v>
      </c>
      <c r="J8">
        <f>SUM(D8:F8:E8)</f>
        <v>3</v>
      </c>
    </row>
    <row r="9" spans="1:12" x14ac:dyDescent="0.3">
      <c r="A9" t="s">
        <v>12</v>
      </c>
      <c r="D9">
        <v>0</v>
      </c>
      <c r="F9">
        <v>0</v>
      </c>
      <c r="H9">
        <v>0</v>
      </c>
      <c r="J9">
        <f>SUM(D9:F9:E9)</f>
        <v>0</v>
      </c>
    </row>
    <row r="11" spans="1:12" x14ac:dyDescent="0.3">
      <c r="A11" t="s">
        <v>13</v>
      </c>
    </row>
    <row r="12" spans="1:12" x14ac:dyDescent="0.3">
      <c r="B12" t="s">
        <v>14</v>
      </c>
      <c r="D12">
        <v>176022</v>
      </c>
      <c r="F12">
        <v>155098</v>
      </c>
      <c r="H12">
        <v>1</v>
      </c>
      <c r="J12">
        <f>SUM(D12:F12:H12)</f>
        <v>331121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251</v>
      </c>
      <c r="F14">
        <v>132</v>
      </c>
      <c r="H14">
        <v>0</v>
      </c>
      <c r="J14">
        <f>SUM(D14:F14:H14)</f>
        <v>383</v>
      </c>
    </row>
    <row r="15" spans="1:12" x14ac:dyDescent="0.3">
      <c r="B15" t="s">
        <v>7</v>
      </c>
      <c r="D15">
        <f>SUM(D12:D13:D14)</f>
        <v>176273</v>
      </c>
      <c r="F15">
        <f>SUM(F12:F13:F14)</f>
        <v>155230</v>
      </c>
      <c r="H15">
        <f>SUM(H12:H13:H14)</f>
        <v>1</v>
      </c>
      <c r="J15">
        <f>SUM(D15:F15:H15)</f>
        <v>331504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111600</v>
      </c>
      <c r="F18">
        <v>102046</v>
      </c>
      <c r="H18">
        <v>1</v>
      </c>
      <c r="J18">
        <f>SUM(D18:F18:H18)</f>
        <v>213647</v>
      </c>
      <c r="M18" t="str">
        <f>$B$2</f>
        <v xml:space="preserve">Haidergarh </v>
      </c>
      <c r="N18">
        <f>$D$15</f>
        <v>176273</v>
      </c>
      <c r="O18">
        <f>$F$15</f>
        <v>155230</v>
      </c>
      <c r="P18">
        <f>$H$15</f>
        <v>1</v>
      </c>
      <c r="Q18">
        <f>$J$15</f>
        <v>331504</v>
      </c>
      <c r="R18">
        <f>$D$18</f>
        <v>111600</v>
      </c>
      <c r="S18">
        <f>$F$18</f>
        <v>102046</v>
      </c>
      <c r="T18">
        <f>$J$21</f>
        <v>550</v>
      </c>
      <c r="U18">
        <f>$J$22</f>
        <v>214197</v>
      </c>
      <c r="V18">
        <f>$C$28</f>
        <v>214170</v>
      </c>
      <c r="W18">
        <f>$J$23</f>
        <v>64.61369998552054</v>
      </c>
      <c r="X18" t="str">
        <f>$C$42</f>
        <v xml:space="preserve">BJP       </v>
      </c>
      <c r="Y18" t="str">
        <f>$C$43</f>
        <v xml:space="preserve">SP        </v>
      </c>
      <c r="Z18">
        <f>$G$42</f>
        <v>97497</v>
      </c>
      <c r="AA18">
        <f>$G$43</f>
        <v>63977</v>
      </c>
      <c r="AB18">
        <f>$C$44</f>
        <v>33520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550</v>
      </c>
    </row>
    <row r="22" spans="1:28" x14ac:dyDescent="0.3">
      <c r="B22" t="s">
        <v>7</v>
      </c>
      <c r="J22">
        <f>SUM(J18:J19:J21)</f>
        <v>214197</v>
      </c>
    </row>
    <row r="23" spans="1:28" x14ac:dyDescent="0.3">
      <c r="A23" t="s">
        <v>20</v>
      </c>
      <c r="J23">
        <f>J22/J15*100</f>
        <v>64.61369998552054</v>
      </c>
    </row>
    <row r="25" spans="1:28" x14ac:dyDescent="0.3">
      <c r="A25" t="s">
        <v>21</v>
      </c>
    </row>
    <row r="26" spans="1:28" x14ac:dyDescent="0.3">
      <c r="B26" t="s">
        <v>22</v>
      </c>
      <c r="C26">
        <v>27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J22-27</f>
        <v>214170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365</v>
      </c>
    </row>
    <row r="32" spans="1:28" x14ac:dyDescent="0.3">
      <c r="B32" t="s">
        <v>27</v>
      </c>
      <c r="C32">
        <v>907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42785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811</v>
      </c>
      <c r="G42">
        <v>97497</v>
      </c>
    </row>
    <row r="43" spans="1:7" x14ac:dyDescent="0.3">
      <c r="B43" t="s">
        <v>40</v>
      </c>
      <c r="C43" t="s">
        <v>45</v>
      </c>
      <c r="E43" t="s">
        <v>812</v>
      </c>
      <c r="G43">
        <v>63977</v>
      </c>
    </row>
    <row r="44" spans="1:7" x14ac:dyDescent="0.3">
      <c r="B44" t="s">
        <v>42</v>
      </c>
      <c r="C44">
        <v>33520</v>
      </c>
    </row>
  </sheetData>
  <mergeCells count="1">
    <mergeCell ref="A1:L1"/>
  </mergeCells>
  <pageMargins left="0.75" right="0.75" top="0.75" bottom="0.5" header="0.5" footer="0.7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813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2</v>
      </c>
      <c r="H5">
        <v>0</v>
      </c>
      <c r="J5">
        <f>SUM(D5:F5:H5)</f>
        <v>9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2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0</v>
      </c>
      <c r="J8">
        <f>SUM(D8:F8:E8)</f>
        <v>7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182696</v>
      </c>
      <c r="F12">
        <v>158478</v>
      </c>
      <c r="H12">
        <v>9</v>
      </c>
      <c r="J12">
        <f>SUM(D12:F12:H12)</f>
        <v>341183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478</v>
      </c>
      <c r="F14">
        <v>227</v>
      </c>
      <c r="H14">
        <v>0</v>
      </c>
      <c r="J14">
        <f>SUM(D14:F14:H14)</f>
        <v>705</v>
      </c>
    </row>
    <row r="15" spans="1:12" x14ac:dyDescent="0.3">
      <c r="B15" t="s">
        <v>7</v>
      </c>
      <c r="D15">
        <f>SUM(D12:D13:D14)</f>
        <v>183174</v>
      </c>
      <c r="F15">
        <f>SUM(F12:F13:F14)</f>
        <v>158705</v>
      </c>
      <c r="H15">
        <f>SUM(H12:H13:H14)</f>
        <v>9</v>
      </c>
      <c r="J15">
        <f>SUM(D15:F15:H15)</f>
        <v>341888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98559</v>
      </c>
      <c r="F18">
        <v>100461</v>
      </c>
      <c r="H18">
        <v>0</v>
      </c>
      <c r="J18">
        <f>SUM(D18:F18:H18)</f>
        <v>199020</v>
      </c>
      <c r="M18" t="str">
        <f>$B$2</f>
        <v xml:space="preserve">Milkipur </v>
      </c>
      <c r="N18">
        <f>$D$15</f>
        <v>183174</v>
      </c>
      <c r="O18">
        <f>$F$15</f>
        <v>158705</v>
      </c>
      <c r="P18">
        <f>$H$15</f>
        <v>9</v>
      </c>
      <c r="Q18">
        <f>$J$15</f>
        <v>341888</v>
      </c>
      <c r="R18">
        <f>$D$18</f>
        <v>98559</v>
      </c>
      <c r="S18">
        <f>$F$18</f>
        <v>100461</v>
      </c>
      <c r="T18">
        <f>$J$21</f>
        <v>859</v>
      </c>
      <c r="U18">
        <f>$J$22</f>
        <v>199879</v>
      </c>
      <c r="V18">
        <f>$C$28</f>
        <v>199866</v>
      </c>
      <c r="W18">
        <f>$J$23</f>
        <v>58.463297922126543</v>
      </c>
      <c r="X18" t="str">
        <f>$C$42</f>
        <v xml:space="preserve">BJP       </v>
      </c>
      <c r="Y18" t="str">
        <f>$C$43</f>
        <v xml:space="preserve">SP        </v>
      </c>
      <c r="Z18">
        <f>$G$42</f>
        <v>86960</v>
      </c>
      <c r="AA18">
        <f>$G$43</f>
        <v>58684</v>
      </c>
      <c r="AB18">
        <f>$C$44</f>
        <v>28276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859</v>
      </c>
    </row>
    <row r="22" spans="1:28" x14ac:dyDescent="0.3">
      <c r="B22" t="s">
        <v>7</v>
      </c>
      <c r="J22">
        <f>SUM(J18:J19:J21)</f>
        <v>199879</v>
      </c>
    </row>
    <row r="23" spans="1:28" x14ac:dyDescent="0.3">
      <c r="A23" t="s">
        <v>20</v>
      </c>
      <c r="J23">
        <f>J22/J15*100</f>
        <v>58.463297922126543</v>
      </c>
    </row>
    <row r="25" spans="1:28" x14ac:dyDescent="0.3">
      <c r="A25" t="s">
        <v>21</v>
      </c>
    </row>
    <row r="26" spans="1:28" x14ac:dyDescent="0.3">
      <c r="B26" t="s">
        <v>22</v>
      </c>
      <c r="C26">
        <v>13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J22-13</f>
        <v>199866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361</v>
      </c>
    </row>
    <row r="32" spans="1:28" x14ac:dyDescent="0.3">
      <c r="B32" t="s">
        <v>27</v>
      </c>
      <c r="C32">
        <v>945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814</v>
      </c>
      <c r="G42">
        <v>86960</v>
      </c>
    </row>
    <row r="43" spans="1:7" x14ac:dyDescent="0.3">
      <c r="B43" t="s">
        <v>40</v>
      </c>
      <c r="C43" t="s">
        <v>45</v>
      </c>
      <c r="E43" t="s">
        <v>815</v>
      </c>
      <c r="G43">
        <v>58684</v>
      </c>
    </row>
    <row r="44" spans="1:7" x14ac:dyDescent="0.3">
      <c r="B44" t="s">
        <v>42</v>
      </c>
      <c r="C44">
        <v>28276</v>
      </c>
    </row>
  </sheetData>
  <mergeCells count="1">
    <mergeCell ref="A1:L1"/>
  </mergeCells>
  <pageMargins left="0.75" right="0.75" top="0.75" bottom="0.5" header="0.5" footer="0.7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B44"/>
  <sheetViews>
    <sheetView workbookViewId="0">
      <selection activeCell="N16" sqref="N1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120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5</v>
      </c>
      <c r="F5">
        <v>6</v>
      </c>
      <c r="H5">
        <v>0</v>
      </c>
      <c r="J5">
        <f>SUM(D5:F5:H5)</f>
        <v>11</v>
      </c>
    </row>
    <row r="6" spans="1:12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3</v>
      </c>
      <c r="F8">
        <f>E5-E6-E7</f>
        <v>0</v>
      </c>
      <c r="H8">
        <f>F5-F6-F7</f>
        <v>4</v>
      </c>
      <c r="J8">
        <f>SUM(D8:F8:E8)</f>
        <v>3</v>
      </c>
    </row>
    <row r="9" spans="1:12" x14ac:dyDescent="0.3">
      <c r="A9" t="s">
        <v>12</v>
      </c>
      <c r="D9">
        <v>3</v>
      </c>
      <c r="F9">
        <v>1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197355</v>
      </c>
      <c r="F12">
        <v>166021</v>
      </c>
      <c r="H12">
        <v>28</v>
      </c>
      <c r="J12">
        <f>SUM(D12:F12:H12)</f>
        <v>363404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44</v>
      </c>
      <c r="F14">
        <v>23</v>
      </c>
      <c r="H14">
        <v>0</v>
      </c>
      <c r="J14">
        <f>SUM(D14:F14:H14)</f>
        <v>67</v>
      </c>
    </row>
    <row r="15" spans="1:12" x14ac:dyDescent="0.3">
      <c r="B15" t="s">
        <v>7</v>
      </c>
      <c r="D15">
        <f>SUM(D12:D13:D14)</f>
        <v>197399</v>
      </c>
      <c r="F15">
        <f>SUM(F12:F13:F14)</f>
        <v>166044</v>
      </c>
      <c r="H15">
        <f>SUM(H12:H13:H14)</f>
        <v>28</v>
      </c>
      <c r="J15">
        <f>SUM(D15:F15:H15)</f>
        <v>363471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119950</v>
      </c>
      <c r="F18">
        <v>103406</v>
      </c>
      <c r="H18">
        <v>2</v>
      </c>
      <c r="J18">
        <f>SUM(D18:F18:H18)</f>
        <v>223358</v>
      </c>
      <c r="M18" t="str">
        <f>$B$2</f>
        <v xml:space="preserve">Chandausi </v>
      </c>
      <c r="N18">
        <f>$D$15</f>
        <v>197399</v>
      </c>
      <c r="O18">
        <f>$F$15</f>
        <v>166044</v>
      </c>
      <c r="P18">
        <f>$H$15</f>
        <v>28</v>
      </c>
      <c r="Q18">
        <f>$J$15</f>
        <v>363471</v>
      </c>
      <c r="R18">
        <f>$D$18</f>
        <v>119950</v>
      </c>
      <c r="S18">
        <f>$F$18</f>
        <v>103406</v>
      </c>
      <c r="T18">
        <f>$J$21</f>
        <v>730</v>
      </c>
      <c r="U18">
        <f>$J$22</f>
        <v>224088</v>
      </c>
      <c r="V18">
        <f>$C$28</f>
        <v>224074</v>
      </c>
      <c r="W18">
        <f>$J$23</f>
        <v>61.652236354482206</v>
      </c>
      <c r="X18" t="str">
        <f>$C$42</f>
        <v xml:space="preserve">BJP       </v>
      </c>
      <c r="Y18" t="str">
        <f>$C$43</f>
        <v xml:space="preserve">INC       </v>
      </c>
      <c r="Z18">
        <f>$G$42</f>
        <v>104806</v>
      </c>
      <c r="AA18">
        <f>$G$43</f>
        <v>59337</v>
      </c>
      <c r="AB18">
        <f>$C$44</f>
        <v>45469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730</v>
      </c>
    </row>
    <row r="22" spans="1:28" x14ac:dyDescent="0.3">
      <c r="B22" t="s">
        <v>7</v>
      </c>
      <c r="J22">
        <f>SUM(J18:J19:J21)</f>
        <v>224088</v>
      </c>
    </row>
    <row r="23" spans="1:28" x14ac:dyDescent="0.3">
      <c r="A23" t="s">
        <v>20</v>
      </c>
      <c r="J23">
        <f>J22/J15*100</f>
        <v>61.652236354482206</v>
      </c>
    </row>
    <row r="25" spans="1:28" x14ac:dyDescent="0.3">
      <c r="A25" t="s">
        <v>21</v>
      </c>
    </row>
    <row r="26" spans="1:28" x14ac:dyDescent="0.3">
      <c r="B26" t="s">
        <v>22</v>
      </c>
      <c r="C26">
        <v>14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J22-14</f>
        <v>224074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345</v>
      </c>
    </row>
    <row r="32" spans="1:28" x14ac:dyDescent="0.3">
      <c r="B32" t="s">
        <v>27</v>
      </c>
      <c r="C32">
        <v>1053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121</v>
      </c>
      <c r="G42">
        <v>104806</v>
      </c>
    </row>
    <row r="43" spans="1:7" x14ac:dyDescent="0.3">
      <c r="B43" t="s">
        <v>40</v>
      </c>
      <c r="C43" t="s">
        <v>39</v>
      </c>
      <c r="E43" t="s">
        <v>122</v>
      </c>
      <c r="G43">
        <v>59337</v>
      </c>
    </row>
    <row r="44" spans="1:7" x14ac:dyDescent="0.3">
      <c r="B44" t="s">
        <v>42</v>
      </c>
      <c r="C44">
        <v>45469</v>
      </c>
    </row>
  </sheetData>
  <mergeCells count="1">
    <mergeCell ref="A1:L1"/>
  </mergeCells>
  <pageMargins left="0.75" right="0.75" top="0.75" bottom="0.5" header="0.5" footer="0.7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816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2</v>
      </c>
      <c r="H5">
        <v>0</v>
      </c>
      <c r="J5">
        <f>SUM(D5:F5:H5)</f>
        <v>17</v>
      </c>
    </row>
    <row r="6" spans="1:12" x14ac:dyDescent="0.3">
      <c r="A6" t="s">
        <v>9</v>
      </c>
      <c r="D6">
        <v>6</v>
      </c>
      <c r="F6">
        <v>1</v>
      </c>
      <c r="H6">
        <v>0</v>
      </c>
      <c r="J6">
        <f>SUM(D6:F6:H6)</f>
        <v>7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193032</v>
      </c>
      <c r="F12">
        <v>167737</v>
      </c>
      <c r="H12">
        <v>1</v>
      </c>
      <c r="J12">
        <f>SUM(D12:F12:H12)</f>
        <v>360770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350</v>
      </c>
      <c r="F14">
        <v>178</v>
      </c>
      <c r="H14">
        <v>0</v>
      </c>
      <c r="J14">
        <f>SUM(D14:F14:H14)</f>
        <v>528</v>
      </c>
    </row>
    <row r="15" spans="1:12" x14ac:dyDescent="0.3">
      <c r="B15" t="s">
        <v>7</v>
      </c>
      <c r="D15">
        <f>SUM(D12:D13:D14)</f>
        <v>193382</v>
      </c>
      <c r="F15">
        <f>SUM(F12:F13:F14)</f>
        <v>167915</v>
      </c>
      <c r="H15">
        <f>SUM(H12:H13:H14)</f>
        <v>1</v>
      </c>
      <c r="J15">
        <f>SUM(D15:F15:H15)</f>
        <v>361298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113476</v>
      </c>
      <c r="F18">
        <v>108688</v>
      </c>
      <c r="H18">
        <v>0</v>
      </c>
      <c r="J18">
        <f>SUM(D18:F18:H18)</f>
        <v>222164</v>
      </c>
      <c r="M18" t="str">
        <f>$B$2</f>
        <v>Bikapur</v>
      </c>
      <c r="N18">
        <f>$D$15</f>
        <v>193382</v>
      </c>
      <c r="O18">
        <f>$F$15</f>
        <v>167915</v>
      </c>
      <c r="P18">
        <f>$H$15</f>
        <v>1</v>
      </c>
      <c r="Q18">
        <f>$J$15</f>
        <v>361298</v>
      </c>
      <c r="R18">
        <f>$D$18</f>
        <v>113476</v>
      </c>
      <c r="S18">
        <f>$F$18</f>
        <v>108688</v>
      </c>
      <c r="T18">
        <f>$J$21</f>
        <v>797</v>
      </c>
      <c r="U18">
        <f>$J$22</f>
        <v>222961</v>
      </c>
      <c r="V18">
        <f>$C$28</f>
        <v>222916</v>
      </c>
      <c r="W18">
        <f>$J$23</f>
        <v>61.711108281806162</v>
      </c>
      <c r="X18" t="str">
        <f>$C$42</f>
        <v xml:space="preserve">BJP       </v>
      </c>
      <c r="Y18" t="str">
        <f>$C$43</f>
        <v xml:space="preserve">SP        </v>
      </c>
      <c r="Z18">
        <f>$G$42</f>
        <v>94074</v>
      </c>
      <c r="AA18">
        <f>$G$43</f>
        <v>67422</v>
      </c>
      <c r="AB18">
        <f>$C$44</f>
        <v>26652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797</v>
      </c>
    </row>
    <row r="22" spans="1:28" x14ac:dyDescent="0.3">
      <c r="B22" t="s">
        <v>7</v>
      </c>
      <c r="J22">
        <f>SUM(J18:J19:J21)</f>
        <v>222961</v>
      </c>
    </row>
    <row r="23" spans="1:28" x14ac:dyDescent="0.3">
      <c r="A23" t="s">
        <v>20</v>
      </c>
      <c r="J23">
        <f>J22/J15*100</f>
        <v>61.711108281806162</v>
      </c>
    </row>
    <row r="25" spans="1:28" x14ac:dyDescent="0.3">
      <c r="A25" t="s">
        <v>21</v>
      </c>
    </row>
    <row r="26" spans="1:28" x14ac:dyDescent="0.3">
      <c r="B26" t="s">
        <v>22</v>
      </c>
      <c r="C26">
        <v>45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J22-45</f>
        <v>222916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366</v>
      </c>
    </row>
    <row r="32" spans="1:28" x14ac:dyDescent="0.3">
      <c r="B32" t="s">
        <v>27</v>
      </c>
      <c r="C32">
        <v>986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817</v>
      </c>
      <c r="G42">
        <v>94074</v>
      </c>
    </row>
    <row r="43" spans="1:7" x14ac:dyDescent="0.3">
      <c r="B43" t="s">
        <v>40</v>
      </c>
      <c r="C43" t="s">
        <v>45</v>
      </c>
      <c r="E43" t="s">
        <v>818</v>
      </c>
      <c r="G43">
        <v>67422</v>
      </c>
    </row>
    <row r="44" spans="1:7" x14ac:dyDescent="0.3">
      <c r="B44" t="s">
        <v>42</v>
      </c>
      <c r="C44">
        <v>26652</v>
      </c>
    </row>
  </sheetData>
  <mergeCells count="1">
    <mergeCell ref="A1:L1"/>
  </mergeCells>
  <pageMargins left="0.75" right="0.75" top="0.75" bottom="0.5" header="0.5" footer="0.7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819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24</v>
      </c>
      <c r="F5">
        <v>2</v>
      </c>
      <c r="H5">
        <v>0</v>
      </c>
      <c r="J5">
        <f>SUM(D5:F5:H5)</f>
        <v>26</v>
      </c>
    </row>
    <row r="6" spans="1:12" x14ac:dyDescent="0.3">
      <c r="A6" t="s">
        <v>9</v>
      </c>
      <c r="D6">
        <v>9</v>
      </c>
      <c r="F6">
        <v>1</v>
      </c>
      <c r="H6">
        <v>0</v>
      </c>
      <c r="J6">
        <f>SUM(D6:F6:H6)</f>
        <v>10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189082</v>
      </c>
      <c r="F12">
        <v>161213</v>
      </c>
      <c r="H12">
        <v>32</v>
      </c>
      <c r="J12">
        <f>SUM(D12:F12:H12)</f>
        <v>350327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365</v>
      </c>
      <c r="F14">
        <v>311</v>
      </c>
      <c r="H14">
        <v>0</v>
      </c>
      <c r="J14">
        <f>SUM(D14:F14:H14)</f>
        <v>676</v>
      </c>
    </row>
    <row r="15" spans="1:12" x14ac:dyDescent="0.3">
      <c r="B15" t="s">
        <v>7</v>
      </c>
      <c r="D15">
        <f>SUM(D12:D13:D14)</f>
        <v>189447</v>
      </c>
      <c r="F15">
        <f>SUM(F12:F13:F14)</f>
        <v>161524</v>
      </c>
      <c r="H15">
        <f>SUM(H12:H13:H14)</f>
        <v>32</v>
      </c>
      <c r="J15">
        <f>SUM(D15:F15:H15)</f>
        <v>351003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116023</v>
      </c>
      <c r="F18">
        <v>100202</v>
      </c>
      <c r="H18">
        <v>2</v>
      </c>
      <c r="J18">
        <f>SUM(D18:F18:H18)</f>
        <v>216227</v>
      </c>
      <c r="M18" t="str">
        <f>$B$2</f>
        <v>Ayodhya</v>
      </c>
      <c r="N18">
        <f>$D$15</f>
        <v>189447</v>
      </c>
      <c r="O18">
        <f>$F$15</f>
        <v>161524</v>
      </c>
      <c r="P18">
        <f>$H$15</f>
        <v>32</v>
      </c>
      <c r="Q18">
        <f>$J$15</f>
        <v>351003</v>
      </c>
      <c r="R18">
        <f>$D$18</f>
        <v>116023</v>
      </c>
      <c r="S18">
        <f>$F$18</f>
        <v>100202</v>
      </c>
      <c r="T18">
        <f>$J$21</f>
        <v>1415</v>
      </c>
      <c r="U18">
        <f>$J$22</f>
        <v>217642</v>
      </c>
      <c r="V18">
        <f>$C$28</f>
        <v>217488</v>
      </c>
      <c r="W18">
        <f>$J$23</f>
        <v>62.005737842696504</v>
      </c>
      <c r="X18" t="str">
        <f>$C$42</f>
        <v xml:space="preserve">BJP       </v>
      </c>
      <c r="Y18" t="str">
        <f>$C$43</f>
        <v xml:space="preserve">SP        </v>
      </c>
      <c r="Z18">
        <f>$G$42</f>
        <v>107014</v>
      </c>
      <c r="AA18">
        <f>$G$43</f>
        <v>56574</v>
      </c>
      <c r="AB18">
        <f>$C$44</f>
        <v>50440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1415</v>
      </c>
    </row>
    <row r="22" spans="1:28" x14ac:dyDescent="0.3">
      <c r="B22" t="s">
        <v>7</v>
      </c>
      <c r="J22">
        <f>SUM(J18:J19:J21)</f>
        <v>217642</v>
      </c>
    </row>
    <row r="23" spans="1:28" x14ac:dyDescent="0.3">
      <c r="A23" t="s">
        <v>20</v>
      </c>
      <c r="J23">
        <f>J22/J15*100</f>
        <v>62.005737842696504</v>
      </c>
    </row>
    <row r="25" spans="1:28" x14ac:dyDescent="0.3">
      <c r="A25" t="s">
        <v>21</v>
      </c>
    </row>
    <row r="26" spans="1:28" x14ac:dyDescent="0.3">
      <c r="B26" t="s">
        <v>22</v>
      </c>
      <c r="C26">
        <v>154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J22-154</f>
        <v>217488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335</v>
      </c>
    </row>
    <row r="32" spans="1:28" x14ac:dyDescent="0.3">
      <c r="B32" t="s">
        <v>27</v>
      </c>
      <c r="C32">
        <v>1046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820</v>
      </c>
      <c r="G42">
        <v>107014</v>
      </c>
    </row>
    <row r="43" spans="1:7" x14ac:dyDescent="0.3">
      <c r="B43" t="s">
        <v>40</v>
      </c>
      <c r="C43" t="s">
        <v>45</v>
      </c>
      <c r="E43" t="s">
        <v>821</v>
      </c>
      <c r="G43">
        <v>56574</v>
      </c>
    </row>
    <row r="44" spans="1:7" x14ac:dyDescent="0.3">
      <c r="B44" t="s">
        <v>42</v>
      </c>
      <c r="C44">
        <v>50440</v>
      </c>
    </row>
  </sheetData>
  <mergeCells count="1">
    <mergeCell ref="A1:L1"/>
  </mergeCells>
  <pageMargins left="0.75" right="0.75" top="0.75" bottom="0.5" header="0.5" footer="0.7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822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202005</v>
      </c>
      <c r="F12">
        <v>173282</v>
      </c>
      <c r="H12">
        <v>17</v>
      </c>
      <c r="J12">
        <f>SUM(D12:F12:H12)</f>
        <v>375304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580</v>
      </c>
      <c r="F14">
        <v>283</v>
      </c>
      <c r="H14">
        <v>0</v>
      </c>
      <c r="J14">
        <f>SUM(D14:F14:H14)</f>
        <v>863</v>
      </c>
    </row>
    <row r="15" spans="1:12" x14ac:dyDescent="0.3">
      <c r="B15" t="s">
        <v>7</v>
      </c>
      <c r="D15">
        <f>SUM(D12:D13:D14)</f>
        <v>202585</v>
      </c>
      <c r="F15">
        <f>SUM(F12:F13:F14)</f>
        <v>173565</v>
      </c>
      <c r="H15">
        <f>SUM(H12:H13:H14)</f>
        <v>17</v>
      </c>
      <c r="J15">
        <f>SUM(D15:F15:H15)</f>
        <v>376167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112045</v>
      </c>
      <c r="F18">
        <v>114566</v>
      </c>
      <c r="H18">
        <v>0</v>
      </c>
      <c r="J18">
        <f>SUM(D18:F18:H18)</f>
        <v>226611</v>
      </c>
      <c r="M18" t="str">
        <f>$B$2</f>
        <v>Goshainganj</v>
      </c>
      <c r="N18">
        <f>$D$15</f>
        <v>202585</v>
      </c>
      <c r="O18">
        <f>$F$15</f>
        <v>173565</v>
      </c>
      <c r="P18">
        <f>$H$15</f>
        <v>17</v>
      </c>
      <c r="Q18">
        <f>$J$15</f>
        <v>376167</v>
      </c>
      <c r="R18">
        <f>$D$18</f>
        <v>112045</v>
      </c>
      <c r="S18">
        <f>$F$18</f>
        <v>114566</v>
      </c>
      <c r="T18">
        <f>$J$21</f>
        <v>817</v>
      </c>
      <c r="U18">
        <f>$J$22</f>
        <v>227428</v>
      </c>
      <c r="V18">
        <f>$C$28</f>
        <v>227339</v>
      </c>
      <c r="W18">
        <f>$J$23</f>
        <v>60.459317271318326</v>
      </c>
      <c r="X18" t="str">
        <f>$C$42</f>
        <v xml:space="preserve">BJP       </v>
      </c>
      <c r="Y18" t="str">
        <f>$C$43</f>
        <v xml:space="preserve">SP        </v>
      </c>
      <c r="Z18">
        <f>$G$42</f>
        <v>89586</v>
      </c>
      <c r="AA18">
        <f>$G$43</f>
        <v>77966</v>
      </c>
      <c r="AB18">
        <f>$C$44</f>
        <v>11620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817</v>
      </c>
    </row>
    <row r="22" spans="1:28" x14ac:dyDescent="0.3">
      <c r="B22" t="s">
        <v>7</v>
      </c>
      <c r="J22">
        <f>SUM(J18:J19:J21)</f>
        <v>227428</v>
      </c>
    </row>
    <row r="23" spans="1:28" x14ac:dyDescent="0.3">
      <c r="A23" t="s">
        <v>20</v>
      </c>
      <c r="J23">
        <f>J22/J15*100</f>
        <v>60.459317271318326</v>
      </c>
    </row>
    <row r="25" spans="1:28" x14ac:dyDescent="0.3">
      <c r="A25" t="s">
        <v>21</v>
      </c>
    </row>
    <row r="26" spans="1:28" x14ac:dyDescent="0.3">
      <c r="B26" t="s">
        <v>22</v>
      </c>
      <c r="C26">
        <v>89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J22-89</f>
        <v>227339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394</v>
      </c>
    </row>
    <row r="32" spans="1:28" x14ac:dyDescent="0.3">
      <c r="B32" t="s">
        <v>27</v>
      </c>
      <c r="C32">
        <v>953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823</v>
      </c>
      <c r="G42">
        <v>89586</v>
      </c>
    </row>
    <row r="43" spans="1:7" x14ac:dyDescent="0.3">
      <c r="B43" t="s">
        <v>40</v>
      </c>
      <c r="C43" t="s">
        <v>45</v>
      </c>
      <c r="E43" t="s">
        <v>824</v>
      </c>
      <c r="G43">
        <v>77966</v>
      </c>
    </row>
    <row r="44" spans="1:7" x14ac:dyDescent="0.3">
      <c r="B44" t="s">
        <v>42</v>
      </c>
      <c r="C44">
        <v>11620</v>
      </c>
    </row>
  </sheetData>
  <mergeCells count="1">
    <mergeCell ref="A1:L1"/>
  </mergeCells>
  <pageMargins left="0.75" right="0.75" top="0.75" bottom="0.5" header="0.5" footer="0.7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825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0</v>
      </c>
      <c r="H5">
        <v>0</v>
      </c>
      <c r="J5">
        <f>SUM(D5:F5:H5)</f>
        <v>8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197940</v>
      </c>
      <c r="F12">
        <v>171739</v>
      </c>
      <c r="H12">
        <v>23</v>
      </c>
      <c r="J12">
        <f>SUM(D12:F12:H12)</f>
        <v>369702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315</v>
      </c>
      <c r="F14">
        <v>137</v>
      </c>
      <c r="H14">
        <v>0</v>
      </c>
      <c r="J14">
        <f>SUM(D14:F14:H14)</f>
        <v>452</v>
      </c>
    </row>
    <row r="15" spans="1:12" x14ac:dyDescent="0.3">
      <c r="B15" t="s">
        <v>7</v>
      </c>
      <c r="D15">
        <f>SUM(D12:D13:D14)</f>
        <v>198255</v>
      </c>
      <c r="F15">
        <f>SUM(F12:F13:F14)</f>
        <v>171876</v>
      </c>
      <c r="H15">
        <f>SUM(H12:H13:H14)</f>
        <v>23</v>
      </c>
      <c r="J15">
        <f>SUM(D15:F15:H15)</f>
        <v>370154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114068</v>
      </c>
      <c r="F18">
        <v>119645</v>
      </c>
      <c r="H18">
        <v>0</v>
      </c>
      <c r="J18">
        <f>SUM(D18:F18:H18)</f>
        <v>233713</v>
      </c>
      <c r="M18" t="str">
        <f>$B$2</f>
        <v>Katehari</v>
      </c>
      <c r="N18">
        <f>$D$15</f>
        <v>198255</v>
      </c>
      <c r="O18">
        <f>$F$15</f>
        <v>171876</v>
      </c>
      <c r="P18">
        <f>$H$15</f>
        <v>23</v>
      </c>
      <c r="Q18">
        <f>$J$15</f>
        <v>370154</v>
      </c>
      <c r="R18">
        <f>$D$18</f>
        <v>114068</v>
      </c>
      <c r="S18">
        <f>$F$18</f>
        <v>119645</v>
      </c>
      <c r="T18">
        <f>$J$21</f>
        <v>722</v>
      </c>
      <c r="U18">
        <f>$J$22</f>
        <v>234435</v>
      </c>
      <c r="V18">
        <f>$C$28</f>
        <v>234407</v>
      </c>
      <c r="W18">
        <f>$J$23</f>
        <v>63.334449985681637</v>
      </c>
      <c r="X18" t="str">
        <f>$C$42</f>
        <v xml:space="preserve">BSP       </v>
      </c>
      <c r="Y18" t="str">
        <f>$C$43</f>
        <v xml:space="preserve">BJP       </v>
      </c>
      <c r="Z18">
        <f>$G$42</f>
        <v>84358</v>
      </c>
      <c r="AA18">
        <f>$G$43</f>
        <v>78071</v>
      </c>
      <c r="AB18">
        <f>$C$44</f>
        <v>6287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722</v>
      </c>
    </row>
    <row r="22" spans="1:28" x14ac:dyDescent="0.3">
      <c r="B22" t="s">
        <v>7</v>
      </c>
      <c r="J22">
        <f>SUM(J18:J19:J21)</f>
        <v>234435</v>
      </c>
    </row>
    <row r="23" spans="1:28" x14ac:dyDescent="0.3">
      <c r="A23" t="s">
        <v>20</v>
      </c>
      <c r="J23">
        <f>J22/J15*100</f>
        <v>63.334449985681637</v>
      </c>
    </row>
    <row r="25" spans="1:28" x14ac:dyDescent="0.3">
      <c r="A25" t="s">
        <v>21</v>
      </c>
    </row>
    <row r="26" spans="1:28" x14ac:dyDescent="0.3">
      <c r="B26" t="s">
        <v>22</v>
      </c>
      <c r="C26">
        <v>28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J22-28</f>
        <v>234407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384</v>
      </c>
    </row>
    <row r="32" spans="1:28" x14ac:dyDescent="0.3">
      <c r="B32" t="s">
        <v>27</v>
      </c>
      <c r="C32">
        <v>963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826</v>
      </c>
      <c r="G42">
        <v>84358</v>
      </c>
    </row>
    <row r="43" spans="1:7" x14ac:dyDescent="0.3">
      <c r="B43" t="s">
        <v>40</v>
      </c>
      <c r="C43" t="s">
        <v>41</v>
      </c>
      <c r="E43" t="s">
        <v>827</v>
      </c>
      <c r="G43">
        <v>78071</v>
      </c>
    </row>
    <row r="44" spans="1:7" x14ac:dyDescent="0.3">
      <c r="B44" t="s">
        <v>42</v>
      </c>
      <c r="C44">
        <v>6287</v>
      </c>
    </row>
  </sheetData>
  <mergeCells count="1">
    <mergeCell ref="A1:L1"/>
  </mergeCells>
  <pageMargins left="0.75" right="0.75" top="0.75" bottom="0.5" header="0.5" footer="0.7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828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3</v>
      </c>
      <c r="H5">
        <v>0</v>
      </c>
      <c r="J5">
        <f>SUM(D5:F5:H5)</f>
        <v>12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3</v>
      </c>
      <c r="J8">
        <f>SUM(D8:F8:E8)</f>
        <v>7</v>
      </c>
    </row>
    <row r="9" spans="1:12" x14ac:dyDescent="0.3">
      <c r="A9" t="s">
        <v>12</v>
      </c>
      <c r="D9">
        <v>5</v>
      </c>
      <c r="F9">
        <v>2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164705</v>
      </c>
      <c r="F12">
        <v>140229</v>
      </c>
      <c r="H12">
        <v>0</v>
      </c>
      <c r="J12">
        <f>SUM(D12:F12:H12)</f>
        <v>304934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93</v>
      </c>
      <c r="F14">
        <v>50</v>
      </c>
      <c r="H14">
        <v>0</v>
      </c>
      <c r="J14">
        <f>SUM(D14:F14:H14)</f>
        <v>143</v>
      </c>
    </row>
    <row r="15" spans="1:12" x14ac:dyDescent="0.3">
      <c r="B15" t="s">
        <v>7</v>
      </c>
      <c r="D15">
        <f>SUM(D12:D13:D14)</f>
        <v>164798</v>
      </c>
      <c r="F15">
        <f>SUM(F12:F13:F14)</f>
        <v>140279</v>
      </c>
      <c r="H15">
        <f>SUM(H12:H13:H14)</f>
        <v>0</v>
      </c>
      <c r="J15">
        <f>SUM(D15:F15:H15)</f>
        <v>305077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105236</v>
      </c>
      <c r="F18">
        <v>99960</v>
      </c>
      <c r="H18">
        <v>0</v>
      </c>
      <c r="J18">
        <f>SUM(D18:F18:H18)</f>
        <v>205196</v>
      </c>
      <c r="M18" t="str">
        <f>$B$2</f>
        <v>Tanda</v>
      </c>
      <c r="N18">
        <f>$D$15</f>
        <v>164798</v>
      </c>
      <c r="O18">
        <f>$F$15</f>
        <v>140279</v>
      </c>
      <c r="P18">
        <f>$H$15</f>
        <v>0</v>
      </c>
      <c r="Q18">
        <f>$J$15</f>
        <v>305077</v>
      </c>
      <c r="R18">
        <f>$D$18</f>
        <v>105236</v>
      </c>
      <c r="S18">
        <f>$F$18</f>
        <v>99960</v>
      </c>
      <c r="T18">
        <f>$J$21</f>
        <v>531</v>
      </c>
      <c r="U18">
        <f>$J$22</f>
        <v>205727</v>
      </c>
      <c r="V18">
        <f>$C$28</f>
        <v>205700</v>
      </c>
      <c r="W18">
        <f>$J$23</f>
        <v>67.434450974671961</v>
      </c>
      <c r="X18" t="str">
        <f>$C$42</f>
        <v xml:space="preserve">BJP       </v>
      </c>
      <c r="Y18" t="str">
        <f>$C$43</f>
        <v xml:space="preserve">SP        </v>
      </c>
      <c r="Z18">
        <f>$G$42</f>
        <v>74768</v>
      </c>
      <c r="AA18">
        <f>$G$43</f>
        <v>73043</v>
      </c>
      <c r="AB18">
        <f>$C$44</f>
        <v>1725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531</v>
      </c>
    </row>
    <row r="22" spans="1:28" x14ac:dyDescent="0.3">
      <c r="B22" t="s">
        <v>7</v>
      </c>
      <c r="J22">
        <f>SUM(J18:J19:J21)</f>
        <v>205727</v>
      </c>
    </row>
    <row r="23" spans="1:28" x14ac:dyDescent="0.3">
      <c r="A23" t="s">
        <v>20</v>
      </c>
      <c r="J23">
        <f>J22/J15*100</f>
        <v>67.434450974671961</v>
      </c>
    </row>
    <row r="25" spans="1:28" x14ac:dyDescent="0.3">
      <c r="A25" t="s">
        <v>21</v>
      </c>
    </row>
    <row r="26" spans="1:28" x14ac:dyDescent="0.3">
      <c r="B26" t="s">
        <v>22</v>
      </c>
      <c r="C26">
        <v>27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J22-27</f>
        <v>205700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308</v>
      </c>
    </row>
    <row r="32" spans="1:28" x14ac:dyDescent="0.3">
      <c r="B32" t="s">
        <v>27</v>
      </c>
      <c r="C32">
        <v>990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829</v>
      </c>
      <c r="G42">
        <v>74768</v>
      </c>
    </row>
    <row r="43" spans="1:7" x14ac:dyDescent="0.3">
      <c r="B43" t="s">
        <v>40</v>
      </c>
      <c r="C43" t="s">
        <v>45</v>
      </c>
      <c r="E43" t="s">
        <v>830</v>
      </c>
      <c r="G43">
        <v>73043</v>
      </c>
    </row>
    <row r="44" spans="1:7" x14ac:dyDescent="0.3">
      <c r="B44" t="s">
        <v>42</v>
      </c>
      <c r="C44">
        <v>1725</v>
      </c>
    </row>
  </sheetData>
  <mergeCells count="1">
    <mergeCell ref="A1:L1"/>
  </mergeCells>
  <pageMargins left="0.75" right="0.75" top="0.75" bottom="0.5" header="0.5" footer="0.7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831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3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3</v>
      </c>
      <c r="J8">
        <f>SUM(D8:F8:E8)</f>
        <v>7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175259</v>
      </c>
      <c r="F12">
        <v>147897</v>
      </c>
      <c r="H12">
        <v>14</v>
      </c>
      <c r="J12">
        <f>SUM(D12:F12:H12)</f>
        <v>323170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241</v>
      </c>
      <c r="F14">
        <v>97</v>
      </c>
      <c r="H14">
        <v>0</v>
      </c>
      <c r="J14">
        <f>SUM(D14:F14:H14)</f>
        <v>338</v>
      </c>
    </row>
    <row r="15" spans="1:12" x14ac:dyDescent="0.3">
      <c r="B15" t="s">
        <v>7</v>
      </c>
      <c r="D15">
        <f>SUM(D12:D13:D14)</f>
        <v>175500</v>
      </c>
      <c r="F15">
        <f>SUM(F12:F13:F14)</f>
        <v>147994</v>
      </c>
      <c r="H15">
        <f>SUM(H12:H13:H14)</f>
        <v>14</v>
      </c>
      <c r="J15">
        <f>SUM(D15:F15:H15)</f>
        <v>323508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95455</v>
      </c>
      <c r="F18">
        <v>102346</v>
      </c>
      <c r="H18">
        <v>1</v>
      </c>
      <c r="J18">
        <f>SUM(D18:F18:H18)</f>
        <v>197802</v>
      </c>
      <c r="M18" t="str">
        <f>$B$2</f>
        <v xml:space="preserve">Alapur </v>
      </c>
      <c r="N18">
        <f>$D$15</f>
        <v>175500</v>
      </c>
      <c r="O18">
        <f>$F$15</f>
        <v>147994</v>
      </c>
      <c r="P18">
        <f>$H$15</f>
        <v>14</v>
      </c>
      <c r="Q18">
        <f>$J$15</f>
        <v>323508</v>
      </c>
      <c r="R18">
        <f>$D$18</f>
        <v>95455</v>
      </c>
      <c r="S18">
        <f>$F$18</f>
        <v>102346</v>
      </c>
      <c r="T18">
        <f>$J$21</f>
        <v>0</v>
      </c>
      <c r="U18">
        <f>$J$22</f>
        <v>197802</v>
      </c>
      <c r="V18">
        <f>$C$28</f>
        <v>197802</v>
      </c>
      <c r="W18">
        <f>$J$23</f>
        <v>61.142846544753148</v>
      </c>
      <c r="X18" t="str">
        <f>$C$42</f>
        <v xml:space="preserve">BJP       </v>
      </c>
      <c r="Y18" t="str">
        <f>$C$43</f>
        <v xml:space="preserve">SP        </v>
      </c>
      <c r="Z18">
        <f>$G$42</f>
        <v>72366</v>
      </c>
      <c r="AA18">
        <f>$G$43</f>
        <v>59853</v>
      </c>
      <c r="AB18">
        <f>$C$44</f>
        <v>12513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0</v>
      </c>
    </row>
    <row r="22" spans="1:28" x14ac:dyDescent="0.3">
      <c r="B22" t="s">
        <v>7</v>
      </c>
      <c r="J22">
        <f>SUM(J18:J19:J21)</f>
        <v>197802</v>
      </c>
    </row>
    <row r="23" spans="1:28" x14ac:dyDescent="0.3">
      <c r="A23" t="s">
        <v>20</v>
      </c>
      <c r="J23">
        <f>J22/J15*100</f>
        <v>61.142846544753148</v>
      </c>
    </row>
    <row r="25" spans="1:28" x14ac:dyDescent="0.3">
      <c r="A25" t="s">
        <v>21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197802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346</v>
      </c>
    </row>
    <row r="32" spans="1:28" x14ac:dyDescent="0.3">
      <c r="B32" t="s">
        <v>27</v>
      </c>
      <c r="C32">
        <v>934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832</v>
      </c>
      <c r="G42">
        <v>72366</v>
      </c>
    </row>
    <row r="43" spans="1:7" x14ac:dyDescent="0.3">
      <c r="B43" t="s">
        <v>40</v>
      </c>
      <c r="C43" t="s">
        <v>45</v>
      </c>
      <c r="E43" t="s">
        <v>833</v>
      </c>
      <c r="G43">
        <v>59853</v>
      </c>
    </row>
    <row r="44" spans="1:7" x14ac:dyDescent="0.3">
      <c r="B44" t="s">
        <v>42</v>
      </c>
      <c r="C44">
        <v>12513</v>
      </c>
    </row>
  </sheetData>
  <mergeCells count="1">
    <mergeCell ref="A1:L1"/>
  </mergeCells>
  <pageMargins left="0.75" right="0.75" top="0.75" bottom="0.5" header="0.5" footer="0.7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834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1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207782</v>
      </c>
      <c r="F12">
        <v>176156</v>
      </c>
      <c r="H12">
        <v>1</v>
      </c>
      <c r="J12">
        <f>SUM(D12:F12:H12)</f>
        <v>383939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293</v>
      </c>
      <c r="F14">
        <v>44</v>
      </c>
      <c r="H14">
        <v>0</v>
      </c>
      <c r="J14">
        <f>SUM(D14:F14:H14)</f>
        <v>337</v>
      </c>
    </row>
    <row r="15" spans="1:12" x14ac:dyDescent="0.3">
      <c r="B15" t="s">
        <v>7</v>
      </c>
      <c r="D15">
        <f>SUM(D12:D13:D14)</f>
        <v>208075</v>
      </c>
      <c r="F15">
        <f>SUM(F12:F13:F14)</f>
        <v>176200</v>
      </c>
      <c r="H15">
        <f>SUM(H12:H13:H14)</f>
        <v>1</v>
      </c>
      <c r="J15">
        <f>SUM(D15:F15:H15)</f>
        <v>384276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119576</v>
      </c>
      <c r="F18">
        <v>120475</v>
      </c>
      <c r="H18">
        <v>0</v>
      </c>
      <c r="J18">
        <f>SUM(D18:F18:H18)</f>
        <v>240051</v>
      </c>
      <c r="M18" t="str">
        <f>$B$2</f>
        <v>Jalalpur</v>
      </c>
      <c r="N18">
        <f>$D$15</f>
        <v>208075</v>
      </c>
      <c r="O18">
        <f>$F$15</f>
        <v>176200</v>
      </c>
      <c r="P18">
        <f>$H$15</f>
        <v>1</v>
      </c>
      <c r="Q18">
        <f>$J$15</f>
        <v>384276</v>
      </c>
      <c r="R18">
        <f>$D$18</f>
        <v>119576</v>
      </c>
      <c r="S18">
        <f>$F$18</f>
        <v>120475</v>
      </c>
      <c r="T18">
        <f>$J$21</f>
        <v>749</v>
      </c>
      <c r="U18">
        <f>$J$22</f>
        <v>240800</v>
      </c>
      <c r="V18">
        <f>$C$28</f>
        <v>240787</v>
      </c>
      <c r="W18">
        <f>$J$23</f>
        <v>62.663294090705634</v>
      </c>
      <c r="X18" t="str">
        <f>$C$42</f>
        <v xml:space="preserve">BSP       </v>
      </c>
      <c r="Y18" t="str">
        <f>$C$43</f>
        <v xml:space="preserve">BJP       </v>
      </c>
      <c r="Z18">
        <f>$G$42</f>
        <v>90309</v>
      </c>
      <c r="AA18">
        <f>$G$43</f>
        <v>77279</v>
      </c>
      <c r="AB18">
        <f>$C$44</f>
        <v>13030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749</v>
      </c>
    </row>
    <row r="22" spans="1:28" x14ac:dyDescent="0.3">
      <c r="B22" t="s">
        <v>7</v>
      </c>
      <c r="J22">
        <f>SUM(J18:J19:J21)</f>
        <v>240800</v>
      </c>
    </row>
    <row r="23" spans="1:28" x14ac:dyDescent="0.3">
      <c r="A23" t="s">
        <v>20</v>
      </c>
      <c r="J23">
        <f>J22/J15*100</f>
        <v>62.663294090705634</v>
      </c>
    </row>
    <row r="25" spans="1:28" x14ac:dyDescent="0.3">
      <c r="A25" t="s">
        <v>21</v>
      </c>
    </row>
    <row r="26" spans="1:28" x14ac:dyDescent="0.3">
      <c r="B26" t="s">
        <v>22</v>
      </c>
      <c r="C26">
        <v>13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J22-13</f>
        <v>240787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398</v>
      </c>
    </row>
    <row r="32" spans="1:28" x14ac:dyDescent="0.3">
      <c r="B32" t="s">
        <v>27</v>
      </c>
      <c r="C32">
        <v>965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835</v>
      </c>
      <c r="G42">
        <v>90309</v>
      </c>
    </row>
    <row r="43" spans="1:7" x14ac:dyDescent="0.3">
      <c r="B43" t="s">
        <v>40</v>
      </c>
      <c r="C43" t="s">
        <v>41</v>
      </c>
      <c r="E43" t="s">
        <v>836</v>
      </c>
      <c r="G43">
        <v>77279</v>
      </c>
    </row>
    <row r="44" spans="1:7" x14ac:dyDescent="0.3">
      <c r="B44" t="s">
        <v>42</v>
      </c>
      <c r="C44">
        <v>13030</v>
      </c>
    </row>
  </sheetData>
  <mergeCells count="1">
    <mergeCell ref="A1:L1"/>
  </mergeCells>
  <pageMargins left="0.75" right="0.75" top="0.75" bottom="0.5" header="0.5" footer="0.7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837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1</v>
      </c>
      <c r="H5">
        <v>0</v>
      </c>
      <c r="J5">
        <f>SUM(D5:F5:H5)</f>
        <v>16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164812</v>
      </c>
      <c r="F12">
        <v>141176</v>
      </c>
      <c r="H12">
        <v>9</v>
      </c>
      <c r="J12">
        <f>SUM(D12:F12:H12)</f>
        <v>305997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127</v>
      </c>
      <c r="F14">
        <v>37</v>
      </c>
      <c r="H14">
        <v>0</v>
      </c>
      <c r="J14">
        <f>SUM(D14:F14:H14)</f>
        <v>164</v>
      </c>
    </row>
    <row r="15" spans="1:12" x14ac:dyDescent="0.3">
      <c r="B15" t="s">
        <v>7</v>
      </c>
      <c r="D15">
        <f>SUM(D12:D13:D14)</f>
        <v>164939</v>
      </c>
      <c r="F15">
        <f>SUM(F12:F13:F14)</f>
        <v>141213</v>
      </c>
      <c r="H15">
        <f>SUM(H12:H13:H14)</f>
        <v>9</v>
      </c>
      <c r="J15">
        <f>SUM(D15:F15:H15)</f>
        <v>306161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102706</v>
      </c>
      <c r="F18">
        <v>101072</v>
      </c>
      <c r="H18">
        <v>1</v>
      </c>
      <c r="J18">
        <f>SUM(D18:F18:H18)</f>
        <v>203779</v>
      </c>
      <c r="M18" t="str">
        <f>$B$2</f>
        <v xml:space="preserve">Akbarpur  </v>
      </c>
      <c r="N18">
        <f>$D$15</f>
        <v>164939</v>
      </c>
      <c r="O18">
        <f>$F$15</f>
        <v>141213</v>
      </c>
      <c r="P18">
        <f>$H$15</f>
        <v>9</v>
      </c>
      <c r="Q18">
        <f>$J$15</f>
        <v>306161</v>
      </c>
      <c r="R18">
        <f>$D$18</f>
        <v>102706</v>
      </c>
      <c r="S18">
        <f>$F$18</f>
        <v>101072</v>
      </c>
      <c r="T18">
        <f>$J$21</f>
        <v>547</v>
      </c>
      <c r="U18">
        <f>$J$22</f>
        <v>204326</v>
      </c>
      <c r="V18">
        <f>$C$28</f>
        <v>204316</v>
      </c>
      <c r="W18">
        <f>$J$23</f>
        <v>66.738088783352538</v>
      </c>
      <c r="X18" t="str">
        <f>$C$42</f>
        <v xml:space="preserve">BSP       </v>
      </c>
      <c r="Y18" t="str">
        <f>$C$43</f>
        <v xml:space="preserve">SP        </v>
      </c>
      <c r="Z18">
        <f>$G$42</f>
        <v>72325</v>
      </c>
      <c r="AA18">
        <f>$G$43</f>
        <v>58312</v>
      </c>
      <c r="AB18">
        <f>$C$44</f>
        <v>14013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547</v>
      </c>
    </row>
    <row r="22" spans="1:28" x14ac:dyDescent="0.3">
      <c r="B22" t="s">
        <v>7</v>
      </c>
      <c r="J22">
        <f>SUM(J18:J19:J21)</f>
        <v>204326</v>
      </c>
    </row>
    <row r="23" spans="1:28" x14ac:dyDescent="0.3">
      <c r="A23" t="s">
        <v>20</v>
      </c>
      <c r="J23">
        <f>J22/J15*100</f>
        <v>66.738088783352538</v>
      </c>
    </row>
    <row r="25" spans="1:28" x14ac:dyDescent="0.3">
      <c r="A25" t="s">
        <v>21</v>
      </c>
    </row>
    <row r="26" spans="1:28" x14ac:dyDescent="0.3">
      <c r="B26" t="s">
        <v>22</v>
      </c>
      <c r="C26">
        <v>10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</f>
        <v>204316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328</v>
      </c>
    </row>
    <row r="32" spans="1:28" x14ac:dyDescent="0.3">
      <c r="B32" t="s">
        <v>27</v>
      </c>
      <c r="C32">
        <v>933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838</v>
      </c>
      <c r="G42">
        <v>72325</v>
      </c>
    </row>
    <row r="43" spans="1:7" x14ac:dyDescent="0.3">
      <c r="B43" t="s">
        <v>40</v>
      </c>
      <c r="C43" t="s">
        <v>45</v>
      </c>
      <c r="E43" t="s">
        <v>839</v>
      </c>
      <c r="G43">
        <v>58312</v>
      </c>
    </row>
    <row r="44" spans="1:7" x14ac:dyDescent="0.3">
      <c r="B44" t="s">
        <v>42</v>
      </c>
      <c r="C44">
        <v>14013</v>
      </c>
    </row>
  </sheetData>
  <mergeCells count="1">
    <mergeCell ref="A1:L1"/>
  </mergeCells>
  <pageMargins left="0.75" right="0.75" top="0.75" bottom="0.5" header="0.5" footer="0.7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840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4</v>
      </c>
      <c r="H5">
        <v>0</v>
      </c>
      <c r="J5">
        <f>SUM(D5:F5:H5)</f>
        <v>15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3</v>
      </c>
      <c r="J8">
        <f>SUM(D8:F8:E8)</f>
        <v>9</v>
      </c>
    </row>
    <row r="9" spans="1:12" x14ac:dyDescent="0.3">
      <c r="A9" t="s">
        <v>12</v>
      </c>
      <c r="D9">
        <v>8</v>
      </c>
      <c r="F9">
        <v>2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187284</v>
      </c>
      <c r="F12">
        <v>162183</v>
      </c>
      <c r="H12">
        <v>8</v>
      </c>
      <c r="J12">
        <f>SUM(D12:F12:H12)</f>
        <v>349475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</v>
      </c>
      <c r="F14">
        <v>1</v>
      </c>
      <c r="H14">
        <v>0</v>
      </c>
      <c r="J14">
        <f>SUM(D14:F14:H14)</f>
        <v>10</v>
      </c>
    </row>
    <row r="15" spans="1:12" x14ac:dyDescent="0.3">
      <c r="B15" t="s">
        <v>7</v>
      </c>
      <c r="D15">
        <f>SUM(D12:D13:D14)</f>
        <v>187293</v>
      </c>
      <c r="F15">
        <f>SUM(F12:F13:F14)</f>
        <v>162184</v>
      </c>
      <c r="H15">
        <f>SUM(H12:H13:H14)</f>
        <v>8</v>
      </c>
      <c r="J15">
        <f>SUM(D15:F15:H15)</f>
        <v>349485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104588</v>
      </c>
      <c r="F18">
        <v>97558</v>
      </c>
      <c r="H18">
        <v>0</v>
      </c>
      <c r="J18">
        <f>SUM(D18:F18:H18)</f>
        <v>202146</v>
      </c>
      <c r="M18" t="str">
        <f>$B$2</f>
        <v>BALHA (S.C.)</v>
      </c>
      <c r="N18">
        <f>$D$15</f>
        <v>187293</v>
      </c>
      <c r="O18">
        <f>$F$15</f>
        <v>162184</v>
      </c>
      <c r="P18">
        <f>$H$15</f>
        <v>8</v>
      </c>
      <c r="Q18">
        <f>$J$15</f>
        <v>349485</v>
      </c>
      <c r="R18">
        <f>$D$18</f>
        <v>104588</v>
      </c>
      <c r="S18">
        <f>$F$18</f>
        <v>97558</v>
      </c>
      <c r="T18">
        <f>$J$21</f>
        <v>244</v>
      </c>
      <c r="U18">
        <f>$J$22</f>
        <v>202390</v>
      </c>
      <c r="V18">
        <f>$C$28</f>
        <v>202367</v>
      </c>
      <c r="W18">
        <f>$J$23</f>
        <v>57.910926076941784</v>
      </c>
      <c r="X18" t="str">
        <f>$C$42</f>
        <v xml:space="preserve">BJP       </v>
      </c>
      <c r="Y18" t="str">
        <f>$C$43</f>
        <v xml:space="preserve">BSP       </v>
      </c>
      <c r="Z18">
        <f>$G$42</f>
        <v>104135</v>
      </c>
      <c r="AA18">
        <f>$G$43</f>
        <v>57519</v>
      </c>
      <c r="AB18">
        <f>$C$44</f>
        <v>46616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244</v>
      </c>
    </row>
    <row r="22" spans="1:28" x14ac:dyDescent="0.3">
      <c r="B22" t="s">
        <v>7</v>
      </c>
      <c r="J22">
        <f>SUM(J18:J19:J21)</f>
        <v>202390</v>
      </c>
    </row>
    <row r="23" spans="1:28" x14ac:dyDescent="0.3">
      <c r="A23" t="s">
        <v>20</v>
      </c>
      <c r="J23">
        <f>J22/J15*100</f>
        <v>57.910926076941784</v>
      </c>
    </row>
    <row r="25" spans="1:28" x14ac:dyDescent="0.3">
      <c r="A25" t="s">
        <v>21</v>
      </c>
    </row>
    <row r="26" spans="1:28" x14ac:dyDescent="0.3">
      <c r="B26" t="s">
        <v>22</v>
      </c>
      <c r="C26">
        <v>23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J22-23</f>
        <v>202367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355</v>
      </c>
    </row>
    <row r="32" spans="1:28" x14ac:dyDescent="0.3">
      <c r="B32" t="s">
        <v>27</v>
      </c>
      <c r="C32">
        <v>984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841</v>
      </c>
      <c r="G42">
        <v>104135</v>
      </c>
    </row>
    <row r="43" spans="1:7" x14ac:dyDescent="0.3">
      <c r="B43" t="s">
        <v>40</v>
      </c>
      <c r="C43" t="s">
        <v>47</v>
      </c>
      <c r="E43" t="s">
        <v>842</v>
      </c>
      <c r="G43">
        <v>57519</v>
      </c>
    </row>
    <row r="44" spans="1:7" x14ac:dyDescent="0.3">
      <c r="B44" t="s">
        <v>42</v>
      </c>
      <c r="C44">
        <v>46616</v>
      </c>
    </row>
  </sheetData>
  <mergeCells count="1">
    <mergeCell ref="A1:L1"/>
  </mergeCells>
  <pageMargins left="0.75" right="0.75" top="0.75" bottom="0.5" header="0.5" footer="0.7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843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3</v>
      </c>
      <c r="H5">
        <v>0</v>
      </c>
      <c r="J5">
        <f>SUM(D5:F5:H5)</f>
        <v>11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2</v>
      </c>
      <c r="J8">
        <f>SUM(D8:F8:E8)</f>
        <v>7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176827</v>
      </c>
      <c r="F12">
        <v>154816</v>
      </c>
      <c r="H12">
        <v>17</v>
      </c>
      <c r="J12">
        <f>SUM(D12:F12:H12)</f>
        <v>331660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0</v>
      </c>
      <c r="F14">
        <v>0</v>
      </c>
      <c r="H14">
        <v>0</v>
      </c>
      <c r="J14">
        <f>SUM(D14:F14:H14)</f>
        <v>0</v>
      </c>
    </row>
    <row r="15" spans="1:12" x14ac:dyDescent="0.3">
      <c r="B15" t="s">
        <v>7</v>
      </c>
      <c r="D15">
        <f>SUM(D12:D13:D14)</f>
        <v>176827</v>
      </c>
      <c r="F15">
        <f>SUM(F12:F13:F14)</f>
        <v>154816</v>
      </c>
      <c r="H15">
        <f>SUM(H12:H13:H14)</f>
        <v>17</v>
      </c>
      <c r="J15">
        <f>SUM(D15:F15:H15)</f>
        <v>331660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102762</v>
      </c>
      <c r="F18">
        <v>90076</v>
      </c>
      <c r="H18">
        <v>0</v>
      </c>
      <c r="J18">
        <f>SUM(D18:F18:H18)</f>
        <v>192838</v>
      </c>
      <c r="M18" t="str">
        <f>$B$2</f>
        <v>Nanpara</v>
      </c>
      <c r="N18">
        <f>$D$15</f>
        <v>176827</v>
      </c>
      <c r="O18">
        <f>$F$15</f>
        <v>154816</v>
      </c>
      <c r="P18">
        <f>$H$15</f>
        <v>17</v>
      </c>
      <c r="Q18">
        <f>$J$15</f>
        <v>331660</v>
      </c>
      <c r="R18">
        <f>$D$18</f>
        <v>102762</v>
      </c>
      <c r="S18">
        <f>$F$18</f>
        <v>90076</v>
      </c>
      <c r="T18">
        <f>$J$21</f>
        <v>265</v>
      </c>
      <c r="U18">
        <f>$J$22</f>
        <v>193103</v>
      </c>
      <c r="V18">
        <f>$C$28</f>
        <v>193040</v>
      </c>
      <c r="W18">
        <f>$J$23</f>
        <v>58.22318036543448</v>
      </c>
      <c r="X18" t="str">
        <f>$C$42</f>
        <v xml:space="preserve">BJP       </v>
      </c>
      <c r="Y18" t="str">
        <f>$C$43</f>
        <v xml:space="preserve">INC       </v>
      </c>
      <c r="Z18">
        <f>$G$42</f>
        <v>86312</v>
      </c>
      <c r="AA18">
        <f>$G$43</f>
        <v>67643</v>
      </c>
      <c r="AB18">
        <f>$C$44</f>
        <v>18669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265</v>
      </c>
    </row>
    <row r="22" spans="1:28" x14ac:dyDescent="0.3">
      <c r="B22" t="s">
        <v>7</v>
      </c>
      <c r="J22">
        <f>SUM(J18:J19:J21)</f>
        <v>193103</v>
      </c>
    </row>
    <row r="23" spans="1:28" x14ac:dyDescent="0.3">
      <c r="A23" t="s">
        <v>20</v>
      </c>
      <c r="J23">
        <f>J22/J15*100</f>
        <v>58.22318036543448</v>
      </c>
    </row>
    <row r="25" spans="1:28" x14ac:dyDescent="0.3">
      <c r="A25" t="s">
        <v>21</v>
      </c>
    </row>
    <row r="26" spans="1:28" x14ac:dyDescent="0.3">
      <c r="B26" t="s">
        <v>22</v>
      </c>
      <c r="C26">
        <v>63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J22-63</f>
        <v>193040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330</v>
      </c>
    </row>
    <row r="32" spans="1:28" x14ac:dyDescent="0.3">
      <c r="B32" t="s">
        <v>27</v>
      </c>
      <c r="C32">
        <v>1005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844</v>
      </c>
      <c r="G42">
        <v>86312</v>
      </c>
    </row>
    <row r="43" spans="1:7" x14ac:dyDescent="0.3">
      <c r="B43" t="s">
        <v>40</v>
      </c>
      <c r="C43" t="s">
        <v>39</v>
      </c>
      <c r="E43" t="s">
        <v>845</v>
      </c>
      <c r="G43">
        <v>67643</v>
      </c>
    </row>
    <row r="44" spans="1:7" x14ac:dyDescent="0.3">
      <c r="B44" t="s">
        <v>42</v>
      </c>
      <c r="C44">
        <v>18669</v>
      </c>
    </row>
  </sheetData>
  <mergeCells count="1">
    <mergeCell ref="A1:L1"/>
  </mergeCells>
  <pageMargins left="0.75" right="0.75" top="0.75" bottom="0.5" header="0.5" footer="0.7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44"/>
  <sheetViews>
    <sheetView workbookViewId="0">
      <selection activeCell="N16" sqref="N16"/>
    </sheetView>
  </sheetViews>
  <sheetFormatPr defaultRowHeight="14.4" x14ac:dyDescent="0.3"/>
  <sheetData>
    <row r="1" spans="1:28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8" x14ac:dyDescent="0.3">
      <c r="A2" t="s">
        <v>1</v>
      </c>
      <c r="B2" t="s">
        <v>123</v>
      </c>
    </row>
    <row r="4" spans="1:28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8" x14ac:dyDescent="0.3">
      <c r="A5" t="s">
        <v>8</v>
      </c>
      <c r="D5">
        <v>10</v>
      </c>
      <c r="F5">
        <v>1</v>
      </c>
      <c r="H5">
        <v>0</v>
      </c>
      <c r="J5">
        <f>SUM(D5:F5:H5)</f>
        <v>11</v>
      </c>
    </row>
    <row r="6" spans="1:28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28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8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28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28" x14ac:dyDescent="0.3">
      <c r="A11" t="s">
        <v>13</v>
      </c>
    </row>
    <row r="12" spans="1:28" x14ac:dyDescent="0.3">
      <c r="B12" t="s">
        <v>14</v>
      </c>
      <c r="D12">
        <v>190638</v>
      </c>
      <c r="F12">
        <v>157815</v>
      </c>
      <c r="H12">
        <v>23</v>
      </c>
      <c r="J12">
        <f>SUM(D12:F12:H12)</f>
        <v>348476</v>
      </c>
    </row>
    <row r="13" spans="1:28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8" x14ac:dyDescent="0.3">
      <c r="B14" t="s">
        <v>16</v>
      </c>
      <c r="D14">
        <v>76</v>
      </c>
      <c r="F14">
        <v>25</v>
      </c>
      <c r="H14">
        <v>0</v>
      </c>
      <c r="J14">
        <f>SUM(D14:F14:H14)</f>
        <v>101</v>
      </c>
      <c r="M14" t="str">
        <f>$A$2</f>
        <v>Constituency Name</v>
      </c>
      <c r="N14" t="str">
        <f>_xlfn.CONCAT($D$4," ",$A$11)</f>
        <v>Men ELECTORS</v>
      </c>
      <c r="O14" t="str">
        <f>_xlfn.CONCAT($F$4," ",$A$11)</f>
        <v>Woman ELECTORS</v>
      </c>
      <c r="P14" t="str">
        <f>_xlfn.CONCAT($H$4," ",$A$11)</f>
        <v>Others ELECTORS</v>
      </c>
      <c r="Q14" t="str">
        <f>_xlfn.CONCAT("total"," ",$A$11)</f>
        <v>total ELECTORS</v>
      </c>
      <c r="R14" t="str">
        <f>_xlfn.CONCAT($D$4,$A$17)</f>
        <v>MenVOTERS</v>
      </c>
      <c r="S14" t="str">
        <f>_xlfn.CONCAT($F$4,$A$17)</f>
        <v>WomanVOTERS</v>
      </c>
      <c r="T14" t="str">
        <f>_xlfn.CONCAT($B$21,$A$17)</f>
        <v>PostalVOTERS</v>
      </c>
      <c r="U14" t="str">
        <f>_xlfn.CONCAT($J$4,$A$17)</f>
        <v>TotalVOTERS</v>
      </c>
      <c r="V14" t="str">
        <f>$B$28</f>
        <v>Total Valid Votes polled</v>
      </c>
      <c r="W14" t="str">
        <f>$A$23</f>
        <v>POLLING PERCENTAGE</v>
      </c>
      <c r="X14" t="str">
        <f>$B$42</f>
        <v>Winner</v>
      </c>
      <c r="Y14" t="str">
        <f>$B$43</f>
        <v>Runner-Up</v>
      </c>
      <c r="Z14" t="s">
        <v>1199</v>
      </c>
      <c r="AA14" t="s">
        <v>1200</v>
      </c>
      <c r="AB14" t="str">
        <f>$B$44</f>
        <v>Margin</v>
      </c>
    </row>
    <row r="15" spans="1:28" x14ac:dyDescent="0.3">
      <c r="B15" t="s">
        <v>7</v>
      </c>
      <c r="D15">
        <f>SUM(D12:D13:D14)</f>
        <v>190714</v>
      </c>
      <c r="F15">
        <f>SUM(F12:F13:F14)</f>
        <v>157840</v>
      </c>
      <c r="H15">
        <f>SUM(H12:H13:H14)</f>
        <v>23</v>
      </c>
      <c r="J15">
        <f>SUM(D15:F15:H15)</f>
        <v>348577</v>
      </c>
      <c r="M15" t="str">
        <f>$B$2</f>
        <v>Asmoli</v>
      </c>
      <c r="N15">
        <f>$D$15</f>
        <v>190714</v>
      </c>
      <c r="O15">
        <f>$F$15</f>
        <v>157840</v>
      </c>
      <c r="P15">
        <f>$H$15</f>
        <v>23</v>
      </c>
      <c r="Q15">
        <f>$J$15</f>
        <v>348577</v>
      </c>
      <c r="R15">
        <f>$D$18</f>
        <v>134630</v>
      </c>
      <c r="S15">
        <f>$F$18</f>
        <v>114967</v>
      </c>
      <c r="T15">
        <f>$J$21</f>
        <v>448</v>
      </c>
      <c r="U15">
        <f>$J$22</f>
        <v>250045</v>
      </c>
      <c r="V15">
        <f>$C$28</f>
        <v>250045</v>
      </c>
      <c r="W15">
        <f>$J$23</f>
        <v>71.733074758231325</v>
      </c>
      <c r="X15" t="str">
        <f>$C$42</f>
        <v xml:space="preserve">SP        </v>
      </c>
      <c r="Y15" t="str">
        <f>$C$43</f>
        <v xml:space="preserve">BJP       </v>
      </c>
      <c r="Z15">
        <f>$G$42</f>
        <v>97610</v>
      </c>
      <c r="AA15">
        <f>$G$43</f>
        <v>76484</v>
      </c>
      <c r="AB15">
        <f>$C$44</f>
        <v>21126</v>
      </c>
    </row>
    <row r="17" spans="1:10" x14ac:dyDescent="0.3">
      <c r="A17" t="s">
        <v>17</v>
      </c>
    </row>
    <row r="18" spans="1:10" x14ac:dyDescent="0.3">
      <c r="B18" t="s">
        <v>14</v>
      </c>
      <c r="D18">
        <v>134630</v>
      </c>
      <c r="F18">
        <v>114967</v>
      </c>
      <c r="H18">
        <v>0</v>
      </c>
      <c r="J18">
        <f>SUM(D18:F18:H18)</f>
        <v>249597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448</v>
      </c>
    </row>
    <row r="22" spans="1:10" x14ac:dyDescent="0.3">
      <c r="B22" t="s">
        <v>7</v>
      </c>
      <c r="J22">
        <f>SUM(J18:J19:J21)</f>
        <v>250045</v>
      </c>
    </row>
    <row r="23" spans="1:10" x14ac:dyDescent="0.3">
      <c r="A23" t="s">
        <v>20</v>
      </c>
      <c r="J23">
        <f>J22/J15*100</f>
        <v>71.733074758231325</v>
      </c>
    </row>
    <row r="25" spans="1:10" x14ac:dyDescent="0.3">
      <c r="A25" t="s">
        <v>21</v>
      </c>
    </row>
    <row r="26" spans="1:10" x14ac:dyDescent="0.3">
      <c r="B26" t="s">
        <v>22</v>
      </c>
      <c r="C26">
        <v>0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J22-0</f>
        <v>250045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362</v>
      </c>
    </row>
    <row r="32" spans="1:10" x14ac:dyDescent="0.3">
      <c r="B32" t="s">
        <v>27</v>
      </c>
      <c r="C32">
        <v>963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124</v>
      </c>
      <c r="G42">
        <v>97610</v>
      </c>
    </row>
    <row r="43" spans="1:7" x14ac:dyDescent="0.3">
      <c r="B43" t="s">
        <v>40</v>
      </c>
      <c r="C43" t="s">
        <v>41</v>
      </c>
      <c r="E43" t="s">
        <v>125</v>
      </c>
      <c r="G43">
        <v>76484</v>
      </c>
    </row>
    <row r="44" spans="1:7" x14ac:dyDescent="0.3">
      <c r="B44" t="s">
        <v>42</v>
      </c>
      <c r="C44">
        <v>21126</v>
      </c>
    </row>
  </sheetData>
  <mergeCells count="1">
    <mergeCell ref="A1:L1"/>
  </mergeCells>
  <pageMargins left="0.75" right="0.75" top="0.75" bottom="0.5" header="0.5" footer="0.7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846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0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173693</v>
      </c>
      <c r="F12">
        <v>151080</v>
      </c>
      <c r="H12">
        <v>28</v>
      </c>
      <c r="J12">
        <f>SUM(D12:F12:H12)</f>
        <v>324801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</v>
      </c>
      <c r="F14">
        <v>0</v>
      </c>
      <c r="H14">
        <v>0</v>
      </c>
      <c r="J14">
        <f>SUM(D14:F14:H14)</f>
        <v>4</v>
      </c>
    </row>
    <row r="15" spans="1:12" x14ac:dyDescent="0.3">
      <c r="B15" t="s">
        <v>7</v>
      </c>
      <c r="D15">
        <f>SUM(D12:D13:D14)</f>
        <v>173697</v>
      </c>
      <c r="F15">
        <f>SUM(F12:F13:F14)</f>
        <v>151080</v>
      </c>
      <c r="H15">
        <f>SUM(H12:H13:H14)</f>
        <v>28</v>
      </c>
      <c r="J15">
        <f>SUM(D15:F15:H15)</f>
        <v>324805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100628</v>
      </c>
      <c r="F18">
        <v>99767</v>
      </c>
      <c r="H18">
        <v>2</v>
      </c>
      <c r="J18">
        <f>SUM(D18:F18:H18)</f>
        <v>200397</v>
      </c>
      <c r="M18" t="str">
        <f>$B$2</f>
        <v>Matera</v>
      </c>
      <c r="N18">
        <f>$D$15</f>
        <v>173697</v>
      </c>
      <c r="O18">
        <f>$F$15</f>
        <v>151080</v>
      </c>
      <c r="P18">
        <f>$H$15</f>
        <v>28</v>
      </c>
      <c r="Q18">
        <f>$J$15</f>
        <v>324805</v>
      </c>
      <c r="R18">
        <f>$D$18</f>
        <v>100628</v>
      </c>
      <c r="S18">
        <f>$F$18</f>
        <v>99767</v>
      </c>
      <c r="T18">
        <f>$J$21</f>
        <v>333</v>
      </c>
      <c r="U18">
        <f>$J$22</f>
        <v>200730</v>
      </c>
      <c r="V18">
        <f>$C$28</f>
        <v>200725</v>
      </c>
      <c r="W18">
        <f>$J$23</f>
        <v>61.80015701728729</v>
      </c>
      <c r="X18" t="str">
        <f>$C$42</f>
        <v xml:space="preserve">SP        </v>
      </c>
      <c r="Y18" t="str">
        <f>$C$43</f>
        <v xml:space="preserve">BJP       </v>
      </c>
      <c r="Z18">
        <f>$G$42</f>
        <v>79188</v>
      </c>
      <c r="AA18">
        <f>$G$43</f>
        <v>77593</v>
      </c>
      <c r="AB18">
        <f>$C$44</f>
        <v>1595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333</v>
      </c>
    </row>
    <row r="22" spans="1:28" x14ac:dyDescent="0.3">
      <c r="B22" t="s">
        <v>7</v>
      </c>
      <c r="J22">
        <f>SUM(J18:J19:J21)</f>
        <v>200730</v>
      </c>
    </row>
    <row r="23" spans="1:28" x14ac:dyDescent="0.3">
      <c r="A23" t="s">
        <v>20</v>
      </c>
      <c r="J23">
        <f>J22/J15*100</f>
        <v>61.80015701728729</v>
      </c>
    </row>
    <row r="25" spans="1:28" x14ac:dyDescent="0.3">
      <c r="A25" t="s">
        <v>21</v>
      </c>
    </row>
    <row r="26" spans="1:28" x14ac:dyDescent="0.3">
      <c r="B26" t="s">
        <v>22</v>
      </c>
      <c r="C26">
        <v>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</f>
        <v>200725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321</v>
      </c>
    </row>
    <row r="32" spans="1:28" x14ac:dyDescent="0.3">
      <c r="B32" t="s">
        <v>27</v>
      </c>
      <c r="C32">
        <v>1012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847</v>
      </c>
      <c r="G42">
        <v>79188</v>
      </c>
    </row>
    <row r="43" spans="1:7" x14ac:dyDescent="0.3">
      <c r="B43" t="s">
        <v>40</v>
      </c>
      <c r="C43" t="s">
        <v>41</v>
      </c>
      <c r="E43" t="s">
        <v>848</v>
      </c>
      <c r="G43">
        <v>77593</v>
      </c>
    </row>
    <row r="44" spans="1:7" x14ac:dyDescent="0.3">
      <c r="B44" t="s">
        <v>42</v>
      </c>
      <c r="C44">
        <v>1595</v>
      </c>
    </row>
  </sheetData>
  <mergeCells count="1">
    <mergeCell ref="A1:L1"/>
  </mergeCells>
  <pageMargins left="0.75" right="0.75" top="0.75" bottom="0.5" header="0.5" footer="0.7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849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172772</v>
      </c>
      <c r="F12">
        <v>150015</v>
      </c>
      <c r="H12">
        <v>25</v>
      </c>
      <c r="J12">
        <f>SUM(D12:F12:H12)</f>
        <v>322812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</v>
      </c>
      <c r="F14">
        <v>0</v>
      </c>
      <c r="H14">
        <v>0</v>
      </c>
      <c r="J14">
        <f>SUM(D14:F14:H14)</f>
        <v>4</v>
      </c>
    </row>
    <row r="15" spans="1:12" x14ac:dyDescent="0.3">
      <c r="B15" t="s">
        <v>7</v>
      </c>
      <c r="D15">
        <f>SUM(D12:D13:D14)</f>
        <v>172776</v>
      </c>
      <c r="F15">
        <f>SUM(F12:F13:F14)</f>
        <v>150015</v>
      </c>
      <c r="H15">
        <f>SUM(H12:H13:H14)</f>
        <v>25</v>
      </c>
      <c r="J15">
        <f>SUM(D15:F15:H15)</f>
        <v>322816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101788</v>
      </c>
      <c r="F18">
        <v>95067</v>
      </c>
      <c r="H18">
        <v>0</v>
      </c>
      <c r="J18">
        <f>SUM(D18:F18:H18)</f>
        <v>196855</v>
      </c>
      <c r="M18" t="str">
        <f>$B$2</f>
        <v>Mahasi</v>
      </c>
      <c r="N18">
        <f>$D$15</f>
        <v>172776</v>
      </c>
      <c r="O18">
        <f>$F$15</f>
        <v>150015</v>
      </c>
      <c r="P18">
        <f>$H$15</f>
        <v>25</v>
      </c>
      <c r="Q18">
        <f>$J$15</f>
        <v>322816</v>
      </c>
      <c r="R18">
        <f>$D$18</f>
        <v>101788</v>
      </c>
      <c r="S18">
        <f>$F$18</f>
        <v>95067</v>
      </c>
      <c r="T18">
        <f>$J$21</f>
        <v>346</v>
      </c>
      <c r="U18">
        <f>$J$22</f>
        <v>197201</v>
      </c>
      <c r="V18">
        <f>$C$28</f>
        <v>197137</v>
      </c>
      <c r="W18">
        <f>$J$23</f>
        <v>61.087740384615387</v>
      </c>
      <c r="X18" t="str">
        <f>$C$42</f>
        <v xml:space="preserve">BJP       </v>
      </c>
      <c r="Y18" t="str">
        <f>$C$43</f>
        <v xml:space="preserve">INC       </v>
      </c>
      <c r="Z18">
        <f>$G$42</f>
        <v>104654</v>
      </c>
      <c r="AA18">
        <f>$G$43</f>
        <v>45685</v>
      </c>
      <c r="AB18">
        <f>$C$44</f>
        <v>58969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346</v>
      </c>
    </row>
    <row r="22" spans="1:28" x14ac:dyDescent="0.3">
      <c r="B22" t="s">
        <v>7</v>
      </c>
      <c r="J22">
        <f>SUM(J18:J19:J21)</f>
        <v>197201</v>
      </c>
    </row>
    <row r="23" spans="1:28" x14ac:dyDescent="0.3">
      <c r="A23" t="s">
        <v>20</v>
      </c>
      <c r="J23">
        <f>J22/J15*100</f>
        <v>61.087740384615387</v>
      </c>
    </row>
    <row r="25" spans="1:28" x14ac:dyDescent="0.3">
      <c r="A25" t="s">
        <v>21</v>
      </c>
    </row>
    <row r="26" spans="1:28" x14ac:dyDescent="0.3">
      <c r="B26" t="s">
        <v>22</v>
      </c>
      <c r="C26">
        <v>64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J22-64</f>
        <v>197137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329</v>
      </c>
    </row>
    <row r="32" spans="1:28" x14ac:dyDescent="0.3">
      <c r="B32" t="s">
        <v>27</v>
      </c>
      <c r="C32">
        <v>981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850</v>
      </c>
      <c r="G42">
        <v>104654</v>
      </c>
    </row>
    <row r="43" spans="1:7" x14ac:dyDescent="0.3">
      <c r="B43" t="s">
        <v>40</v>
      </c>
      <c r="C43" t="s">
        <v>39</v>
      </c>
      <c r="E43" t="s">
        <v>851</v>
      </c>
      <c r="G43">
        <v>45685</v>
      </c>
    </row>
    <row r="44" spans="1:7" x14ac:dyDescent="0.3">
      <c r="B44" t="s">
        <v>42</v>
      </c>
      <c r="C44">
        <v>58969</v>
      </c>
    </row>
  </sheetData>
  <mergeCells count="1">
    <mergeCell ref="A1:L1"/>
  </mergeCells>
  <pageMargins left="0.75" right="0.75" top="0.75" bottom="0.5" header="0.5" footer="0.7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852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2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2</v>
      </c>
      <c r="J8">
        <f>SUM(D8:F8:E8)</f>
        <v>10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190493</v>
      </c>
      <c r="F12">
        <v>166547</v>
      </c>
      <c r="H12">
        <v>27</v>
      </c>
      <c r="J12">
        <f>SUM(D12:F12:H12)</f>
        <v>357067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</v>
      </c>
      <c r="F14">
        <v>0</v>
      </c>
      <c r="H14">
        <v>0</v>
      </c>
      <c r="J14">
        <f>SUM(D14:F14:H14)</f>
        <v>9</v>
      </c>
    </row>
    <row r="15" spans="1:12" x14ac:dyDescent="0.3">
      <c r="B15" t="s">
        <v>7</v>
      </c>
      <c r="D15">
        <f>SUM(D12:D13:D14)</f>
        <v>190502</v>
      </c>
      <c r="F15">
        <f>SUM(F12:F13:F14)</f>
        <v>166547</v>
      </c>
      <c r="H15">
        <f>SUM(H12:H13:H14)</f>
        <v>27</v>
      </c>
      <c r="J15">
        <f>SUM(D15:F15:H15)</f>
        <v>357076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112643</v>
      </c>
      <c r="F18">
        <v>100220</v>
      </c>
      <c r="H18">
        <v>1</v>
      </c>
      <c r="J18">
        <f>SUM(D18:F18:H18)</f>
        <v>212864</v>
      </c>
      <c r="M18" t="str">
        <f>$B$2</f>
        <v>Bahraich</v>
      </c>
      <c r="N18">
        <f>$D$15</f>
        <v>190502</v>
      </c>
      <c r="O18">
        <f>$F$15</f>
        <v>166547</v>
      </c>
      <c r="P18">
        <f>$H$15</f>
        <v>27</v>
      </c>
      <c r="Q18">
        <f>$J$15</f>
        <v>357076</v>
      </c>
      <c r="R18">
        <f>$D$18</f>
        <v>112643</v>
      </c>
      <c r="S18">
        <f>$F$18</f>
        <v>100220</v>
      </c>
      <c r="T18">
        <f>$J$21</f>
        <v>524</v>
      </c>
      <c r="U18">
        <f>$J$22</f>
        <v>213388</v>
      </c>
      <c r="V18">
        <f>$C$28</f>
        <v>213375</v>
      </c>
      <c r="W18">
        <f>$J$23</f>
        <v>59.759827039621818</v>
      </c>
      <c r="X18" t="str">
        <f>$C$42</f>
        <v xml:space="preserve">BJP       </v>
      </c>
      <c r="Y18" t="str">
        <f>$C$43</f>
        <v xml:space="preserve">SP        </v>
      </c>
      <c r="Z18">
        <f>$G$42</f>
        <v>87479</v>
      </c>
      <c r="AA18">
        <f>$G$43</f>
        <v>80777</v>
      </c>
      <c r="AB18">
        <f>$C$44</f>
        <v>6702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524</v>
      </c>
    </row>
    <row r="22" spans="1:28" x14ac:dyDescent="0.3">
      <c r="B22" t="s">
        <v>7</v>
      </c>
      <c r="J22">
        <f>SUM(J18:J19:J21)</f>
        <v>213388</v>
      </c>
    </row>
    <row r="23" spans="1:28" x14ac:dyDescent="0.3">
      <c r="A23" t="s">
        <v>20</v>
      </c>
      <c r="J23">
        <f>J22/J15*100</f>
        <v>59.759827039621818</v>
      </c>
    </row>
    <row r="25" spans="1:28" x14ac:dyDescent="0.3">
      <c r="A25" t="s">
        <v>21</v>
      </c>
    </row>
    <row r="26" spans="1:28" x14ac:dyDescent="0.3">
      <c r="B26" t="s">
        <v>22</v>
      </c>
      <c r="C26">
        <v>13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J22-13</f>
        <v>213375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347</v>
      </c>
    </row>
    <row r="32" spans="1:28" x14ac:dyDescent="0.3">
      <c r="B32" t="s">
        <v>27</v>
      </c>
      <c r="C32">
        <v>1029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853</v>
      </c>
      <c r="G42">
        <v>87479</v>
      </c>
    </row>
    <row r="43" spans="1:7" x14ac:dyDescent="0.3">
      <c r="B43" t="s">
        <v>40</v>
      </c>
      <c r="C43" t="s">
        <v>45</v>
      </c>
      <c r="E43" t="s">
        <v>854</v>
      </c>
      <c r="G43">
        <v>80777</v>
      </c>
    </row>
    <row r="44" spans="1:7" x14ac:dyDescent="0.3">
      <c r="B44" t="s">
        <v>42</v>
      </c>
      <c r="C44">
        <v>6702</v>
      </c>
    </row>
  </sheetData>
  <mergeCells count="1">
    <mergeCell ref="A1:L1"/>
  </mergeCells>
  <pageMargins left="0.75" right="0.75" top="0.75" bottom="0.5" header="0.5" footer="0.7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855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193921</v>
      </c>
      <c r="F12">
        <v>169046</v>
      </c>
      <c r="H12">
        <v>24</v>
      </c>
      <c r="J12">
        <f>SUM(D12:F12:H12)</f>
        <v>362991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33</v>
      </c>
      <c r="F14">
        <v>0</v>
      </c>
      <c r="H14">
        <v>0</v>
      </c>
      <c r="J14">
        <f>SUM(D14:F14:H14)</f>
        <v>33</v>
      </c>
    </row>
    <row r="15" spans="1:12" x14ac:dyDescent="0.3">
      <c r="B15" t="s">
        <v>7</v>
      </c>
      <c r="D15">
        <f>SUM(D12:D13:D14)</f>
        <v>193954</v>
      </c>
      <c r="F15">
        <f>SUM(F12:F13:F14)</f>
        <v>169046</v>
      </c>
      <c r="H15">
        <f>SUM(H12:H13:H14)</f>
        <v>24</v>
      </c>
      <c r="J15">
        <f>SUM(D15:F15:H15)</f>
        <v>363024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103778</v>
      </c>
      <c r="F18">
        <v>102027</v>
      </c>
      <c r="H18">
        <v>0</v>
      </c>
      <c r="J18">
        <f>SUM(D18:F18:H18)</f>
        <v>205805</v>
      </c>
      <c r="M18" t="str">
        <f>$B$2</f>
        <v>Payagpur</v>
      </c>
      <c r="N18">
        <f>$D$15</f>
        <v>193954</v>
      </c>
      <c r="O18">
        <f>$F$15</f>
        <v>169046</v>
      </c>
      <c r="P18">
        <f>$H$15</f>
        <v>24</v>
      </c>
      <c r="Q18">
        <f>$J$15</f>
        <v>363024</v>
      </c>
      <c r="R18">
        <f>$D$18</f>
        <v>103778</v>
      </c>
      <c r="S18">
        <f>$F$18</f>
        <v>102027</v>
      </c>
      <c r="T18">
        <f>$J$21</f>
        <v>404</v>
      </c>
      <c r="U18">
        <f>$J$22</f>
        <v>206209</v>
      </c>
      <c r="V18">
        <f>$C$28</f>
        <v>206193</v>
      </c>
      <c r="W18">
        <f>$J$23</f>
        <v>56.803131473401201</v>
      </c>
      <c r="X18" t="str">
        <f>$C$42</f>
        <v xml:space="preserve">BJP       </v>
      </c>
      <c r="Y18" t="str">
        <f>$C$43</f>
        <v xml:space="preserve">SP        </v>
      </c>
      <c r="Z18">
        <f>$G$42</f>
        <v>102254</v>
      </c>
      <c r="AA18">
        <f>$G$43</f>
        <v>60713</v>
      </c>
      <c r="AB18">
        <f>$C$44</f>
        <v>41541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404</v>
      </c>
    </row>
    <row r="22" spans="1:28" x14ac:dyDescent="0.3">
      <c r="B22" t="s">
        <v>7</v>
      </c>
      <c r="J22">
        <f>SUM(J18:J19:J21)</f>
        <v>206209</v>
      </c>
    </row>
    <row r="23" spans="1:28" x14ac:dyDescent="0.3">
      <c r="A23" t="s">
        <v>20</v>
      </c>
      <c r="J23">
        <f>J22/J15*100</f>
        <v>56.803131473401201</v>
      </c>
    </row>
    <row r="25" spans="1:28" x14ac:dyDescent="0.3">
      <c r="A25" t="s">
        <v>21</v>
      </c>
    </row>
    <row r="26" spans="1:28" x14ac:dyDescent="0.3">
      <c r="B26" t="s">
        <v>22</v>
      </c>
      <c r="C26">
        <v>16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J22-16</f>
        <v>206193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366</v>
      </c>
    </row>
    <row r="32" spans="1:28" x14ac:dyDescent="0.3">
      <c r="B32" t="s">
        <v>27</v>
      </c>
      <c r="C32">
        <v>992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856</v>
      </c>
      <c r="G42">
        <v>102254</v>
      </c>
    </row>
    <row r="43" spans="1:7" x14ac:dyDescent="0.3">
      <c r="B43" t="s">
        <v>40</v>
      </c>
      <c r="C43" t="s">
        <v>45</v>
      </c>
      <c r="E43" t="s">
        <v>857</v>
      </c>
      <c r="G43">
        <v>60713</v>
      </c>
    </row>
    <row r="44" spans="1:7" x14ac:dyDescent="0.3">
      <c r="B44" t="s">
        <v>42</v>
      </c>
      <c r="C44">
        <v>41541</v>
      </c>
    </row>
  </sheetData>
  <mergeCells count="1">
    <mergeCell ref="A1:L1"/>
  </mergeCells>
  <pageMargins left="0.75" right="0.75" top="0.75" bottom="0.5" header="0.5" footer="0.7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858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1</v>
      </c>
      <c r="H5">
        <v>0</v>
      </c>
      <c r="J5">
        <f>SUM(D5:F5:H5)</f>
        <v>9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0</v>
      </c>
      <c r="J8">
        <f>SUM(D8:F8:E8)</f>
        <v>7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198304</v>
      </c>
      <c r="F12">
        <v>172941</v>
      </c>
      <c r="H12">
        <v>16</v>
      </c>
      <c r="J12">
        <f>SUM(D12:F12:H12)</f>
        <v>371261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</v>
      </c>
      <c r="F14">
        <v>0</v>
      </c>
      <c r="H14">
        <v>0</v>
      </c>
      <c r="J14">
        <f>SUM(D14:F14:H14)</f>
        <v>4</v>
      </c>
    </row>
    <row r="15" spans="1:12" x14ac:dyDescent="0.3">
      <c r="B15" t="s">
        <v>7</v>
      </c>
      <c r="D15">
        <f>SUM(D12:D13:D14)</f>
        <v>198308</v>
      </c>
      <c r="F15">
        <f>SUM(F12:F13:F14)</f>
        <v>172941</v>
      </c>
      <c r="H15">
        <f>SUM(H12:H13:H14)</f>
        <v>16</v>
      </c>
      <c r="J15">
        <f>SUM(D15:F15:H15)</f>
        <v>371265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105751</v>
      </c>
      <c r="F18">
        <v>103504</v>
      </c>
      <c r="H18">
        <v>0</v>
      </c>
      <c r="J18">
        <f>SUM(D18:F18:H18)</f>
        <v>209255</v>
      </c>
      <c r="M18" t="str">
        <f>$B$2</f>
        <v>Kaiserganj</v>
      </c>
      <c r="N18">
        <f>$D$15</f>
        <v>198308</v>
      </c>
      <c r="O18">
        <f>$F$15</f>
        <v>172941</v>
      </c>
      <c r="P18">
        <f>$H$15</f>
        <v>16</v>
      </c>
      <c r="Q18">
        <f>$J$15</f>
        <v>371265</v>
      </c>
      <c r="R18">
        <f>$D$18</f>
        <v>105751</v>
      </c>
      <c r="S18">
        <f>$F$18</f>
        <v>103504</v>
      </c>
      <c r="T18">
        <f>$J$21</f>
        <v>281</v>
      </c>
      <c r="U18">
        <f>$J$22</f>
        <v>209536</v>
      </c>
      <c r="V18">
        <f>$C$28</f>
        <v>209536</v>
      </c>
      <c r="W18">
        <f>$J$23</f>
        <v>56.4383930615598</v>
      </c>
      <c r="X18" t="str">
        <f>$C$42</f>
        <v xml:space="preserve">BJP       </v>
      </c>
      <c r="Y18" t="str">
        <f>$C$43</f>
        <v xml:space="preserve">BSP       </v>
      </c>
      <c r="Z18">
        <f>$G$42</f>
        <v>85212</v>
      </c>
      <c r="AA18">
        <f>$G$43</f>
        <v>57849</v>
      </c>
      <c r="AB18">
        <f>$C$44</f>
        <v>27363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281</v>
      </c>
    </row>
    <row r="22" spans="1:28" x14ac:dyDescent="0.3">
      <c r="B22" t="s">
        <v>7</v>
      </c>
      <c r="J22">
        <f>SUM(J18:J19:J21)</f>
        <v>209536</v>
      </c>
    </row>
    <row r="23" spans="1:28" x14ac:dyDescent="0.3">
      <c r="A23" t="s">
        <v>20</v>
      </c>
      <c r="J23">
        <f>J22/J15*100</f>
        <v>56.4383930615598</v>
      </c>
    </row>
    <row r="25" spans="1:28" x14ac:dyDescent="0.3">
      <c r="A25" t="s">
        <v>21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209536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389</v>
      </c>
    </row>
    <row r="32" spans="1:28" x14ac:dyDescent="0.3">
      <c r="B32" t="s">
        <v>27</v>
      </c>
      <c r="C32">
        <v>954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859</v>
      </c>
      <c r="G42">
        <v>85212</v>
      </c>
    </row>
    <row r="43" spans="1:7" x14ac:dyDescent="0.3">
      <c r="B43" t="s">
        <v>40</v>
      </c>
      <c r="C43" t="s">
        <v>47</v>
      </c>
      <c r="E43" t="s">
        <v>860</v>
      </c>
      <c r="G43">
        <v>57849</v>
      </c>
    </row>
    <row r="44" spans="1:7" x14ac:dyDescent="0.3">
      <c r="B44" t="s">
        <v>42</v>
      </c>
      <c r="C44">
        <v>27363</v>
      </c>
    </row>
  </sheetData>
  <mergeCells count="1">
    <mergeCell ref="A1:L1"/>
  </mergeCells>
  <pageMargins left="0.75" right="0.75" top="0.75" bottom="0.5" header="0.5" footer="0.7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861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193472</v>
      </c>
      <c r="F12">
        <v>164028</v>
      </c>
      <c r="H12">
        <v>11</v>
      </c>
      <c r="J12">
        <f>SUM(D12:F12:H12)</f>
        <v>357511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15</v>
      </c>
      <c r="F14">
        <v>3</v>
      </c>
      <c r="H14">
        <v>0</v>
      </c>
      <c r="J14">
        <f>SUM(D14:F14:H14)</f>
        <v>18</v>
      </c>
    </row>
    <row r="15" spans="1:12" x14ac:dyDescent="0.3">
      <c r="B15" t="s">
        <v>7</v>
      </c>
      <c r="D15">
        <f>SUM(D12:D13:D14)</f>
        <v>193487</v>
      </c>
      <c r="F15">
        <f>SUM(F12:F13:F14)</f>
        <v>164031</v>
      </c>
      <c r="H15">
        <f>SUM(H12:H13:H14)</f>
        <v>11</v>
      </c>
      <c r="J15">
        <f>SUM(D15:F15:H15)</f>
        <v>357529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117468</v>
      </c>
      <c r="F18">
        <v>107581</v>
      </c>
      <c r="H18">
        <v>4</v>
      </c>
      <c r="J18">
        <f>SUM(D18:F18:H18)</f>
        <v>225053</v>
      </c>
      <c r="M18" t="str">
        <f>$B$2</f>
        <v>Bhinga</v>
      </c>
      <c r="N18">
        <f>$D$15</f>
        <v>193487</v>
      </c>
      <c r="O18">
        <f>$F$15</f>
        <v>164031</v>
      </c>
      <c r="P18">
        <f>$H$15</f>
        <v>11</v>
      </c>
      <c r="Q18">
        <f>$J$15</f>
        <v>357529</v>
      </c>
      <c r="R18">
        <f>$D$18</f>
        <v>117468</v>
      </c>
      <c r="S18">
        <f>$F$18</f>
        <v>107581</v>
      </c>
      <c r="T18">
        <f>$J$21</f>
        <v>545</v>
      </c>
      <c r="U18">
        <f>$J$22</f>
        <v>225598</v>
      </c>
      <c r="V18">
        <f>$C$28</f>
        <v>225590</v>
      </c>
      <c r="W18">
        <f>$J$23</f>
        <v>63.099217126442888</v>
      </c>
      <c r="X18" t="str">
        <f>$C$42</f>
        <v xml:space="preserve">BSP       </v>
      </c>
      <c r="Y18" t="str">
        <f>$C$43</f>
        <v xml:space="preserve">BJP       </v>
      </c>
      <c r="Z18">
        <f>$G$42</f>
        <v>76040</v>
      </c>
      <c r="AA18">
        <f>$G$43</f>
        <v>69950</v>
      </c>
      <c r="AB18">
        <f>$C$44</f>
        <v>6090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545</v>
      </c>
    </row>
    <row r="22" spans="1:28" x14ac:dyDescent="0.3">
      <c r="B22" t="s">
        <v>7</v>
      </c>
      <c r="J22">
        <f>SUM(J18:J19:J21)</f>
        <v>225598</v>
      </c>
    </row>
    <row r="23" spans="1:28" x14ac:dyDescent="0.3">
      <c r="A23" t="s">
        <v>20</v>
      </c>
      <c r="J23">
        <f>J22/J15*100</f>
        <v>63.099217126442888</v>
      </c>
    </row>
    <row r="25" spans="1:28" x14ac:dyDescent="0.3">
      <c r="A25" t="s">
        <v>21</v>
      </c>
    </row>
    <row r="26" spans="1:28" x14ac:dyDescent="0.3">
      <c r="B26" t="s">
        <v>22</v>
      </c>
      <c r="C26">
        <v>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</f>
        <v>225590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349</v>
      </c>
    </row>
    <row r="32" spans="1:28" x14ac:dyDescent="0.3">
      <c r="B32" t="s">
        <v>27</v>
      </c>
      <c r="C32">
        <v>1024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862</v>
      </c>
      <c r="G42">
        <v>76040</v>
      </c>
    </row>
    <row r="43" spans="1:7" x14ac:dyDescent="0.3">
      <c r="B43" t="s">
        <v>40</v>
      </c>
      <c r="C43" t="s">
        <v>41</v>
      </c>
      <c r="E43" t="s">
        <v>863</v>
      </c>
      <c r="G43">
        <v>69950</v>
      </c>
    </row>
    <row r="44" spans="1:7" x14ac:dyDescent="0.3">
      <c r="B44" t="s">
        <v>42</v>
      </c>
      <c r="C44">
        <v>6090</v>
      </c>
    </row>
  </sheetData>
  <mergeCells count="1">
    <mergeCell ref="A1:L1"/>
  </mergeCells>
  <pageMargins left="0.75" right="0.75" top="0.75" bottom="0.5" header="0.5" footer="0.7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864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203788</v>
      </c>
      <c r="F12">
        <v>176849</v>
      </c>
      <c r="H12">
        <v>5</v>
      </c>
      <c r="J12">
        <f>SUM(D12:F12:H12)</f>
        <v>380642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54</v>
      </c>
      <c r="F14">
        <v>20</v>
      </c>
      <c r="H14">
        <v>0</v>
      </c>
      <c r="J14">
        <f>SUM(D14:F14:H14)</f>
        <v>74</v>
      </c>
    </row>
    <row r="15" spans="1:12" x14ac:dyDescent="0.3">
      <c r="B15" t="s">
        <v>7</v>
      </c>
      <c r="D15">
        <f>SUM(D12:D13:D14)</f>
        <v>203842</v>
      </c>
      <c r="F15">
        <f>SUM(F12:F13:F14)</f>
        <v>176869</v>
      </c>
      <c r="H15">
        <f>SUM(H12:H13:H14)</f>
        <v>5</v>
      </c>
      <c r="J15">
        <f>SUM(D15:F15:H15)</f>
        <v>380716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124100</v>
      </c>
      <c r="F18">
        <v>117202</v>
      </c>
      <c r="H18">
        <v>2</v>
      </c>
      <c r="J18">
        <f>SUM(D18:F18:H18)</f>
        <v>241304</v>
      </c>
      <c r="M18" t="str">
        <f>$B$2</f>
        <v>Shrawasti</v>
      </c>
      <c r="N18">
        <f>$D$15</f>
        <v>203842</v>
      </c>
      <c r="O18">
        <f>$F$15</f>
        <v>176869</v>
      </c>
      <c r="P18">
        <f>$H$15</f>
        <v>5</v>
      </c>
      <c r="Q18">
        <f>$J$15</f>
        <v>380716</v>
      </c>
      <c r="R18">
        <f>$D$18</f>
        <v>124100</v>
      </c>
      <c r="S18">
        <f>$F$18</f>
        <v>117202</v>
      </c>
      <c r="T18">
        <f>$J$21</f>
        <v>444</v>
      </c>
      <c r="U18">
        <f>$J$22</f>
        <v>241748</v>
      </c>
      <c r="V18">
        <f>$C$28</f>
        <v>241733</v>
      </c>
      <c r="W18">
        <f>$J$23</f>
        <v>63.498250664537345</v>
      </c>
      <c r="X18" t="str">
        <f>$C$42</f>
        <v xml:space="preserve">BJP       </v>
      </c>
      <c r="Y18" t="str">
        <f>$C$43</f>
        <v xml:space="preserve">SP        </v>
      </c>
      <c r="Z18">
        <f>$G$42</f>
        <v>79437</v>
      </c>
      <c r="AA18">
        <f>$G$43</f>
        <v>78992</v>
      </c>
      <c r="AB18">
        <f>$C$44</f>
        <v>445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444</v>
      </c>
    </row>
    <row r="22" spans="1:28" x14ac:dyDescent="0.3">
      <c r="B22" t="s">
        <v>7</v>
      </c>
      <c r="J22">
        <f>SUM(J18:J19:J21)</f>
        <v>241748</v>
      </c>
    </row>
    <row r="23" spans="1:28" x14ac:dyDescent="0.3">
      <c r="A23" t="s">
        <v>20</v>
      </c>
      <c r="J23">
        <f>J22/J15*100</f>
        <v>63.498250664537345</v>
      </c>
    </row>
    <row r="25" spans="1:28" x14ac:dyDescent="0.3">
      <c r="A25" t="s">
        <v>21</v>
      </c>
    </row>
    <row r="26" spans="1:28" x14ac:dyDescent="0.3">
      <c r="B26" t="s">
        <v>22</v>
      </c>
      <c r="C26">
        <v>15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</f>
        <v>241733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386</v>
      </c>
    </row>
    <row r="32" spans="1:28" x14ac:dyDescent="0.3">
      <c r="B32" t="s">
        <v>27</v>
      </c>
      <c r="C32">
        <v>986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865</v>
      </c>
      <c r="G42">
        <v>79437</v>
      </c>
    </row>
    <row r="43" spans="1:7" x14ac:dyDescent="0.3">
      <c r="B43" t="s">
        <v>40</v>
      </c>
      <c r="C43" t="s">
        <v>45</v>
      </c>
      <c r="E43" t="s">
        <v>866</v>
      </c>
      <c r="G43">
        <v>78992</v>
      </c>
    </row>
    <row r="44" spans="1:7" x14ac:dyDescent="0.3">
      <c r="B44" t="s">
        <v>42</v>
      </c>
      <c r="C44">
        <v>445</v>
      </c>
    </row>
  </sheetData>
  <mergeCells count="1">
    <mergeCell ref="A1:L1"/>
  </mergeCells>
  <pageMargins left="0.75" right="0.75" top="0.75" bottom="0.5" header="0.5" footer="0.7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867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3</v>
      </c>
      <c r="H5">
        <v>0</v>
      </c>
      <c r="J5">
        <f>SUM(D5:F5:H5)</f>
        <v>17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3</v>
      </c>
      <c r="J8">
        <f>SUM(D8:F8:E8)</f>
        <v>12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202235</v>
      </c>
      <c r="F12">
        <v>165162</v>
      </c>
      <c r="H12">
        <v>14</v>
      </c>
      <c r="J12">
        <f>SUM(D12:F12:H12)</f>
        <v>367411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</v>
      </c>
      <c r="F14">
        <v>0</v>
      </c>
      <c r="H14">
        <v>0</v>
      </c>
      <c r="J14">
        <f>SUM(D14:F14:H14)</f>
        <v>4</v>
      </c>
    </row>
    <row r="15" spans="1:12" x14ac:dyDescent="0.3">
      <c r="B15" t="s">
        <v>7</v>
      </c>
      <c r="D15">
        <f>SUM(D12:D13:D14)</f>
        <v>202239</v>
      </c>
      <c r="F15">
        <f>SUM(F12:F13:F14)</f>
        <v>165162</v>
      </c>
      <c r="H15">
        <f>SUM(H12:H13:H14)</f>
        <v>14</v>
      </c>
      <c r="J15">
        <f>SUM(D15:F15:H15)</f>
        <v>367415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105431</v>
      </c>
      <c r="F18">
        <v>91671</v>
      </c>
      <c r="H18">
        <v>0</v>
      </c>
      <c r="J18">
        <f>SUM(D18:F18:H18)</f>
        <v>197102</v>
      </c>
      <c r="M18" t="str">
        <f>$B$2</f>
        <v>Tulsipur</v>
      </c>
      <c r="N18">
        <f>$D$15</f>
        <v>202239</v>
      </c>
      <c r="O18">
        <f>$F$15</f>
        <v>165162</v>
      </c>
      <c r="P18">
        <f>$H$15</f>
        <v>14</v>
      </c>
      <c r="Q18">
        <f>$J$15</f>
        <v>367415</v>
      </c>
      <c r="R18">
        <f>$D$18</f>
        <v>105431</v>
      </c>
      <c r="S18">
        <f>$F$18</f>
        <v>91671</v>
      </c>
      <c r="T18">
        <f>$J$21</f>
        <v>396</v>
      </c>
      <c r="U18">
        <f>$J$22</f>
        <v>197498</v>
      </c>
      <c r="V18">
        <f>$C$28</f>
        <v>197479</v>
      </c>
      <c r="W18">
        <f>$J$23</f>
        <v>53.753385136698284</v>
      </c>
      <c r="X18" t="str">
        <f>$C$42</f>
        <v xml:space="preserve">BJP       </v>
      </c>
      <c r="Y18" t="str">
        <f>$C$43</f>
        <v xml:space="preserve">INC       </v>
      </c>
      <c r="Z18">
        <f>$G$42</f>
        <v>62296</v>
      </c>
      <c r="AA18">
        <f>$G$43</f>
        <v>43637</v>
      </c>
      <c r="AB18">
        <f>$C$44</f>
        <v>18659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396</v>
      </c>
    </row>
    <row r="22" spans="1:28" x14ac:dyDescent="0.3">
      <c r="B22" t="s">
        <v>7</v>
      </c>
      <c r="J22">
        <f>SUM(J18:J19:J21)</f>
        <v>197498</v>
      </c>
    </row>
    <row r="23" spans="1:28" x14ac:dyDescent="0.3">
      <c r="A23" t="s">
        <v>20</v>
      </c>
      <c r="J23">
        <f>J22/J15*100</f>
        <v>53.753385136698284</v>
      </c>
    </row>
    <row r="25" spans="1:28" x14ac:dyDescent="0.3">
      <c r="A25" t="s">
        <v>21</v>
      </c>
    </row>
    <row r="26" spans="1:28" x14ac:dyDescent="0.3">
      <c r="B26" t="s">
        <v>22</v>
      </c>
      <c r="C26">
        <v>19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J22-19</f>
        <v>197479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358</v>
      </c>
    </row>
    <row r="32" spans="1:28" x14ac:dyDescent="0.3">
      <c r="B32" t="s">
        <v>27</v>
      </c>
      <c r="C32">
        <v>1026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868</v>
      </c>
      <c r="G42">
        <v>62296</v>
      </c>
    </row>
    <row r="43" spans="1:7" x14ac:dyDescent="0.3">
      <c r="B43" t="s">
        <v>40</v>
      </c>
      <c r="C43" t="s">
        <v>39</v>
      </c>
      <c r="E43" t="s">
        <v>869</v>
      </c>
      <c r="G43">
        <v>43637</v>
      </c>
    </row>
    <row r="44" spans="1:7" x14ac:dyDescent="0.3">
      <c r="B44" t="s">
        <v>42</v>
      </c>
      <c r="C44">
        <v>18659</v>
      </c>
    </row>
  </sheetData>
  <mergeCells count="1">
    <mergeCell ref="A1:L1"/>
  </mergeCells>
  <pageMargins left="0.75" right="0.75" top="0.75" bottom="0.5" header="0.5" footer="0.7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870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0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190453</v>
      </c>
      <c r="F12">
        <v>159295</v>
      </c>
      <c r="H12">
        <v>21</v>
      </c>
      <c r="J12">
        <f>SUM(D12:F12:H12)</f>
        <v>349769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</v>
      </c>
      <c r="F14">
        <v>1</v>
      </c>
      <c r="H14">
        <v>0</v>
      </c>
      <c r="J14">
        <f>SUM(D14:F14:H14)</f>
        <v>5</v>
      </c>
    </row>
    <row r="15" spans="1:12" x14ac:dyDescent="0.3">
      <c r="B15" t="s">
        <v>7</v>
      </c>
      <c r="D15">
        <f>SUM(D12:D13:D14)</f>
        <v>190457</v>
      </c>
      <c r="F15">
        <f>SUM(F12:F13:F14)</f>
        <v>159296</v>
      </c>
      <c r="H15">
        <f>SUM(H12:H13:H14)</f>
        <v>21</v>
      </c>
      <c r="J15">
        <f>SUM(D15:F15:H15)</f>
        <v>349774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100257</v>
      </c>
      <c r="F18">
        <v>95430</v>
      </c>
      <c r="H18">
        <v>0</v>
      </c>
      <c r="J18">
        <f>SUM(D18:F18:H18)</f>
        <v>195687</v>
      </c>
      <c r="M18" t="str">
        <f>$B$2</f>
        <v>Gainsari</v>
      </c>
      <c r="N18">
        <f>$D$15</f>
        <v>190457</v>
      </c>
      <c r="O18">
        <f>$F$15</f>
        <v>159296</v>
      </c>
      <c r="P18">
        <f>$H$15</f>
        <v>21</v>
      </c>
      <c r="Q18">
        <f>$J$15</f>
        <v>349774</v>
      </c>
      <c r="R18">
        <f>$D$18</f>
        <v>100257</v>
      </c>
      <c r="S18">
        <f>$F$18</f>
        <v>95430</v>
      </c>
      <c r="T18">
        <f>$J$21</f>
        <v>425</v>
      </c>
      <c r="U18">
        <f>$J$22</f>
        <v>196112</v>
      </c>
      <c r="V18">
        <f>$C$28</f>
        <v>196103</v>
      </c>
      <c r="W18">
        <f>$J$23</f>
        <v>56.068204040323181</v>
      </c>
      <c r="X18" t="str">
        <f>$C$42</f>
        <v xml:space="preserve">BJP       </v>
      </c>
      <c r="Y18" t="str">
        <f>$C$43</f>
        <v xml:space="preserve">BSP       </v>
      </c>
      <c r="Z18">
        <f>$G$42</f>
        <v>55716</v>
      </c>
      <c r="AA18">
        <f>$G$43</f>
        <v>53413</v>
      </c>
      <c r="AB18">
        <f>$C$44</f>
        <v>2303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425</v>
      </c>
    </row>
    <row r="22" spans="1:28" x14ac:dyDescent="0.3">
      <c r="B22" t="s">
        <v>7</v>
      </c>
      <c r="J22">
        <f>SUM(J18:J19:J21)</f>
        <v>196112</v>
      </c>
    </row>
    <row r="23" spans="1:28" x14ac:dyDescent="0.3">
      <c r="A23" t="s">
        <v>20</v>
      </c>
      <c r="J23">
        <f>J22/J15*100</f>
        <v>56.068204040323181</v>
      </c>
    </row>
    <row r="25" spans="1:28" x14ac:dyDescent="0.3">
      <c r="A25" t="s">
        <v>21</v>
      </c>
    </row>
    <row r="26" spans="1:28" x14ac:dyDescent="0.3">
      <c r="B26" t="s">
        <v>22</v>
      </c>
      <c r="C26">
        <v>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J22-9</f>
        <v>196103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338</v>
      </c>
    </row>
    <row r="32" spans="1:28" x14ac:dyDescent="0.3">
      <c r="B32" t="s">
        <v>27</v>
      </c>
      <c r="C32">
        <v>1035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871</v>
      </c>
      <c r="G42">
        <v>55716</v>
      </c>
    </row>
    <row r="43" spans="1:7" x14ac:dyDescent="0.3">
      <c r="B43" t="s">
        <v>40</v>
      </c>
      <c r="C43" t="s">
        <v>47</v>
      </c>
      <c r="E43" t="s">
        <v>872</v>
      </c>
      <c r="G43">
        <v>53413</v>
      </c>
    </row>
    <row r="44" spans="1:7" x14ac:dyDescent="0.3">
      <c r="B44" t="s">
        <v>42</v>
      </c>
      <c r="C44">
        <v>2303</v>
      </c>
    </row>
  </sheetData>
  <mergeCells count="1">
    <mergeCell ref="A1:L1"/>
  </mergeCells>
  <pageMargins left="0.75" right="0.75" top="0.75" bottom="0.5" header="0.5" footer="0.7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873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0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229250</v>
      </c>
      <c r="F12">
        <v>182118</v>
      </c>
      <c r="H12">
        <v>12</v>
      </c>
      <c r="J12">
        <f>SUM(D12:F12:H12)</f>
        <v>411380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11</v>
      </c>
      <c r="F14">
        <v>5</v>
      </c>
      <c r="H14">
        <v>0</v>
      </c>
      <c r="J14">
        <f>SUM(D14:F14:H14)</f>
        <v>16</v>
      </c>
    </row>
    <row r="15" spans="1:12" x14ac:dyDescent="0.3">
      <c r="B15" t="s">
        <v>7</v>
      </c>
      <c r="D15">
        <f>SUM(D12:D13:D14)</f>
        <v>229261</v>
      </c>
      <c r="F15">
        <f>SUM(F12:F13:F14)</f>
        <v>182123</v>
      </c>
      <c r="H15">
        <f>SUM(H12:H13:H14)</f>
        <v>12</v>
      </c>
      <c r="J15">
        <f>SUM(D15:F15:H15)</f>
        <v>411396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96679</v>
      </c>
      <c r="F18">
        <v>101413</v>
      </c>
      <c r="H18">
        <v>0</v>
      </c>
      <c r="J18">
        <f>SUM(D18:F18:H18)</f>
        <v>198092</v>
      </c>
      <c r="M18" t="str">
        <f>$B$2</f>
        <v>Utraula</v>
      </c>
      <c r="N18">
        <f>$D$15</f>
        <v>229261</v>
      </c>
      <c r="O18">
        <f>$F$15</f>
        <v>182123</v>
      </c>
      <c r="P18">
        <f>$H$15</f>
        <v>12</v>
      </c>
      <c r="Q18">
        <f>$J$15</f>
        <v>411396</v>
      </c>
      <c r="R18">
        <f>$D$18</f>
        <v>96679</v>
      </c>
      <c r="S18">
        <f>$F$18</f>
        <v>101413</v>
      </c>
      <c r="T18">
        <f>$J$21</f>
        <v>435</v>
      </c>
      <c r="U18">
        <f>$J$22</f>
        <v>198527</v>
      </c>
      <c r="V18">
        <f>$C$28</f>
        <v>198526</v>
      </c>
      <c r="W18">
        <f>$J$23</f>
        <v>48.256910616534924</v>
      </c>
      <c r="X18" t="str">
        <f>$C$42</f>
        <v xml:space="preserve">BJP       </v>
      </c>
      <c r="Y18" t="str">
        <f>$C$43</f>
        <v xml:space="preserve">SP        </v>
      </c>
      <c r="Z18">
        <f>$G$42</f>
        <v>85240</v>
      </c>
      <c r="AA18">
        <f>$G$43</f>
        <v>56066</v>
      </c>
      <c r="AB18">
        <f>$C$44</f>
        <v>29174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435</v>
      </c>
    </row>
    <row r="22" spans="1:28" x14ac:dyDescent="0.3">
      <c r="B22" t="s">
        <v>7</v>
      </c>
      <c r="J22">
        <f>SUM(J18:J19:J21)</f>
        <v>198527</v>
      </c>
    </row>
    <row r="23" spans="1:28" x14ac:dyDescent="0.3">
      <c r="A23" t="s">
        <v>20</v>
      </c>
      <c r="J23">
        <f>J22/J15*100</f>
        <v>48.256910616534924</v>
      </c>
    </row>
    <row r="25" spans="1:28" x14ac:dyDescent="0.3">
      <c r="A25" t="s">
        <v>21</v>
      </c>
    </row>
    <row r="26" spans="1:28" x14ac:dyDescent="0.3">
      <c r="B26" t="s">
        <v>22</v>
      </c>
      <c r="C26">
        <v>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</f>
        <v>198526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416</v>
      </c>
    </row>
    <row r="32" spans="1:28" x14ac:dyDescent="0.3">
      <c r="B32" t="s">
        <v>27</v>
      </c>
      <c r="C32">
        <v>989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874</v>
      </c>
      <c r="G42">
        <v>85240</v>
      </c>
    </row>
    <row r="43" spans="1:7" x14ac:dyDescent="0.3">
      <c r="B43" t="s">
        <v>40</v>
      </c>
      <c r="C43" t="s">
        <v>45</v>
      </c>
      <c r="E43" t="s">
        <v>875</v>
      </c>
      <c r="G43">
        <v>56066</v>
      </c>
    </row>
    <row r="44" spans="1:7" x14ac:dyDescent="0.3">
      <c r="B44" t="s">
        <v>42</v>
      </c>
      <c r="C44">
        <v>29174</v>
      </c>
    </row>
  </sheetData>
  <mergeCells count="1">
    <mergeCell ref="A1:L1"/>
  </mergeCells>
  <pageMargins left="0.75" right="0.75" top="0.75" bottom="0.5" header="0.5" footer="0.7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44"/>
  <sheetViews>
    <sheetView workbookViewId="0">
      <selection activeCell="G29" sqref="G29"/>
    </sheetView>
  </sheetViews>
  <sheetFormatPr defaultRowHeight="14.4" x14ac:dyDescent="0.3"/>
  <sheetData>
    <row r="1" spans="1:2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9" x14ac:dyDescent="0.3">
      <c r="A2" t="s">
        <v>1</v>
      </c>
      <c r="B2" t="s">
        <v>126</v>
      </c>
    </row>
    <row r="4" spans="1:29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9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29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29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29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29" x14ac:dyDescent="0.3">
      <c r="A9" t="s">
        <v>12</v>
      </c>
      <c r="D9">
        <v>5</v>
      </c>
      <c r="F9">
        <v>1</v>
      </c>
      <c r="H9">
        <v>0</v>
      </c>
      <c r="J9">
        <f>SUM(D9:F9:E9)</f>
        <v>6</v>
      </c>
    </row>
    <row r="11" spans="1:29" x14ac:dyDescent="0.3">
      <c r="A11" t="s">
        <v>13</v>
      </c>
    </row>
    <row r="12" spans="1:29" x14ac:dyDescent="0.3">
      <c r="B12" t="s">
        <v>14</v>
      </c>
      <c r="D12">
        <v>191364</v>
      </c>
      <c r="F12">
        <v>161709</v>
      </c>
      <c r="H12">
        <v>29</v>
      </c>
      <c r="J12">
        <f>SUM(D12:F12:H12)</f>
        <v>353102</v>
      </c>
    </row>
    <row r="13" spans="1:29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9" x14ac:dyDescent="0.3">
      <c r="B14" t="s">
        <v>16</v>
      </c>
      <c r="D14">
        <v>18</v>
      </c>
      <c r="F14">
        <v>8</v>
      </c>
      <c r="H14">
        <v>0</v>
      </c>
      <c r="J14">
        <f>SUM(D14:F14:H14)</f>
        <v>26</v>
      </c>
    </row>
    <row r="15" spans="1:29" x14ac:dyDescent="0.3">
      <c r="B15" t="s">
        <v>7</v>
      </c>
      <c r="D15">
        <f>SUM(D12:D13:D14)</f>
        <v>191382</v>
      </c>
      <c r="F15">
        <f>SUM(F12:F13:F14)</f>
        <v>161717</v>
      </c>
      <c r="H15">
        <f>SUM(H12:H13:H14)</f>
        <v>29</v>
      </c>
      <c r="J15">
        <f>SUM(D15:F15:H15)</f>
        <v>353128</v>
      </c>
      <c r="N15" t="str">
        <f>$A$2</f>
        <v>Constituency Name</v>
      </c>
      <c r="O15" t="str">
        <f>_xlfn.CONCAT($D$4," ",$A$11)</f>
        <v>Men ELECTORS</v>
      </c>
      <c r="P15" t="str">
        <f>_xlfn.CONCAT($F$4," ",$A$11)</f>
        <v>Woman ELECTORS</v>
      </c>
      <c r="Q15" t="str">
        <f>_xlfn.CONCAT($H$4," ",$A$11)</f>
        <v>Others ELECTORS</v>
      </c>
      <c r="R15" t="str">
        <f>_xlfn.CONCAT("total"," ",$A$11)</f>
        <v>total ELECTORS</v>
      </c>
      <c r="S15" t="str">
        <f>_xlfn.CONCAT($D$4,$A$17)</f>
        <v>MenVOTERS</v>
      </c>
      <c r="T15" t="str">
        <f>_xlfn.CONCAT($F$4,$A$17)</f>
        <v>WomanVOTERS</v>
      </c>
      <c r="U15" t="str">
        <f>_xlfn.CONCAT($B$21,$A$17)</f>
        <v>PostalVOTERS</v>
      </c>
      <c r="V15" t="str">
        <f>_xlfn.CONCAT($J$4,$A$17)</f>
        <v>TotalVOTERS</v>
      </c>
      <c r="W15" t="str">
        <f>$B$28</f>
        <v>Total Valid Votes polled</v>
      </c>
      <c r="X15" t="str">
        <f>$A$23</f>
        <v>POLLING PERCENTAGE</v>
      </c>
      <c r="Y15" t="str">
        <f>$B$42</f>
        <v>Winner</v>
      </c>
      <c r="Z15" t="str">
        <f>$B$43</f>
        <v>Runner-Up</v>
      </c>
      <c r="AA15" t="s">
        <v>1199</v>
      </c>
      <c r="AB15" t="s">
        <v>1200</v>
      </c>
      <c r="AC15" t="str">
        <f>$B$44</f>
        <v>Margin</v>
      </c>
    </row>
    <row r="16" spans="1:29" x14ac:dyDescent="0.3">
      <c r="N16" t="str">
        <f>$B$2</f>
        <v>Sambhal</v>
      </c>
      <c r="O16">
        <f>$D$15</f>
        <v>191382</v>
      </c>
      <c r="P16">
        <f>$F$15</f>
        <v>161717</v>
      </c>
      <c r="Q16">
        <f>$H$15</f>
        <v>29</v>
      </c>
      <c r="R16">
        <f>$J$15</f>
        <v>353128</v>
      </c>
      <c r="S16">
        <f>$D$18</f>
        <v>130924</v>
      </c>
      <c r="T16">
        <f>$F$18</f>
        <v>110023</v>
      </c>
      <c r="U16">
        <f>$J$21</f>
        <v>375</v>
      </c>
      <c r="V16">
        <f>$J$22</f>
        <v>241322</v>
      </c>
      <c r="W16">
        <f>$C$28</f>
        <v>241294</v>
      </c>
      <c r="X16">
        <f>$J$23</f>
        <v>68.338392877370239</v>
      </c>
      <c r="Y16" t="str">
        <f>$C$42</f>
        <v xml:space="preserve">SP        </v>
      </c>
      <c r="Z16" t="str">
        <f>$C$43</f>
        <v xml:space="preserve">AIMIM     </v>
      </c>
      <c r="AA16">
        <f>$G$42</f>
        <v>79248</v>
      </c>
      <c r="AB16">
        <f>$G$43</f>
        <v>59336</v>
      </c>
      <c r="AC16">
        <f>$C$44</f>
        <v>18822</v>
      </c>
    </row>
    <row r="17" spans="1:10" x14ac:dyDescent="0.3">
      <c r="A17" t="s">
        <v>17</v>
      </c>
    </row>
    <row r="18" spans="1:10" x14ac:dyDescent="0.3">
      <c r="B18" t="s">
        <v>14</v>
      </c>
      <c r="D18">
        <v>130924</v>
      </c>
      <c r="F18">
        <v>110023</v>
      </c>
      <c r="H18">
        <v>0</v>
      </c>
      <c r="J18">
        <f>SUM(D18:F18:H18)</f>
        <v>240947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375</v>
      </c>
    </row>
    <row r="22" spans="1:10" x14ac:dyDescent="0.3">
      <c r="B22" t="s">
        <v>7</v>
      </c>
      <c r="J22">
        <f>SUM(J18:J19:J21)</f>
        <v>241322</v>
      </c>
    </row>
    <row r="23" spans="1:10" x14ac:dyDescent="0.3">
      <c r="A23" t="s">
        <v>20</v>
      </c>
      <c r="J23">
        <f>J22/J15*100</f>
        <v>68.338392877370239</v>
      </c>
    </row>
    <row r="25" spans="1:10" x14ac:dyDescent="0.3">
      <c r="A25" t="s">
        <v>21</v>
      </c>
    </row>
    <row r="26" spans="1:10" x14ac:dyDescent="0.3">
      <c r="B26" t="s">
        <v>22</v>
      </c>
      <c r="C26">
        <v>28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J22-28</f>
        <v>241294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354</v>
      </c>
    </row>
    <row r="32" spans="1:10" x14ac:dyDescent="0.3">
      <c r="B32" t="s">
        <v>27</v>
      </c>
      <c r="C32">
        <v>997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127</v>
      </c>
      <c r="G42">
        <v>79248</v>
      </c>
    </row>
    <row r="43" spans="1:7" x14ac:dyDescent="0.3">
      <c r="B43" t="s">
        <v>40</v>
      </c>
      <c r="C43" t="s">
        <v>128</v>
      </c>
      <c r="E43" t="s">
        <v>129</v>
      </c>
      <c r="G43">
        <v>59336</v>
      </c>
    </row>
    <row r="44" spans="1:7" x14ac:dyDescent="0.3">
      <c r="B44" t="s">
        <v>42</v>
      </c>
      <c r="C44">
        <v>18822</v>
      </c>
    </row>
  </sheetData>
  <mergeCells count="1">
    <mergeCell ref="A1:L1"/>
  </mergeCells>
  <pageMargins left="0.75" right="0.75" top="0.75" bottom="0.5" header="0.5" footer="0.7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876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0</v>
      </c>
      <c r="H5">
        <v>0</v>
      </c>
      <c r="J5">
        <f>SUM(D5:F5:H5)</f>
        <v>13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227221</v>
      </c>
      <c r="F12">
        <v>183454</v>
      </c>
      <c r="H12">
        <v>9</v>
      </c>
      <c r="J12">
        <f>SUM(D12:F12:H12)</f>
        <v>410684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29</v>
      </c>
      <c r="F14">
        <v>12</v>
      </c>
      <c r="H14">
        <v>0</v>
      </c>
      <c r="J14">
        <f>SUM(D14:F14:H14)</f>
        <v>41</v>
      </c>
    </row>
    <row r="15" spans="1:12" x14ac:dyDescent="0.3">
      <c r="B15" t="s">
        <v>7</v>
      </c>
      <c r="D15">
        <f>SUM(D12:D13:D14)</f>
        <v>227250</v>
      </c>
      <c r="F15">
        <f>SUM(F12:F13:F14)</f>
        <v>183466</v>
      </c>
      <c r="H15">
        <f>SUM(H12:H13:H14)</f>
        <v>9</v>
      </c>
      <c r="J15">
        <f>SUM(D15:F15:H15)</f>
        <v>410725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102438</v>
      </c>
      <c r="F18">
        <v>90539</v>
      </c>
      <c r="H18">
        <v>0</v>
      </c>
      <c r="J18">
        <f>SUM(D18:F18:H18)</f>
        <v>192977</v>
      </c>
      <c r="M18" t="str">
        <f>$B$2</f>
        <v xml:space="preserve">Balrampur </v>
      </c>
      <c r="N18">
        <f>$D$15</f>
        <v>227250</v>
      </c>
      <c r="O18">
        <f>$F$15</f>
        <v>183466</v>
      </c>
      <c r="P18">
        <f>$H$15</f>
        <v>9</v>
      </c>
      <c r="Q18">
        <f>$J$15</f>
        <v>410725</v>
      </c>
      <c r="R18">
        <f>$D$18</f>
        <v>102438</v>
      </c>
      <c r="S18">
        <f>$F$18</f>
        <v>90539</v>
      </c>
      <c r="T18">
        <f>$J$21</f>
        <v>489</v>
      </c>
      <c r="U18">
        <f>$J$22</f>
        <v>193466</v>
      </c>
      <c r="V18">
        <f>$C$28</f>
        <v>193307</v>
      </c>
      <c r="W18">
        <f>$J$23</f>
        <v>47.10353642948445</v>
      </c>
      <c r="X18" t="str">
        <f>$C$42</f>
        <v xml:space="preserve">BJP       </v>
      </c>
      <c r="Y18" t="str">
        <f>$C$43</f>
        <v xml:space="preserve">INC       </v>
      </c>
      <c r="Z18">
        <f>$G$42</f>
        <v>89401</v>
      </c>
      <c r="AA18">
        <f>$G$43</f>
        <v>64541</v>
      </c>
      <c r="AB18">
        <f>$C$44</f>
        <v>24860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489</v>
      </c>
    </row>
    <row r="22" spans="1:28" x14ac:dyDescent="0.3">
      <c r="B22" t="s">
        <v>7</v>
      </c>
      <c r="J22">
        <f>SUM(J18:J19:J21)</f>
        <v>193466</v>
      </c>
    </row>
    <row r="23" spans="1:28" x14ac:dyDescent="0.3">
      <c r="A23" t="s">
        <v>20</v>
      </c>
      <c r="J23">
        <f>J22/J15*100</f>
        <v>47.10353642948445</v>
      </c>
    </row>
    <row r="25" spans="1:28" x14ac:dyDescent="0.3">
      <c r="A25" t="s">
        <v>21</v>
      </c>
    </row>
    <row r="26" spans="1:28" x14ac:dyDescent="0.3">
      <c r="B26" t="s">
        <v>22</v>
      </c>
      <c r="C26">
        <v>159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J22-159</f>
        <v>193307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393</v>
      </c>
    </row>
    <row r="32" spans="1:28" x14ac:dyDescent="0.3">
      <c r="B32" t="s">
        <v>27</v>
      </c>
      <c r="C32">
        <v>1045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877</v>
      </c>
      <c r="G42">
        <v>89401</v>
      </c>
    </row>
    <row r="43" spans="1:7" x14ac:dyDescent="0.3">
      <c r="B43" t="s">
        <v>40</v>
      </c>
      <c r="C43" t="s">
        <v>39</v>
      </c>
      <c r="E43" t="s">
        <v>878</v>
      </c>
      <c r="G43">
        <v>64541</v>
      </c>
    </row>
    <row r="44" spans="1:7" x14ac:dyDescent="0.3">
      <c r="B44" t="s">
        <v>42</v>
      </c>
      <c r="C44">
        <v>24860</v>
      </c>
    </row>
  </sheetData>
  <mergeCells count="1">
    <mergeCell ref="A1:L1"/>
  </mergeCells>
  <pageMargins left="0.75" right="0.75" top="0.75" bottom="0.5" header="0.5" footer="0.7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879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2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194076</v>
      </c>
      <c r="F12">
        <v>161867</v>
      </c>
      <c r="H12">
        <v>10</v>
      </c>
      <c r="J12">
        <f>SUM(D12:F12:H12)</f>
        <v>355953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71</v>
      </c>
      <c r="F14">
        <v>41</v>
      </c>
      <c r="H14">
        <v>0</v>
      </c>
      <c r="J14">
        <f>SUM(D14:F14:H14)</f>
        <v>112</v>
      </c>
    </row>
    <row r="15" spans="1:12" x14ac:dyDescent="0.3">
      <c r="B15" t="s">
        <v>7</v>
      </c>
      <c r="D15">
        <f>SUM(D12:D13:D14)</f>
        <v>194147</v>
      </c>
      <c r="F15">
        <f>SUM(F12:F13:F14)</f>
        <v>161908</v>
      </c>
      <c r="H15">
        <f>SUM(H12:H13:H14)</f>
        <v>10</v>
      </c>
      <c r="J15">
        <f>SUM(D15:F15:H15)</f>
        <v>356065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105225</v>
      </c>
      <c r="F18">
        <v>101156</v>
      </c>
      <c r="H18">
        <v>0</v>
      </c>
      <c r="J18">
        <f>SUM(D18:F18:H18)</f>
        <v>206381</v>
      </c>
      <c r="M18" t="str">
        <f>$B$2</f>
        <v>Mehnaun</v>
      </c>
      <c r="N18">
        <f>$D$15</f>
        <v>194147</v>
      </c>
      <c r="O18">
        <f>$F$15</f>
        <v>161908</v>
      </c>
      <c r="P18">
        <f>$H$15</f>
        <v>10</v>
      </c>
      <c r="Q18">
        <f>$J$15</f>
        <v>356065</v>
      </c>
      <c r="R18">
        <f>$D$18</f>
        <v>105225</v>
      </c>
      <c r="S18">
        <f>$F$18</f>
        <v>101156</v>
      </c>
      <c r="T18">
        <f>$J$21</f>
        <v>597</v>
      </c>
      <c r="U18">
        <f>$J$22</f>
        <v>206978</v>
      </c>
      <c r="V18">
        <f>$C$28</f>
        <v>206971</v>
      </c>
      <c r="W18">
        <f>$J$23</f>
        <v>58.129274149382837</v>
      </c>
      <c r="X18" t="str">
        <f>$C$42</f>
        <v xml:space="preserve">BJP       </v>
      </c>
      <c r="Y18" t="str">
        <f>$C$43</f>
        <v xml:space="preserve">BSP       </v>
      </c>
      <c r="Z18">
        <f>$G$42</f>
        <v>84304</v>
      </c>
      <c r="AA18">
        <f>$G$43</f>
        <v>47926</v>
      </c>
      <c r="AB18">
        <f>$C$44</f>
        <v>36378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597</v>
      </c>
    </row>
    <row r="22" spans="1:28" x14ac:dyDescent="0.3">
      <c r="B22" t="s">
        <v>7</v>
      </c>
      <c r="J22">
        <f>SUM(J18:J19:J21)</f>
        <v>206978</v>
      </c>
    </row>
    <row r="23" spans="1:28" x14ac:dyDescent="0.3">
      <c r="A23" t="s">
        <v>20</v>
      </c>
      <c r="J23">
        <f>J22/J15*100</f>
        <v>58.129274149382837</v>
      </c>
    </row>
    <row r="25" spans="1:28" x14ac:dyDescent="0.3">
      <c r="A25" t="s">
        <v>21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</f>
        <v>206971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362</v>
      </c>
    </row>
    <row r="32" spans="1:28" x14ac:dyDescent="0.3">
      <c r="B32" t="s">
        <v>27</v>
      </c>
      <c r="C32">
        <v>983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880</v>
      </c>
      <c r="G42">
        <v>84304</v>
      </c>
    </row>
    <row r="43" spans="1:7" x14ac:dyDescent="0.3">
      <c r="B43" t="s">
        <v>40</v>
      </c>
      <c r="C43" t="s">
        <v>47</v>
      </c>
      <c r="E43" t="s">
        <v>881</v>
      </c>
      <c r="G43">
        <v>47926</v>
      </c>
    </row>
    <row r="44" spans="1:7" x14ac:dyDescent="0.3">
      <c r="B44" t="s">
        <v>42</v>
      </c>
      <c r="C44">
        <v>36378</v>
      </c>
    </row>
  </sheetData>
  <mergeCells count="1">
    <mergeCell ref="A1:L1"/>
  </mergeCells>
  <pageMargins left="0.75" right="0.75" top="0.75" bottom="0.5" header="0.5" footer="0.7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882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3</v>
      </c>
      <c r="H5">
        <v>0</v>
      </c>
      <c r="J5">
        <f>SUM(D5:F5:H5)</f>
        <v>19</v>
      </c>
    </row>
    <row r="6" spans="1:12" x14ac:dyDescent="0.3">
      <c r="A6" t="s">
        <v>9</v>
      </c>
      <c r="D6">
        <v>2</v>
      </c>
      <c r="F6">
        <v>2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184233</v>
      </c>
      <c r="F12">
        <v>157920</v>
      </c>
      <c r="H12">
        <v>21</v>
      </c>
      <c r="J12">
        <f>SUM(D12:F12:H12)</f>
        <v>342174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97</v>
      </c>
      <c r="F14">
        <v>44</v>
      </c>
      <c r="H14">
        <v>0</v>
      </c>
      <c r="J14">
        <f>SUM(D14:F14:H14)</f>
        <v>141</v>
      </c>
    </row>
    <row r="15" spans="1:12" x14ac:dyDescent="0.3">
      <c r="B15" t="s">
        <v>7</v>
      </c>
      <c r="D15">
        <f>SUM(D12:D13:D14)</f>
        <v>184330</v>
      </c>
      <c r="F15">
        <f>SUM(F12:F13:F14)</f>
        <v>157964</v>
      </c>
      <c r="H15">
        <f>SUM(H12:H13:H14)</f>
        <v>21</v>
      </c>
      <c r="J15">
        <f>SUM(D15:F15:H15)</f>
        <v>342315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101433</v>
      </c>
      <c r="F18">
        <v>91031</v>
      </c>
      <c r="H18">
        <v>0</v>
      </c>
      <c r="J18">
        <f>SUM(D18:F18:H18)</f>
        <v>192464</v>
      </c>
      <c r="M18" t="str">
        <f>$B$2</f>
        <v>Gonda</v>
      </c>
      <c r="N18">
        <f>$D$15</f>
        <v>184330</v>
      </c>
      <c r="O18">
        <f>$F$15</f>
        <v>157964</v>
      </c>
      <c r="P18">
        <f>$H$15</f>
        <v>21</v>
      </c>
      <c r="Q18">
        <f>$J$15</f>
        <v>342315</v>
      </c>
      <c r="R18">
        <f>$D$18</f>
        <v>101433</v>
      </c>
      <c r="S18">
        <f>$F$18</f>
        <v>91031</v>
      </c>
      <c r="T18">
        <f>$J$21</f>
        <v>1209</v>
      </c>
      <c r="U18">
        <f>$J$22</f>
        <v>193673</v>
      </c>
      <c r="V18">
        <f>$C$28</f>
        <v>193555</v>
      </c>
      <c r="W18">
        <f>$J$23</f>
        <v>56.57742138089187</v>
      </c>
      <c r="X18" t="str">
        <f>$C$42</f>
        <v xml:space="preserve">BJP       </v>
      </c>
      <c r="Y18" t="str">
        <f>$C$43</f>
        <v xml:space="preserve">BSP       </v>
      </c>
      <c r="Z18">
        <f>$G$42</f>
        <v>58254</v>
      </c>
      <c r="AA18">
        <f>$G$43</f>
        <v>46576</v>
      </c>
      <c r="AB18">
        <f>$C$44</f>
        <v>11678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1209</v>
      </c>
    </row>
    <row r="22" spans="1:28" x14ac:dyDescent="0.3">
      <c r="B22" t="s">
        <v>7</v>
      </c>
      <c r="J22">
        <f>SUM(J18:J19:J21)</f>
        <v>193673</v>
      </c>
    </row>
    <row r="23" spans="1:28" x14ac:dyDescent="0.3">
      <c r="A23" t="s">
        <v>20</v>
      </c>
      <c r="J23">
        <f>J22/J15*100</f>
        <v>56.57742138089187</v>
      </c>
    </row>
    <row r="25" spans="1:28" x14ac:dyDescent="0.3">
      <c r="A25" t="s">
        <v>21</v>
      </c>
    </row>
    <row r="26" spans="1:28" x14ac:dyDescent="0.3">
      <c r="B26" t="s">
        <v>22</v>
      </c>
      <c r="C26">
        <v>118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J22-118</f>
        <v>193555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348</v>
      </c>
    </row>
    <row r="32" spans="1:28" x14ac:dyDescent="0.3">
      <c r="B32" t="s">
        <v>27</v>
      </c>
      <c r="C32">
        <v>983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883</v>
      </c>
      <c r="G42">
        <v>58254</v>
      </c>
    </row>
    <row r="43" spans="1:7" x14ac:dyDescent="0.3">
      <c r="B43" t="s">
        <v>40</v>
      </c>
      <c r="C43" t="s">
        <v>47</v>
      </c>
      <c r="E43" t="s">
        <v>884</v>
      </c>
      <c r="G43">
        <v>46576</v>
      </c>
    </row>
    <row r="44" spans="1:7" x14ac:dyDescent="0.3">
      <c r="B44" t="s">
        <v>42</v>
      </c>
      <c r="C44">
        <v>11678</v>
      </c>
    </row>
  </sheetData>
  <mergeCells count="1">
    <mergeCell ref="A1:L1"/>
  </mergeCells>
  <pageMargins left="0.75" right="0.75" top="0.75" bottom="0.5" header="0.5" footer="0.7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885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195718</v>
      </c>
      <c r="F12">
        <v>166340</v>
      </c>
      <c r="H12">
        <v>10</v>
      </c>
      <c r="J12">
        <f>SUM(D12:F12:H12)</f>
        <v>362068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67</v>
      </c>
      <c r="F14">
        <v>30</v>
      </c>
      <c r="H14">
        <v>0</v>
      </c>
      <c r="J14">
        <f>SUM(D14:F14:H14)</f>
        <v>97</v>
      </c>
    </row>
    <row r="15" spans="1:12" x14ac:dyDescent="0.3">
      <c r="B15" t="s">
        <v>7</v>
      </c>
      <c r="D15">
        <f>SUM(D12:D13:D14)</f>
        <v>195785</v>
      </c>
      <c r="F15">
        <f>SUM(F12:F13:F14)</f>
        <v>166370</v>
      </c>
      <c r="H15">
        <f>SUM(H12:H13:H14)</f>
        <v>10</v>
      </c>
      <c r="J15">
        <f>SUM(D15:F15:H15)</f>
        <v>362165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110328</v>
      </c>
      <c r="F18">
        <v>110984</v>
      </c>
      <c r="H18">
        <v>0</v>
      </c>
      <c r="J18">
        <f>SUM(D18:F18:H18)</f>
        <v>221312</v>
      </c>
      <c r="M18" t="str">
        <f>$B$2</f>
        <v>Katra Bazar</v>
      </c>
      <c r="N18">
        <f>$D$15</f>
        <v>195785</v>
      </c>
      <c r="O18">
        <f>$F$15</f>
        <v>166370</v>
      </c>
      <c r="P18">
        <f>$H$15</f>
        <v>10</v>
      </c>
      <c r="Q18">
        <f>$J$15</f>
        <v>362165</v>
      </c>
      <c r="R18">
        <f>$D$18</f>
        <v>110328</v>
      </c>
      <c r="S18">
        <f>$F$18</f>
        <v>110984</v>
      </c>
      <c r="T18">
        <f>$J$21</f>
        <v>492</v>
      </c>
      <c r="U18">
        <f>$J$22</f>
        <v>221804</v>
      </c>
      <c r="V18">
        <f>$C$28</f>
        <v>221535</v>
      </c>
      <c r="W18">
        <f>$J$23</f>
        <v>61.243908163406182</v>
      </c>
      <c r="X18" t="str">
        <f>$C$42</f>
        <v xml:space="preserve">BJP       </v>
      </c>
      <c r="Y18" t="str">
        <f>$C$43</f>
        <v xml:space="preserve">SP        </v>
      </c>
      <c r="Z18">
        <f>$G$42</f>
        <v>92095</v>
      </c>
      <c r="AA18">
        <f>$G$43</f>
        <v>61284</v>
      </c>
      <c r="AB18">
        <f>$C$44</f>
        <v>30811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492</v>
      </c>
    </row>
    <row r="22" spans="1:28" x14ac:dyDescent="0.3">
      <c r="B22" t="s">
        <v>7</v>
      </c>
      <c r="J22">
        <f>SUM(J18:J19:J21)</f>
        <v>221804</v>
      </c>
    </row>
    <row r="23" spans="1:28" x14ac:dyDescent="0.3">
      <c r="A23" t="s">
        <v>20</v>
      </c>
      <c r="J23">
        <f>J22/J15*100</f>
        <v>61.243908163406182</v>
      </c>
    </row>
    <row r="25" spans="1:28" x14ac:dyDescent="0.3">
      <c r="A25" t="s">
        <v>21</v>
      </c>
    </row>
    <row r="26" spans="1:28" x14ac:dyDescent="0.3">
      <c r="B26" t="s">
        <v>22</v>
      </c>
      <c r="C26">
        <v>5</v>
      </c>
    </row>
    <row r="27" spans="1:28" x14ac:dyDescent="0.3">
      <c r="B27" t="s">
        <v>23</v>
      </c>
      <c r="C27">
        <v>264</v>
      </c>
    </row>
    <row r="28" spans="1:28" x14ac:dyDescent="0.3">
      <c r="B28" t="s">
        <v>24</v>
      </c>
      <c r="C28">
        <f>J22-269</f>
        <v>221535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379</v>
      </c>
    </row>
    <row r="32" spans="1:28" x14ac:dyDescent="0.3">
      <c r="B32" t="s">
        <v>27</v>
      </c>
      <c r="C32">
        <v>955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886</v>
      </c>
      <c r="G42">
        <v>92095</v>
      </c>
    </row>
    <row r="43" spans="1:7" x14ac:dyDescent="0.3">
      <c r="B43" t="s">
        <v>40</v>
      </c>
      <c r="C43" t="s">
        <v>45</v>
      </c>
      <c r="E43" t="s">
        <v>887</v>
      </c>
      <c r="G43">
        <v>61284</v>
      </c>
    </row>
    <row r="44" spans="1:7" x14ac:dyDescent="0.3">
      <c r="B44" t="s">
        <v>42</v>
      </c>
      <c r="C44">
        <v>30811</v>
      </c>
    </row>
  </sheetData>
  <mergeCells count="1">
    <mergeCell ref="A1:L1"/>
  </mergeCells>
  <pageMargins left="0.75" right="0.75" top="0.75" bottom="0.5" header="0.5" footer="0.7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888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171347</v>
      </c>
      <c r="F12">
        <v>143284</v>
      </c>
      <c r="H12">
        <v>10</v>
      </c>
      <c r="J12">
        <f>SUM(D12:F12:H12)</f>
        <v>314641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149</v>
      </c>
      <c r="F14">
        <v>72</v>
      </c>
      <c r="H14">
        <v>0</v>
      </c>
      <c r="J14">
        <f>SUM(D14:F14:H14)</f>
        <v>221</v>
      </c>
    </row>
    <row r="15" spans="1:12" x14ac:dyDescent="0.3">
      <c r="B15" t="s">
        <v>7</v>
      </c>
      <c r="D15">
        <f>SUM(D12:D13:D14)</f>
        <v>171496</v>
      </c>
      <c r="F15">
        <f>SUM(F12:F13:F14)</f>
        <v>143356</v>
      </c>
      <c r="H15">
        <f>SUM(H12:H13:H14)</f>
        <v>10</v>
      </c>
      <c r="J15">
        <f>SUM(D15:F15:H15)</f>
        <v>314862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94005</v>
      </c>
      <c r="F18">
        <v>87905</v>
      </c>
      <c r="H18">
        <v>0</v>
      </c>
      <c r="J18">
        <f>SUM(D18:F18:H18)</f>
        <v>181910</v>
      </c>
      <c r="M18" t="str">
        <f>$B$2</f>
        <v>Colonelganj</v>
      </c>
      <c r="N18">
        <f>$D$15</f>
        <v>171496</v>
      </c>
      <c r="O18">
        <f>$F$15</f>
        <v>143356</v>
      </c>
      <c r="P18">
        <f>$H$15</f>
        <v>10</v>
      </c>
      <c r="Q18">
        <f>$J$15</f>
        <v>314862</v>
      </c>
      <c r="R18">
        <f>$D$18</f>
        <v>94005</v>
      </c>
      <c r="S18">
        <f>$F$18</f>
        <v>87905</v>
      </c>
      <c r="T18">
        <f>$J$21</f>
        <v>587</v>
      </c>
      <c r="U18">
        <f>$J$22</f>
        <v>182497</v>
      </c>
      <c r="V18">
        <f>$C$28</f>
        <v>182468</v>
      </c>
      <c r="W18">
        <f>$J$23</f>
        <v>57.96094797085707</v>
      </c>
      <c r="X18" t="str">
        <f>$C$42</f>
        <v xml:space="preserve">BJP       </v>
      </c>
      <c r="Y18" t="str">
        <f>$C$43</f>
        <v xml:space="preserve">SP        </v>
      </c>
      <c r="Z18">
        <f>$G$42</f>
        <v>82867</v>
      </c>
      <c r="AA18">
        <f>$G$43</f>
        <v>54462</v>
      </c>
      <c r="AB18">
        <f>$C$44</f>
        <v>28405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587</v>
      </c>
    </row>
    <row r="22" spans="1:28" x14ac:dyDescent="0.3">
      <c r="B22" t="s">
        <v>7</v>
      </c>
      <c r="J22">
        <f>SUM(J18:J19:J21)</f>
        <v>182497</v>
      </c>
    </row>
    <row r="23" spans="1:28" x14ac:dyDescent="0.3">
      <c r="A23" t="s">
        <v>20</v>
      </c>
      <c r="J23">
        <f>J22/J15*100</f>
        <v>57.96094797085707</v>
      </c>
    </row>
    <row r="25" spans="1:28" x14ac:dyDescent="0.3">
      <c r="A25" t="s">
        <v>21</v>
      </c>
    </row>
    <row r="26" spans="1:28" x14ac:dyDescent="0.3">
      <c r="B26" t="s">
        <v>22</v>
      </c>
      <c r="C26">
        <v>29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J22-29</f>
        <v>182468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324</v>
      </c>
    </row>
    <row r="32" spans="1:28" x14ac:dyDescent="0.3">
      <c r="B32" t="s">
        <v>27</v>
      </c>
      <c r="C32">
        <v>971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889</v>
      </c>
      <c r="G42">
        <v>82867</v>
      </c>
    </row>
    <row r="43" spans="1:7" x14ac:dyDescent="0.3">
      <c r="B43" t="s">
        <v>40</v>
      </c>
      <c r="C43" t="s">
        <v>45</v>
      </c>
      <c r="E43" t="s">
        <v>890</v>
      </c>
      <c r="G43">
        <v>54462</v>
      </c>
    </row>
    <row r="44" spans="1:7" x14ac:dyDescent="0.3">
      <c r="B44" t="s">
        <v>42</v>
      </c>
      <c r="C44">
        <v>28405</v>
      </c>
    </row>
  </sheetData>
  <mergeCells count="1">
    <mergeCell ref="A1:L1"/>
  </mergeCells>
  <pageMargins left="0.75" right="0.75" top="0.75" bottom="0.5" header="0.5" footer="0.7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891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191528</v>
      </c>
      <c r="F12">
        <v>162727</v>
      </c>
      <c r="H12">
        <v>8</v>
      </c>
      <c r="J12">
        <f>SUM(D12:F12:H12)</f>
        <v>354263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211</v>
      </c>
      <c r="F14">
        <v>77</v>
      </c>
      <c r="H14">
        <v>0</v>
      </c>
      <c r="J14">
        <f>SUM(D14:F14:H14)</f>
        <v>288</v>
      </c>
    </row>
    <row r="15" spans="1:12" x14ac:dyDescent="0.3">
      <c r="B15" t="s">
        <v>7</v>
      </c>
      <c r="D15">
        <f>SUM(D12:D13:D14)</f>
        <v>191739</v>
      </c>
      <c r="F15">
        <f>SUM(F12:F13:F14)</f>
        <v>162804</v>
      </c>
      <c r="H15">
        <f>SUM(H12:H13:H14)</f>
        <v>8</v>
      </c>
      <c r="J15">
        <f>SUM(D15:F15:H15)</f>
        <v>354551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102452</v>
      </c>
      <c r="F18">
        <v>100237</v>
      </c>
      <c r="H18">
        <v>0</v>
      </c>
      <c r="J18">
        <f>SUM(D18:F18:H18)</f>
        <v>202689</v>
      </c>
      <c r="M18" t="str">
        <f>$B$2</f>
        <v>Tarabganj</v>
      </c>
      <c r="N18">
        <f>$D$15</f>
        <v>191739</v>
      </c>
      <c r="O18">
        <f>$F$15</f>
        <v>162804</v>
      </c>
      <c r="P18">
        <f>$H$15</f>
        <v>8</v>
      </c>
      <c r="Q18">
        <f>$J$15</f>
        <v>354551</v>
      </c>
      <c r="R18">
        <f>$D$18</f>
        <v>102452</v>
      </c>
      <c r="S18">
        <f>$F$18</f>
        <v>100237</v>
      </c>
      <c r="T18">
        <f>$J$21</f>
        <v>590</v>
      </c>
      <c r="U18">
        <f>$J$22</f>
        <v>203279</v>
      </c>
      <c r="V18">
        <f>$C$28</f>
        <v>203268</v>
      </c>
      <c r="W18">
        <f>$J$23</f>
        <v>57.334205798319559</v>
      </c>
      <c r="X18" t="str">
        <f>$C$42</f>
        <v xml:space="preserve">BJP       </v>
      </c>
      <c r="Y18" t="str">
        <f>$C$43</f>
        <v xml:space="preserve">SP        </v>
      </c>
      <c r="Z18">
        <f>$G$42</f>
        <v>100294</v>
      </c>
      <c r="AA18">
        <f>$G$43</f>
        <v>61852</v>
      </c>
      <c r="AB18">
        <f>$C$44</f>
        <v>38442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590</v>
      </c>
    </row>
    <row r="22" spans="1:28" x14ac:dyDescent="0.3">
      <c r="B22" t="s">
        <v>7</v>
      </c>
      <c r="J22">
        <f>SUM(J18:J19:J21)</f>
        <v>203279</v>
      </c>
    </row>
    <row r="23" spans="1:28" x14ac:dyDescent="0.3">
      <c r="A23" t="s">
        <v>20</v>
      </c>
      <c r="J23">
        <f>J22/J15*100</f>
        <v>57.334205798319559</v>
      </c>
    </row>
    <row r="25" spans="1:28" x14ac:dyDescent="0.3">
      <c r="A25" t="s">
        <v>21</v>
      </c>
    </row>
    <row r="26" spans="1:28" x14ac:dyDescent="0.3">
      <c r="B26" t="s">
        <v>22</v>
      </c>
      <c r="C26">
        <v>11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</f>
        <v>203268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364</v>
      </c>
    </row>
    <row r="32" spans="1:28" x14ac:dyDescent="0.3">
      <c r="B32" t="s">
        <v>27</v>
      </c>
      <c r="C32">
        <v>973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892</v>
      </c>
      <c r="G42">
        <v>100294</v>
      </c>
    </row>
    <row r="43" spans="1:7" x14ac:dyDescent="0.3">
      <c r="B43" t="s">
        <v>40</v>
      </c>
      <c r="C43" t="s">
        <v>45</v>
      </c>
      <c r="E43" t="s">
        <v>893</v>
      </c>
      <c r="G43">
        <v>61852</v>
      </c>
    </row>
    <row r="44" spans="1:7" x14ac:dyDescent="0.3">
      <c r="B44" t="s">
        <v>42</v>
      </c>
      <c r="C44">
        <v>38442</v>
      </c>
    </row>
  </sheetData>
  <mergeCells count="1">
    <mergeCell ref="A1:L1"/>
  </mergeCells>
  <pageMargins left="0.75" right="0.75" top="0.75" bottom="0.5" header="0.5" footer="0.7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894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172356</v>
      </c>
      <c r="F12">
        <v>146297</v>
      </c>
      <c r="H12">
        <v>11</v>
      </c>
      <c r="J12">
        <f>SUM(D12:F12:H12)</f>
        <v>318664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126</v>
      </c>
      <c r="F14">
        <v>45</v>
      </c>
      <c r="H14">
        <v>0</v>
      </c>
      <c r="J14">
        <f>SUM(D14:F14:H14)</f>
        <v>171</v>
      </c>
    </row>
    <row r="15" spans="1:12" x14ac:dyDescent="0.3">
      <c r="B15" t="s">
        <v>7</v>
      </c>
      <c r="D15">
        <f>SUM(D12:D13:D14)</f>
        <v>172482</v>
      </c>
      <c r="F15">
        <f>SUM(F12:F13:F14)</f>
        <v>146342</v>
      </c>
      <c r="H15">
        <f>SUM(H12:H13:H14)</f>
        <v>11</v>
      </c>
      <c r="J15">
        <f>SUM(D15:F15:H15)</f>
        <v>318835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91377</v>
      </c>
      <c r="F18">
        <v>87441</v>
      </c>
      <c r="H18">
        <v>0</v>
      </c>
      <c r="J18">
        <f>SUM(D18:F18:H18)</f>
        <v>178818</v>
      </c>
      <c r="M18" t="str">
        <f>$B$2</f>
        <v xml:space="preserve">Mankapur </v>
      </c>
      <c r="N18">
        <f>$D$15</f>
        <v>172482</v>
      </c>
      <c r="O18">
        <f>$F$15</f>
        <v>146342</v>
      </c>
      <c r="P18">
        <f>$H$15</f>
        <v>11</v>
      </c>
      <c r="Q18">
        <f>$J$15</f>
        <v>318835</v>
      </c>
      <c r="R18">
        <f>$D$18</f>
        <v>91377</v>
      </c>
      <c r="S18">
        <f>$F$18</f>
        <v>87441</v>
      </c>
      <c r="T18">
        <f>$J$21</f>
        <v>723</v>
      </c>
      <c r="U18">
        <f>$J$22</f>
        <v>179541</v>
      </c>
      <c r="V18">
        <f>$C$28</f>
        <v>179521</v>
      </c>
      <c r="W18">
        <f>$J$23</f>
        <v>56.311571816143143</v>
      </c>
      <c r="X18" t="str">
        <f>$C$42</f>
        <v xml:space="preserve">BJP       </v>
      </c>
      <c r="Y18" t="str">
        <f>$C$43</f>
        <v xml:space="preserve">BSP       </v>
      </c>
      <c r="Z18">
        <f>$G$42</f>
        <v>102862</v>
      </c>
      <c r="AA18">
        <f>$G$43</f>
        <v>42701</v>
      </c>
      <c r="AB18">
        <f>$C$44</f>
        <v>60161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723</v>
      </c>
    </row>
    <row r="22" spans="1:28" x14ac:dyDescent="0.3">
      <c r="B22" t="s">
        <v>7</v>
      </c>
      <c r="J22">
        <f>SUM(J18:J19:J21)</f>
        <v>179541</v>
      </c>
    </row>
    <row r="23" spans="1:28" x14ac:dyDescent="0.3">
      <c r="A23" t="s">
        <v>20</v>
      </c>
      <c r="J23">
        <f>J22/J15*100</f>
        <v>56.311571816143143</v>
      </c>
    </row>
    <row r="25" spans="1:28" x14ac:dyDescent="0.3">
      <c r="A25" t="s">
        <v>21</v>
      </c>
    </row>
    <row r="26" spans="1:28" x14ac:dyDescent="0.3">
      <c r="B26" t="s">
        <v>22</v>
      </c>
      <c r="C26">
        <v>20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J22-20</f>
        <v>179521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338</v>
      </c>
    </row>
    <row r="32" spans="1:28" x14ac:dyDescent="0.3">
      <c r="B32" t="s">
        <v>27</v>
      </c>
      <c r="C32">
        <v>943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895</v>
      </c>
      <c r="G42">
        <v>102862</v>
      </c>
    </row>
    <row r="43" spans="1:7" x14ac:dyDescent="0.3">
      <c r="B43" t="s">
        <v>40</v>
      </c>
      <c r="C43" t="s">
        <v>47</v>
      </c>
      <c r="E43" t="s">
        <v>628</v>
      </c>
      <c r="G43">
        <v>42701</v>
      </c>
    </row>
    <row r="44" spans="1:7" x14ac:dyDescent="0.3">
      <c r="B44" t="s">
        <v>42</v>
      </c>
      <c r="C44">
        <v>60161</v>
      </c>
    </row>
  </sheetData>
  <mergeCells count="1">
    <mergeCell ref="A1:L1"/>
  </mergeCells>
  <pageMargins left="0.75" right="0.75" top="0.75" bottom="0.5" header="0.5" footer="0.7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896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0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169495</v>
      </c>
      <c r="F12">
        <v>142253</v>
      </c>
      <c r="H12">
        <v>7</v>
      </c>
      <c r="J12">
        <f>SUM(D12:F12:H12)</f>
        <v>311755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55</v>
      </c>
      <c r="F14">
        <v>25</v>
      </c>
      <c r="H14">
        <v>0</v>
      </c>
      <c r="J14">
        <f>SUM(D14:F14:H14)</f>
        <v>80</v>
      </c>
    </row>
    <row r="15" spans="1:12" x14ac:dyDescent="0.3">
      <c r="B15" t="s">
        <v>7</v>
      </c>
      <c r="D15">
        <f>SUM(D12:D13:D14)</f>
        <v>169550</v>
      </c>
      <c r="F15">
        <f>SUM(F12:F13:F14)</f>
        <v>142278</v>
      </c>
      <c r="H15">
        <f>SUM(H12:H13:H14)</f>
        <v>7</v>
      </c>
      <c r="J15">
        <f>SUM(D15:F15:H15)</f>
        <v>311835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95060</v>
      </c>
      <c r="F18">
        <v>77777</v>
      </c>
      <c r="H18">
        <v>0</v>
      </c>
      <c r="J18">
        <f>SUM(D18:F18:H18)</f>
        <v>172837</v>
      </c>
      <c r="M18" t="str">
        <f>$B$2</f>
        <v>Gaura</v>
      </c>
      <c r="N18">
        <f>$D$15</f>
        <v>169550</v>
      </c>
      <c r="O18">
        <f>$F$15</f>
        <v>142278</v>
      </c>
      <c r="P18">
        <f>$H$15</f>
        <v>7</v>
      </c>
      <c r="Q18">
        <f>$J$15</f>
        <v>311835</v>
      </c>
      <c r="R18">
        <f>$D$18</f>
        <v>95060</v>
      </c>
      <c r="S18">
        <f>$F$18</f>
        <v>77777</v>
      </c>
      <c r="T18">
        <f>$J$21</f>
        <v>567</v>
      </c>
      <c r="U18">
        <f>$J$22</f>
        <v>173404</v>
      </c>
      <c r="V18">
        <f>$C$28</f>
        <v>173380</v>
      </c>
      <c r="W18">
        <f>$J$23</f>
        <v>55.607613000464994</v>
      </c>
      <c r="X18" t="str">
        <f>$C$42</f>
        <v xml:space="preserve">BJP       </v>
      </c>
      <c r="Y18" t="str">
        <f>$C$43</f>
        <v xml:space="preserve">SP        </v>
      </c>
      <c r="Z18">
        <f>$G$42</f>
        <v>72455</v>
      </c>
      <c r="AA18">
        <f>$G$43</f>
        <v>42600</v>
      </c>
      <c r="AB18">
        <f>$C$44</f>
        <v>29855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567</v>
      </c>
    </row>
    <row r="22" spans="1:28" x14ac:dyDescent="0.3">
      <c r="B22" t="s">
        <v>7</v>
      </c>
      <c r="J22">
        <f>SUM(J18:J19:J21)</f>
        <v>173404</v>
      </c>
    </row>
    <row r="23" spans="1:28" x14ac:dyDescent="0.3">
      <c r="A23" t="s">
        <v>20</v>
      </c>
      <c r="J23">
        <f>J22/J15*100</f>
        <v>55.607613000464994</v>
      </c>
    </row>
    <row r="25" spans="1:28" x14ac:dyDescent="0.3">
      <c r="A25" t="s">
        <v>21</v>
      </c>
    </row>
    <row r="26" spans="1:28" x14ac:dyDescent="0.3">
      <c r="B26" t="s">
        <v>22</v>
      </c>
      <c r="C26">
        <v>24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J22-24</f>
        <v>173380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315</v>
      </c>
    </row>
    <row r="32" spans="1:28" x14ac:dyDescent="0.3">
      <c r="B32" t="s">
        <v>27</v>
      </c>
      <c r="C32">
        <v>990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897</v>
      </c>
      <c r="G42">
        <v>72455</v>
      </c>
    </row>
    <row r="43" spans="1:7" x14ac:dyDescent="0.3">
      <c r="B43" t="s">
        <v>40</v>
      </c>
      <c r="C43" t="s">
        <v>45</v>
      </c>
      <c r="E43" t="s">
        <v>289</v>
      </c>
      <c r="G43">
        <v>42600</v>
      </c>
    </row>
    <row r="44" spans="1:7" x14ac:dyDescent="0.3">
      <c r="B44" t="s">
        <v>42</v>
      </c>
      <c r="C44">
        <v>29855</v>
      </c>
    </row>
  </sheetData>
  <mergeCells count="1">
    <mergeCell ref="A1:L1"/>
  </mergeCells>
  <pageMargins left="0.75" right="0.75" top="0.75" bottom="0.5" header="0.5" footer="0.7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898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2</v>
      </c>
      <c r="H5">
        <v>0</v>
      </c>
      <c r="J5">
        <f>SUM(D5:F5:H5)</f>
        <v>17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183941</v>
      </c>
      <c r="F12">
        <v>158657</v>
      </c>
      <c r="H12">
        <v>43</v>
      </c>
      <c r="J12">
        <f>SUM(D12:F12:H12)</f>
        <v>342641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</v>
      </c>
      <c r="F14">
        <v>0</v>
      </c>
      <c r="H14">
        <v>0</v>
      </c>
      <c r="J14">
        <f>SUM(D14:F14:H14)</f>
        <v>3</v>
      </c>
    </row>
    <row r="15" spans="1:12" x14ac:dyDescent="0.3">
      <c r="B15" t="s">
        <v>7</v>
      </c>
      <c r="D15">
        <f>SUM(D12:D13:D14)</f>
        <v>183944</v>
      </c>
      <c r="F15">
        <f>SUM(F12:F13:F14)</f>
        <v>158657</v>
      </c>
      <c r="H15">
        <f>SUM(H12:H13:H14)</f>
        <v>43</v>
      </c>
      <c r="J15">
        <f>SUM(D15:F15:H15)</f>
        <v>342644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86203</v>
      </c>
      <c r="F18">
        <v>100040</v>
      </c>
      <c r="H18">
        <v>0</v>
      </c>
      <c r="J18">
        <f>SUM(D18:F18:H18)</f>
        <v>186243</v>
      </c>
      <c r="M18" t="str">
        <f>$B$2</f>
        <v>Shohratgarh</v>
      </c>
      <c r="N18">
        <f>$D$15</f>
        <v>183944</v>
      </c>
      <c r="O18">
        <f>$F$15</f>
        <v>158657</v>
      </c>
      <c r="P18">
        <f>$H$15</f>
        <v>43</v>
      </c>
      <c r="Q18">
        <f>$J$15</f>
        <v>342644</v>
      </c>
      <c r="R18">
        <f>$D$18</f>
        <v>86203</v>
      </c>
      <c r="S18">
        <f>$F$18</f>
        <v>100040</v>
      </c>
      <c r="T18">
        <f>$J$21</f>
        <v>499</v>
      </c>
      <c r="U18">
        <f>$J$22</f>
        <v>186742</v>
      </c>
      <c r="V18">
        <f>$C$28</f>
        <v>186719</v>
      </c>
      <c r="W18">
        <f>$J$23</f>
        <v>54.500297685060886</v>
      </c>
      <c r="X18" t="str">
        <f>$C$42</f>
        <v xml:space="preserve">ADAL      </v>
      </c>
      <c r="Y18" t="str">
        <f>$C$43</f>
        <v xml:space="preserve">BSP       </v>
      </c>
      <c r="Z18">
        <f>$G$42</f>
        <v>67653</v>
      </c>
      <c r="AA18">
        <f>$G$43</f>
        <v>45529</v>
      </c>
      <c r="AB18">
        <f>$C$44</f>
        <v>22124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499</v>
      </c>
    </row>
    <row r="22" spans="1:28" x14ac:dyDescent="0.3">
      <c r="B22" t="s">
        <v>7</v>
      </c>
      <c r="J22">
        <f>SUM(J18:J19:J21)</f>
        <v>186742</v>
      </c>
    </row>
    <row r="23" spans="1:28" x14ac:dyDescent="0.3">
      <c r="A23" t="s">
        <v>20</v>
      </c>
      <c r="J23">
        <f>J22/J15*100</f>
        <v>54.500297685060886</v>
      </c>
    </row>
    <row r="25" spans="1:28" x14ac:dyDescent="0.3">
      <c r="A25" t="s">
        <v>21</v>
      </c>
    </row>
    <row r="26" spans="1:28" x14ac:dyDescent="0.3">
      <c r="B26" t="s">
        <v>22</v>
      </c>
      <c r="C26">
        <v>23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J22-23</f>
        <v>186719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361</v>
      </c>
    </row>
    <row r="32" spans="1:28" x14ac:dyDescent="0.3">
      <c r="B32" t="s">
        <v>27</v>
      </c>
      <c r="C32">
        <v>949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728</v>
      </c>
      <c r="E42" t="s">
        <v>899</v>
      </c>
      <c r="G42">
        <v>67653</v>
      </c>
    </row>
    <row r="43" spans="1:7" x14ac:dyDescent="0.3">
      <c r="B43" t="s">
        <v>40</v>
      </c>
      <c r="C43" t="s">
        <v>47</v>
      </c>
      <c r="E43" t="s">
        <v>900</v>
      </c>
      <c r="G43">
        <v>45529</v>
      </c>
    </row>
    <row r="44" spans="1:7" x14ac:dyDescent="0.3">
      <c r="B44" t="s">
        <v>42</v>
      </c>
      <c r="C44">
        <v>22124</v>
      </c>
    </row>
  </sheetData>
  <mergeCells count="1">
    <mergeCell ref="A1:L1"/>
  </mergeCells>
  <pageMargins left="0.75" right="0.75" top="0.75" bottom="0.5" header="0.5" footer="0.7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901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0</v>
      </c>
      <c r="H5">
        <v>0</v>
      </c>
      <c r="J5">
        <f>SUM(D5:F5:H5)</f>
        <v>7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0</v>
      </c>
      <c r="J8">
        <f>SUM(D8:F8:E8)</f>
        <v>6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233318</v>
      </c>
      <c r="F12">
        <v>197250</v>
      </c>
      <c r="H12">
        <v>26</v>
      </c>
      <c r="J12">
        <f>SUM(D12:F12:H12)</f>
        <v>430594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17</v>
      </c>
      <c r="F14">
        <v>0</v>
      </c>
      <c r="H14">
        <v>0</v>
      </c>
      <c r="J14">
        <f>SUM(D14:F14:H14)</f>
        <v>17</v>
      </c>
    </row>
    <row r="15" spans="1:12" x14ac:dyDescent="0.3">
      <c r="B15" t="s">
        <v>7</v>
      </c>
      <c r="D15">
        <f>SUM(D12:D13:D14)</f>
        <v>233335</v>
      </c>
      <c r="F15">
        <f>SUM(F12:F13:F14)</f>
        <v>197250</v>
      </c>
      <c r="H15">
        <f>SUM(H12:H13:H14)</f>
        <v>26</v>
      </c>
      <c r="J15">
        <f>SUM(D15:F15:H15)</f>
        <v>430611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111861</v>
      </c>
      <c r="F18">
        <v>122707</v>
      </c>
      <c r="H18">
        <v>1</v>
      </c>
      <c r="J18">
        <f>SUM(D18:F18:H18)</f>
        <v>234569</v>
      </c>
      <c r="M18" t="str">
        <f>$B$2</f>
        <v xml:space="preserve">Kapilvastu </v>
      </c>
      <c r="N18">
        <f>$D$15</f>
        <v>233335</v>
      </c>
      <c r="O18">
        <f>$F$15</f>
        <v>197250</v>
      </c>
      <c r="P18">
        <f>$H$15</f>
        <v>26</v>
      </c>
      <c r="Q18">
        <f>$J$15</f>
        <v>430611</v>
      </c>
      <c r="R18">
        <f>$D$18</f>
        <v>111861</v>
      </c>
      <c r="S18">
        <f>$F$18</f>
        <v>122707</v>
      </c>
      <c r="T18">
        <f>$J$21</f>
        <v>603</v>
      </c>
      <c r="U18">
        <f>$J$22</f>
        <v>235172</v>
      </c>
      <c r="V18">
        <f>$C$28</f>
        <v>235129</v>
      </c>
      <c r="W18">
        <f>$J$23</f>
        <v>54.613560731147139</v>
      </c>
      <c r="X18" t="str">
        <f>$C$42</f>
        <v xml:space="preserve">BJP       </v>
      </c>
      <c r="Y18" t="str">
        <f>$C$43</f>
        <v xml:space="preserve">SP        </v>
      </c>
      <c r="Z18">
        <f>$G$42</f>
        <v>114082</v>
      </c>
      <c r="AA18">
        <f>$G$43</f>
        <v>75928</v>
      </c>
      <c r="AB18">
        <f>$C$44</f>
        <v>38154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603</v>
      </c>
    </row>
    <row r="22" spans="1:28" x14ac:dyDescent="0.3">
      <c r="B22" t="s">
        <v>7</v>
      </c>
      <c r="J22">
        <f>SUM(J18:J19:J21)</f>
        <v>235172</v>
      </c>
    </row>
    <row r="23" spans="1:28" x14ac:dyDescent="0.3">
      <c r="A23" t="s">
        <v>20</v>
      </c>
      <c r="J23">
        <f>J22/J15*100</f>
        <v>54.613560731147139</v>
      </c>
    </row>
    <row r="25" spans="1:28" x14ac:dyDescent="0.3">
      <c r="A25" t="s">
        <v>21</v>
      </c>
    </row>
    <row r="26" spans="1:28" x14ac:dyDescent="0.3">
      <c r="B26" t="s">
        <v>22</v>
      </c>
      <c r="C26">
        <v>43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J22-43</f>
        <v>235129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452</v>
      </c>
    </row>
    <row r="32" spans="1:28" x14ac:dyDescent="0.3">
      <c r="B32" t="s">
        <v>27</v>
      </c>
      <c r="C32">
        <v>953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902</v>
      </c>
      <c r="G42">
        <v>114082</v>
      </c>
    </row>
    <row r="43" spans="1:7" x14ac:dyDescent="0.3">
      <c r="B43" t="s">
        <v>40</v>
      </c>
      <c r="C43" t="s">
        <v>45</v>
      </c>
      <c r="E43" t="s">
        <v>903</v>
      </c>
      <c r="G43">
        <v>75928</v>
      </c>
    </row>
    <row r="44" spans="1:7" x14ac:dyDescent="0.3">
      <c r="B44" t="s">
        <v>42</v>
      </c>
      <c r="C44">
        <v>38154</v>
      </c>
    </row>
  </sheetData>
  <mergeCells count="1">
    <mergeCell ref="A1:L1"/>
  </mergeCells>
  <pageMargins left="0.75" right="0.75" top="0.75" bottom="0.5" header="0.5" footer="0.7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B44"/>
  <sheetViews>
    <sheetView workbookViewId="0">
      <selection activeCell="G29" sqref="G29"/>
    </sheetView>
  </sheetViews>
  <sheetFormatPr defaultRowHeight="14.4" x14ac:dyDescent="0.3"/>
  <sheetData>
    <row r="1" spans="1:28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8" x14ac:dyDescent="0.3">
      <c r="A2" t="s">
        <v>1</v>
      </c>
      <c r="B2" t="s">
        <v>130</v>
      </c>
    </row>
    <row r="4" spans="1:28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8" x14ac:dyDescent="0.3">
      <c r="A5" t="s">
        <v>8</v>
      </c>
      <c r="D5">
        <v>8</v>
      </c>
      <c r="F5">
        <v>1</v>
      </c>
      <c r="H5">
        <v>0</v>
      </c>
      <c r="J5">
        <f>SUM(D5:F5:H5)</f>
        <v>9</v>
      </c>
    </row>
    <row r="6" spans="1:28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28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8" x14ac:dyDescent="0.3">
      <c r="A8" t="s">
        <v>11</v>
      </c>
      <c r="D8">
        <f>D5-D6-D7</f>
        <v>6</v>
      </c>
      <c r="F8">
        <f>E5-E6-E7</f>
        <v>0</v>
      </c>
      <c r="H8">
        <f>F5-F6-F7</f>
        <v>1</v>
      </c>
      <c r="J8">
        <f>SUM(D8:F8:E8)</f>
        <v>6</v>
      </c>
    </row>
    <row r="9" spans="1:28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28" x14ac:dyDescent="0.3">
      <c r="A11" t="s">
        <v>13</v>
      </c>
    </row>
    <row r="12" spans="1:28" x14ac:dyDescent="0.3">
      <c r="B12" t="s">
        <v>14</v>
      </c>
      <c r="D12">
        <v>158972</v>
      </c>
      <c r="F12">
        <v>136761</v>
      </c>
      <c r="H12">
        <v>10</v>
      </c>
      <c r="J12">
        <f>SUM(D12:F12:H12)</f>
        <v>295743</v>
      </c>
    </row>
    <row r="13" spans="1:28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8" x14ac:dyDescent="0.3">
      <c r="B14" t="s">
        <v>16</v>
      </c>
      <c r="D14">
        <v>144</v>
      </c>
      <c r="F14">
        <v>58</v>
      </c>
      <c r="H14">
        <v>0</v>
      </c>
      <c r="J14">
        <f>SUM(D14:F14:H14)</f>
        <v>202</v>
      </c>
    </row>
    <row r="15" spans="1:28" x14ac:dyDescent="0.3">
      <c r="B15" t="s">
        <v>7</v>
      </c>
      <c r="D15">
        <f>SUM(D12:D13:D14)</f>
        <v>159116</v>
      </c>
      <c r="F15">
        <f>SUM(F12:F13:F14)</f>
        <v>136819</v>
      </c>
      <c r="H15">
        <f>SUM(H12:H13:H14)</f>
        <v>10</v>
      </c>
      <c r="J15">
        <f>SUM(D15:F15:H15)</f>
        <v>295945</v>
      </c>
    </row>
    <row r="16" spans="1:28" x14ac:dyDescent="0.3">
      <c r="M16" t="str">
        <f>$A$2</f>
        <v>Constituency Name</v>
      </c>
      <c r="N16" t="str">
        <f>_xlfn.CONCAT($D$4," ",$A$11)</f>
        <v>Men ELECTORS</v>
      </c>
      <c r="O16" t="str">
        <f>_xlfn.CONCAT($F$4," ",$A$11)</f>
        <v>Woman ELECTORS</v>
      </c>
      <c r="P16" t="str">
        <f>_xlfn.CONCAT($H$4," ",$A$11)</f>
        <v>Others ELECTORS</v>
      </c>
      <c r="Q16" t="str">
        <f>_xlfn.CONCAT("total"," ",$A$11)</f>
        <v>total ELECTORS</v>
      </c>
      <c r="R16" t="str">
        <f>_xlfn.CONCAT($D$4,$A$17)</f>
        <v>MenVOTERS</v>
      </c>
      <c r="S16" t="str">
        <f>_xlfn.CONCAT($F$4,$A$17)</f>
        <v>WomanVOTERS</v>
      </c>
      <c r="T16" t="str">
        <f>_xlfn.CONCAT($B$21,$A$17)</f>
        <v>PostalVOTERS</v>
      </c>
      <c r="U16" t="str">
        <f>_xlfn.CONCAT($J$4,$A$17)</f>
        <v>TotalVOTERS</v>
      </c>
      <c r="V16" t="str">
        <f>$B$28</f>
        <v>Total Valid Votes polled</v>
      </c>
      <c r="W16" t="str">
        <f>$A$23</f>
        <v>POLLING PERCENTAGE</v>
      </c>
      <c r="X16" t="str">
        <f>$B$42</f>
        <v>Winner</v>
      </c>
      <c r="Y16" t="str">
        <f>$B$43</f>
        <v>Runner-Up</v>
      </c>
      <c r="Z16" t="s">
        <v>1199</v>
      </c>
      <c r="AA16" t="s">
        <v>1200</v>
      </c>
      <c r="AB16" t="str">
        <f>$B$44</f>
        <v>Margin</v>
      </c>
    </row>
    <row r="17" spans="1:28" x14ac:dyDescent="0.3">
      <c r="A17" t="s">
        <v>17</v>
      </c>
      <c r="M17" t="str">
        <f>$B$2</f>
        <v>Suar</v>
      </c>
      <c r="N17">
        <f>$D$15</f>
        <v>159116</v>
      </c>
      <c r="O17">
        <f>$F$15</f>
        <v>136819</v>
      </c>
      <c r="P17">
        <f>$H$15</f>
        <v>10</v>
      </c>
      <c r="Q17">
        <f>$J$15</f>
        <v>295945</v>
      </c>
      <c r="R17">
        <f>$D$18</f>
        <v>108791</v>
      </c>
      <c r="S17">
        <f>$F$18</f>
        <v>96665</v>
      </c>
      <c r="T17">
        <f>$J$21</f>
        <v>599</v>
      </c>
      <c r="U17">
        <f>$J$22</f>
        <v>206056</v>
      </c>
      <c r="V17">
        <f>$C$28</f>
        <v>205962</v>
      </c>
      <c r="W17">
        <f>$J$23</f>
        <v>69.626450860801839</v>
      </c>
      <c r="X17" t="str">
        <f>$C$42</f>
        <v xml:space="preserve">SP        </v>
      </c>
      <c r="Y17" t="str">
        <f>$C$43</f>
        <v xml:space="preserve">BJP       </v>
      </c>
      <c r="Z17">
        <f>$G$42</f>
        <v>106443</v>
      </c>
      <c r="AA17">
        <f>$G$43</f>
        <v>53347</v>
      </c>
      <c r="AB17">
        <f>$C$44</f>
        <v>53096</v>
      </c>
    </row>
    <row r="18" spans="1:28" x14ac:dyDescent="0.3">
      <c r="B18" t="s">
        <v>14</v>
      </c>
      <c r="D18">
        <v>108791</v>
      </c>
      <c r="F18">
        <v>96665</v>
      </c>
      <c r="H18">
        <v>1</v>
      </c>
      <c r="J18">
        <f>SUM(D18:F18:H18)</f>
        <v>205457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599</v>
      </c>
    </row>
    <row r="22" spans="1:28" x14ac:dyDescent="0.3">
      <c r="B22" t="s">
        <v>7</v>
      </c>
      <c r="J22">
        <f>SUM(J18:J19:J21)</f>
        <v>206056</v>
      </c>
    </row>
    <row r="23" spans="1:28" x14ac:dyDescent="0.3">
      <c r="A23" t="s">
        <v>20</v>
      </c>
      <c r="J23">
        <f>J22/J15*100</f>
        <v>69.626450860801839</v>
      </c>
    </row>
    <row r="25" spans="1:28" x14ac:dyDescent="0.3">
      <c r="A25" t="s">
        <v>21</v>
      </c>
    </row>
    <row r="26" spans="1:28" x14ac:dyDescent="0.3">
      <c r="B26" t="s">
        <v>22</v>
      </c>
      <c r="C26">
        <v>94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J22-94</f>
        <v>205962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308</v>
      </c>
    </row>
    <row r="32" spans="1:28" x14ac:dyDescent="0.3">
      <c r="B32" t="s">
        <v>27</v>
      </c>
      <c r="C32">
        <v>960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131</v>
      </c>
      <c r="G42">
        <v>106443</v>
      </c>
    </row>
    <row r="43" spans="1:7" x14ac:dyDescent="0.3">
      <c r="B43" t="s">
        <v>40</v>
      </c>
      <c r="C43" t="s">
        <v>41</v>
      </c>
      <c r="E43" t="s">
        <v>132</v>
      </c>
      <c r="G43">
        <v>53347</v>
      </c>
    </row>
    <row r="44" spans="1:7" x14ac:dyDescent="0.3">
      <c r="B44" t="s">
        <v>42</v>
      </c>
      <c r="C44">
        <v>53096</v>
      </c>
    </row>
  </sheetData>
  <mergeCells count="1">
    <mergeCell ref="A1:L1"/>
  </mergeCells>
  <pageMargins left="0.75" right="0.75" top="0.75" bottom="0.5" header="0.5" footer="0.7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904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197132</v>
      </c>
      <c r="F12">
        <v>166232</v>
      </c>
      <c r="H12">
        <v>33</v>
      </c>
      <c r="J12">
        <f>SUM(D12:F12:H12)</f>
        <v>363397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</v>
      </c>
      <c r="F14">
        <v>0</v>
      </c>
      <c r="H14">
        <v>0</v>
      </c>
      <c r="J14">
        <f>SUM(D14:F14:H14)</f>
        <v>6</v>
      </c>
    </row>
    <row r="15" spans="1:12" x14ac:dyDescent="0.3">
      <c r="B15" t="s">
        <v>7</v>
      </c>
      <c r="D15">
        <f>SUM(D12:D13:D14)</f>
        <v>197138</v>
      </c>
      <c r="F15">
        <f>SUM(F12:F13:F14)</f>
        <v>166232</v>
      </c>
      <c r="H15">
        <f>SUM(H12:H13:H14)</f>
        <v>33</v>
      </c>
      <c r="J15">
        <f>SUM(D15:F15:H15)</f>
        <v>363403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83518</v>
      </c>
      <c r="F18">
        <v>101037</v>
      </c>
      <c r="H18">
        <v>0</v>
      </c>
      <c r="J18">
        <f>SUM(D18:F18:H18)</f>
        <v>184555</v>
      </c>
      <c r="M18" t="str">
        <f>$B$2</f>
        <v>Bansi</v>
      </c>
      <c r="N18">
        <f>$D$15</f>
        <v>197138</v>
      </c>
      <c r="O18">
        <f>$F$15</f>
        <v>166232</v>
      </c>
      <c r="P18">
        <f>$H$15</f>
        <v>33</v>
      </c>
      <c r="Q18">
        <f>$J$15</f>
        <v>363403</v>
      </c>
      <c r="R18">
        <f>$D$18</f>
        <v>83518</v>
      </c>
      <c r="S18">
        <f>$F$18</f>
        <v>101037</v>
      </c>
      <c r="T18">
        <f>$J$21</f>
        <v>577</v>
      </c>
      <c r="U18">
        <f>$J$22</f>
        <v>185132</v>
      </c>
      <c r="V18">
        <f>$C$28</f>
        <v>184514</v>
      </c>
      <c r="W18">
        <f>$J$23</f>
        <v>50.943993307705213</v>
      </c>
      <c r="X18" t="str">
        <f>$C$42</f>
        <v xml:space="preserve">BJP       </v>
      </c>
      <c r="Y18" t="str">
        <f>$C$43</f>
        <v xml:space="preserve">SP        </v>
      </c>
      <c r="Z18">
        <f>$G$42</f>
        <v>77548</v>
      </c>
      <c r="AA18">
        <f>$G$43</f>
        <v>58606</v>
      </c>
      <c r="AB18">
        <f>$C$44</f>
        <v>18942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577</v>
      </c>
    </row>
    <row r="22" spans="1:28" x14ac:dyDescent="0.3">
      <c r="B22" t="s">
        <v>7</v>
      </c>
      <c r="J22">
        <f>SUM(J18:J19:J21)</f>
        <v>185132</v>
      </c>
    </row>
    <row r="23" spans="1:28" x14ac:dyDescent="0.3">
      <c r="A23" t="s">
        <v>20</v>
      </c>
      <c r="J23">
        <f>J22/J15*100</f>
        <v>50.943993307705213</v>
      </c>
    </row>
    <row r="25" spans="1:28" x14ac:dyDescent="0.3">
      <c r="A25" t="s">
        <v>21</v>
      </c>
    </row>
    <row r="26" spans="1:28" x14ac:dyDescent="0.3">
      <c r="B26" t="s">
        <v>22</v>
      </c>
      <c r="C26">
        <v>82</v>
      </c>
    </row>
    <row r="27" spans="1:28" x14ac:dyDescent="0.3">
      <c r="B27" t="s">
        <v>23</v>
      </c>
      <c r="C27">
        <v>536</v>
      </c>
    </row>
    <row r="28" spans="1:28" x14ac:dyDescent="0.3">
      <c r="B28" t="s">
        <v>24</v>
      </c>
      <c r="C28">
        <f>J22-618</f>
        <v>184514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389</v>
      </c>
    </row>
    <row r="32" spans="1:28" x14ac:dyDescent="0.3">
      <c r="B32" t="s">
        <v>27</v>
      </c>
      <c r="C32">
        <v>934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905</v>
      </c>
      <c r="G42">
        <v>77548</v>
      </c>
    </row>
    <row r="43" spans="1:7" x14ac:dyDescent="0.3">
      <c r="B43" t="s">
        <v>40</v>
      </c>
      <c r="C43" t="s">
        <v>45</v>
      </c>
      <c r="E43" t="s">
        <v>906</v>
      </c>
      <c r="G43">
        <v>58606</v>
      </c>
    </row>
    <row r="44" spans="1:7" x14ac:dyDescent="0.3">
      <c r="B44" t="s">
        <v>42</v>
      </c>
      <c r="C44">
        <v>18942</v>
      </c>
    </row>
  </sheetData>
  <mergeCells count="1">
    <mergeCell ref="A1:L1"/>
  </mergeCells>
  <pageMargins left="0.75" right="0.75" top="0.75" bottom="0.5" header="0.5" footer="0.75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907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0</v>
      </c>
      <c r="H5">
        <v>0</v>
      </c>
      <c r="J5">
        <f>SUM(D5:F5:H5)</f>
        <v>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0</v>
      </c>
      <c r="J8">
        <f>SUM(D8:F8:E8)</f>
        <v>6</v>
      </c>
    </row>
    <row r="9" spans="1:12" x14ac:dyDescent="0.3">
      <c r="A9" t="s">
        <v>12</v>
      </c>
      <c r="D9">
        <v>3</v>
      </c>
      <c r="F9">
        <v>0</v>
      </c>
      <c r="H9">
        <v>0</v>
      </c>
      <c r="J9">
        <f>SUM(D9:F9:E9)</f>
        <v>3</v>
      </c>
    </row>
    <row r="11" spans="1:12" x14ac:dyDescent="0.3">
      <c r="A11" t="s">
        <v>13</v>
      </c>
    </row>
    <row r="12" spans="1:12" x14ac:dyDescent="0.3">
      <c r="B12" t="s">
        <v>14</v>
      </c>
      <c r="D12">
        <v>174845</v>
      </c>
      <c r="F12">
        <v>146756</v>
      </c>
      <c r="H12">
        <v>35</v>
      </c>
      <c r="J12">
        <f>SUM(D12:F12:H12)</f>
        <v>321636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</v>
      </c>
      <c r="F14">
        <v>0</v>
      </c>
      <c r="H14">
        <v>0</v>
      </c>
      <c r="J14">
        <f>SUM(D14:F14:H14)</f>
        <v>2</v>
      </c>
    </row>
    <row r="15" spans="1:12" x14ac:dyDescent="0.3">
      <c r="B15" t="s">
        <v>7</v>
      </c>
      <c r="D15">
        <f>SUM(D12:D13:D14)</f>
        <v>174847</v>
      </c>
      <c r="F15">
        <f>SUM(F12:F13:F14)</f>
        <v>146756</v>
      </c>
      <c r="H15">
        <f>SUM(H12:H13:H14)</f>
        <v>35</v>
      </c>
      <c r="J15">
        <f>SUM(D15:F15:H15)</f>
        <v>321638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73677</v>
      </c>
      <c r="F18">
        <v>87198</v>
      </c>
      <c r="H18">
        <v>1</v>
      </c>
      <c r="J18">
        <f>SUM(D18:F18:H18)</f>
        <v>160876</v>
      </c>
      <c r="M18" t="str">
        <f>$B$2</f>
        <v>Itwa</v>
      </c>
      <c r="N18">
        <f>$D$15</f>
        <v>174847</v>
      </c>
      <c r="O18">
        <f>$F$15</f>
        <v>146756</v>
      </c>
      <c r="P18">
        <f>$H$15</f>
        <v>35</v>
      </c>
      <c r="Q18">
        <f>$J$15</f>
        <v>321638</v>
      </c>
      <c r="R18">
        <f>$D$18</f>
        <v>73677</v>
      </c>
      <c r="S18">
        <f>$F$18</f>
        <v>87198</v>
      </c>
      <c r="T18">
        <f>$J$21</f>
        <v>329</v>
      </c>
      <c r="U18">
        <f>$J$22</f>
        <v>161205</v>
      </c>
      <c r="V18">
        <f>$C$28</f>
        <v>160935</v>
      </c>
      <c r="W18">
        <f>$J$23</f>
        <v>50.120010695253669</v>
      </c>
      <c r="X18" t="str">
        <f>$C$42</f>
        <v xml:space="preserve">BJP       </v>
      </c>
      <c r="Y18" t="str">
        <f>$C$43</f>
        <v xml:space="preserve">BSP       </v>
      </c>
      <c r="Z18">
        <f>$G$42</f>
        <v>59524</v>
      </c>
      <c r="AA18">
        <f>$G$43</f>
        <v>49316</v>
      </c>
      <c r="AB18">
        <f>$C$44</f>
        <v>10208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329</v>
      </c>
    </row>
    <row r="22" spans="1:28" x14ac:dyDescent="0.3">
      <c r="B22" t="s">
        <v>7</v>
      </c>
      <c r="J22">
        <f>SUM(J18:J19:J21)</f>
        <v>161205</v>
      </c>
    </row>
    <row r="23" spans="1:28" x14ac:dyDescent="0.3">
      <c r="A23" t="s">
        <v>20</v>
      </c>
      <c r="J23">
        <f>J22/J15*100</f>
        <v>50.120010695253669</v>
      </c>
    </row>
    <row r="25" spans="1:28" x14ac:dyDescent="0.3">
      <c r="A25" t="s">
        <v>21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263</v>
      </c>
    </row>
    <row r="28" spans="1:28" x14ac:dyDescent="0.3">
      <c r="B28" t="s">
        <v>24</v>
      </c>
      <c r="C28">
        <f>J22-270</f>
        <v>160935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341</v>
      </c>
    </row>
    <row r="32" spans="1:28" x14ac:dyDescent="0.3">
      <c r="B32" t="s">
        <v>27</v>
      </c>
      <c r="C32">
        <v>943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908</v>
      </c>
      <c r="G42">
        <v>59524</v>
      </c>
    </row>
    <row r="43" spans="1:7" x14ac:dyDescent="0.3">
      <c r="B43" t="s">
        <v>40</v>
      </c>
      <c r="C43" t="s">
        <v>47</v>
      </c>
      <c r="E43" t="s">
        <v>909</v>
      </c>
      <c r="G43">
        <v>49316</v>
      </c>
    </row>
    <row r="44" spans="1:7" x14ac:dyDescent="0.3">
      <c r="B44" t="s">
        <v>42</v>
      </c>
      <c r="C44">
        <v>10208</v>
      </c>
    </row>
  </sheetData>
  <mergeCells count="1">
    <mergeCell ref="A1:L1"/>
  </mergeCells>
  <pageMargins left="0.75" right="0.75" top="0.75" bottom="0.5" header="0.5" footer="0.75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910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1</v>
      </c>
      <c r="H5">
        <v>0</v>
      </c>
      <c r="J5">
        <f>SUM(D5:F5:H5)</f>
        <v>8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1</v>
      </c>
      <c r="J8">
        <f>SUM(D8:F8:E8)</f>
        <v>7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215199</v>
      </c>
      <c r="F12">
        <v>179113</v>
      </c>
      <c r="H12">
        <v>30</v>
      </c>
      <c r="J12">
        <f>SUM(D12:F12:H12)</f>
        <v>394342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</v>
      </c>
      <c r="F14">
        <v>0</v>
      </c>
      <c r="H14">
        <v>0</v>
      </c>
      <c r="J14">
        <f>SUM(D14:F14:H14)</f>
        <v>9</v>
      </c>
    </row>
    <row r="15" spans="1:12" x14ac:dyDescent="0.3">
      <c r="B15" t="s">
        <v>7</v>
      </c>
      <c r="D15">
        <f>SUM(D12:D13:D14)</f>
        <v>215208</v>
      </c>
      <c r="F15">
        <f>SUM(F12:F13:F14)</f>
        <v>179113</v>
      </c>
      <c r="H15">
        <f>SUM(H12:H13:H14)</f>
        <v>30</v>
      </c>
      <c r="J15">
        <f>SUM(D15:F15:H15)</f>
        <v>394351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92658</v>
      </c>
      <c r="F18">
        <v>108575</v>
      </c>
      <c r="H18">
        <v>0</v>
      </c>
      <c r="J18">
        <f>SUM(D18:F18:H18)</f>
        <v>201233</v>
      </c>
      <c r="M18" t="str">
        <f>$B$2</f>
        <v>Doomariyaganj</v>
      </c>
      <c r="N18">
        <f>$D$15</f>
        <v>215208</v>
      </c>
      <c r="O18">
        <f>$F$15</f>
        <v>179113</v>
      </c>
      <c r="P18">
        <f>$H$15</f>
        <v>30</v>
      </c>
      <c r="Q18">
        <f>$J$15</f>
        <v>394351</v>
      </c>
      <c r="R18">
        <f>$D$18</f>
        <v>92658</v>
      </c>
      <c r="S18">
        <f>$F$18</f>
        <v>108575</v>
      </c>
      <c r="T18">
        <f>$J$21</f>
        <v>383</v>
      </c>
      <c r="U18">
        <f>$J$22</f>
        <v>201616</v>
      </c>
      <c r="V18">
        <f>$C$28</f>
        <v>201595</v>
      </c>
      <c r="W18">
        <f>$J$23</f>
        <v>51.126027320838539</v>
      </c>
      <c r="X18" t="str">
        <f>$C$42</f>
        <v xml:space="preserve">BJP       </v>
      </c>
      <c r="Y18" t="str">
        <f>$C$43</f>
        <v xml:space="preserve">BSP       </v>
      </c>
      <c r="Z18">
        <f>$G$42</f>
        <v>67227</v>
      </c>
      <c r="AA18">
        <f>$G$43</f>
        <v>67056</v>
      </c>
      <c r="AB18">
        <f>$C$44</f>
        <v>171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383</v>
      </c>
    </row>
    <row r="22" spans="1:28" x14ac:dyDescent="0.3">
      <c r="B22" t="s">
        <v>7</v>
      </c>
      <c r="J22">
        <f>SUM(J18:J19:J21)</f>
        <v>201616</v>
      </c>
    </row>
    <row r="23" spans="1:28" x14ac:dyDescent="0.3">
      <c r="A23" t="s">
        <v>20</v>
      </c>
      <c r="J23">
        <f>J22/J15*100</f>
        <v>51.126027320838539</v>
      </c>
    </row>
    <row r="25" spans="1:28" x14ac:dyDescent="0.3">
      <c r="A25" t="s">
        <v>21</v>
      </c>
    </row>
    <row r="26" spans="1:28" x14ac:dyDescent="0.3">
      <c r="B26" t="s">
        <v>22</v>
      </c>
      <c r="C26">
        <v>21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J22-21</f>
        <v>201595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417</v>
      </c>
    </row>
    <row r="32" spans="1:28" x14ac:dyDescent="0.3">
      <c r="B32" t="s">
        <v>27</v>
      </c>
      <c r="C32">
        <v>946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911</v>
      </c>
      <c r="G42">
        <v>67227</v>
      </c>
    </row>
    <row r="43" spans="1:7" x14ac:dyDescent="0.3">
      <c r="B43" t="s">
        <v>40</v>
      </c>
      <c r="C43" t="s">
        <v>47</v>
      </c>
      <c r="E43" t="s">
        <v>912</v>
      </c>
      <c r="G43">
        <v>67056</v>
      </c>
    </row>
    <row r="44" spans="1:7" x14ac:dyDescent="0.3">
      <c r="B44" t="s">
        <v>42</v>
      </c>
      <c r="C44">
        <v>171</v>
      </c>
    </row>
  </sheetData>
  <mergeCells count="1">
    <mergeCell ref="A1:L1"/>
  </mergeCells>
  <pageMargins left="0.75" right="0.75" top="0.75" bottom="0.5" header="0.5" footer="0.75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913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0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198163</v>
      </c>
      <c r="F12">
        <v>170438</v>
      </c>
      <c r="H12">
        <v>12</v>
      </c>
      <c r="J12">
        <f>SUM(D12:F12:H12)</f>
        <v>368613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195</v>
      </c>
      <c r="F14">
        <v>89</v>
      </c>
      <c r="H14">
        <v>0</v>
      </c>
      <c r="J14">
        <f>SUM(D14:F14:H14)</f>
        <v>284</v>
      </c>
    </row>
    <row r="15" spans="1:12" x14ac:dyDescent="0.3">
      <c r="B15" t="s">
        <v>7</v>
      </c>
      <c r="D15">
        <f>SUM(D12:D13:D14)</f>
        <v>198358</v>
      </c>
      <c r="F15">
        <f>SUM(F12:F13:F14)</f>
        <v>170527</v>
      </c>
      <c r="H15">
        <f>SUM(H12:H13:H14)</f>
        <v>12</v>
      </c>
      <c r="J15">
        <f>SUM(D15:F15:H15)</f>
        <v>368897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102980</v>
      </c>
      <c r="F18">
        <v>111012</v>
      </c>
      <c r="H18">
        <v>0</v>
      </c>
      <c r="J18">
        <f>SUM(D18:F18:H18)</f>
        <v>213992</v>
      </c>
      <c r="M18" t="str">
        <f>$B$2</f>
        <v>Harraiya</v>
      </c>
      <c r="N18">
        <f>$D$15</f>
        <v>198358</v>
      </c>
      <c r="O18">
        <f>$F$15</f>
        <v>170527</v>
      </c>
      <c r="P18">
        <f>$H$15</f>
        <v>12</v>
      </c>
      <c r="Q18">
        <f>$J$15</f>
        <v>368897</v>
      </c>
      <c r="R18">
        <f>$D$18</f>
        <v>102980</v>
      </c>
      <c r="S18">
        <f>$F$18</f>
        <v>111012</v>
      </c>
      <c r="T18">
        <f>$J$21</f>
        <v>729</v>
      </c>
      <c r="U18">
        <f>$J$22</f>
        <v>214721</v>
      </c>
      <c r="V18">
        <f>$C$28</f>
        <v>214632</v>
      </c>
      <c r="W18">
        <f>$J$23</f>
        <v>58.206220164436139</v>
      </c>
      <c r="X18" t="str">
        <f>$C$42</f>
        <v xml:space="preserve">BJP       </v>
      </c>
      <c r="Y18" t="str">
        <f>$C$43</f>
        <v xml:space="preserve">SP        </v>
      </c>
      <c r="Z18">
        <f>$G$42</f>
        <v>97014</v>
      </c>
      <c r="AA18">
        <f>$G$43</f>
        <v>66908</v>
      </c>
      <c r="AB18">
        <f>$C$44</f>
        <v>30106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729</v>
      </c>
    </row>
    <row r="22" spans="1:28" x14ac:dyDescent="0.3">
      <c r="B22" t="s">
        <v>7</v>
      </c>
      <c r="J22">
        <f>SUM(J18:J19:J21)</f>
        <v>214721</v>
      </c>
    </row>
    <row r="23" spans="1:28" x14ac:dyDescent="0.3">
      <c r="A23" t="s">
        <v>20</v>
      </c>
      <c r="J23">
        <f>J22/J15*100</f>
        <v>58.206220164436139</v>
      </c>
    </row>
    <row r="25" spans="1:28" x14ac:dyDescent="0.3">
      <c r="A25" t="s">
        <v>21</v>
      </c>
    </row>
    <row r="26" spans="1:28" x14ac:dyDescent="0.3">
      <c r="B26" t="s">
        <v>22</v>
      </c>
      <c r="C26">
        <v>89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J22-89</f>
        <v>214632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392</v>
      </c>
    </row>
    <row r="32" spans="1:28" x14ac:dyDescent="0.3">
      <c r="B32" t="s">
        <v>27</v>
      </c>
      <c r="C32">
        <v>940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914</v>
      </c>
      <c r="G42">
        <v>97014</v>
      </c>
    </row>
    <row r="43" spans="1:7" x14ac:dyDescent="0.3">
      <c r="B43" t="s">
        <v>40</v>
      </c>
      <c r="C43" t="s">
        <v>45</v>
      </c>
      <c r="E43" t="s">
        <v>915</v>
      </c>
      <c r="G43">
        <v>66908</v>
      </c>
    </row>
    <row r="44" spans="1:7" x14ac:dyDescent="0.3">
      <c r="B44" t="s">
        <v>42</v>
      </c>
      <c r="C44">
        <v>30106</v>
      </c>
    </row>
  </sheetData>
  <mergeCells count="1">
    <mergeCell ref="A1:L1"/>
  </mergeCells>
  <pageMargins left="0.75" right="0.75" top="0.75" bottom="0.5" header="0.5" footer="0.75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916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0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187112</v>
      </c>
      <c r="F12">
        <v>158313</v>
      </c>
      <c r="H12">
        <v>20</v>
      </c>
      <c r="J12">
        <f>SUM(D12:F12:H12)</f>
        <v>345445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203</v>
      </c>
      <c r="F14">
        <v>79</v>
      </c>
      <c r="H14">
        <v>0</v>
      </c>
      <c r="J14">
        <f>SUM(D14:F14:H14)</f>
        <v>282</v>
      </c>
    </row>
    <row r="15" spans="1:12" x14ac:dyDescent="0.3">
      <c r="B15" t="s">
        <v>7</v>
      </c>
      <c r="D15">
        <f>SUM(D12:D13:D14)</f>
        <v>187315</v>
      </c>
      <c r="F15">
        <f>SUM(F12:F13:F14)</f>
        <v>158392</v>
      </c>
      <c r="H15">
        <f>SUM(H12:H13:H14)</f>
        <v>20</v>
      </c>
      <c r="J15">
        <f>SUM(D15:F15:H15)</f>
        <v>345727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97781</v>
      </c>
      <c r="F18">
        <v>102565</v>
      </c>
      <c r="H18">
        <v>0</v>
      </c>
      <c r="J18">
        <f>SUM(D18:F18:H18)</f>
        <v>200346</v>
      </c>
      <c r="M18" t="str">
        <f>$B$2</f>
        <v>Kaptanganj</v>
      </c>
      <c r="N18">
        <f>$D$15</f>
        <v>187315</v>
      </c>
      <c r="O18">
        <f>$F$15</f>
        <v>158392</v>
      </c>
      <c r="P18">
        <f>$H$15</f>
        <v>20</v>
      </c>
      <c r="Q18">
        <f>$J$15</f>
        <v>345727</v>
      </c>
      <c r="R18">
        <f>$D$18</f>
        <v>97781</v>
      </c>
      <c r="S18">
        <f>$F$18</f>
        <v>102565</v>
      </c>
      <c r="T18">
        <f>$J$21</f>
        <v>804</v>
      </c>
      <c r="U18">
        <f>$J$22</f>
        <v>201150</v>
      </c>
      <c r="V18">
        <f>$C$28</f>
        <v>201124</v>
      </c>
      <c r="W18">
        <f>$J$23</f>
        <v>58.181744555675429</v>
      </c>
      <c r="X18" t="str">
        <f>$C$42</f>
        <v xml:space="preserve">BJP       </v>
      </c>
      <c r="Y18" t="str">
        <f>$C$43</f>
        <v xml:space="preserve">BSP       </v>
      </c>
      <c r="Z18">
        <f>$G$42</f>
        <v>70527</v>
      </c>
      <c r="AA18">
        <f>$G$43</f>
        <v>63700</v>
      </c>
      <c r="AB18">
        <f>$C$44</f>
        <v>6827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804</v>
      </c>
    </row>
    <row r="22" spans="1:28" x14ac:dyDescent="0.3">
      <c r="B22" t="s">
        <v>7</v>
      </c>
      <c r="J22">
        <f>SUM(J18:J19:J21)</f>
        <v>201150</v>
      </c>
    </row>
    <row r="23" spans="1:28" x14ac:dyDescent="0.3">
      <c r="A23" t="s">
        <v>20</v>
      </c>
      <c r="J23">
        <f>J22/J15*100</f>
        <v>58.181744555675429</v>
      </c>
    </row>
    <row r="25" spans="1:28" x14ac:dyDescent="0.3">
      <c r="A25" t="s">
        <v>21</v>
      </c>
    </row>
    <row r="26" spans="1:28" x14ac:dyDescent="0.3">
      <c r="B26" t="s">
        <v>22</v>
      </c>
      <c r="C26">
        <v>26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J22-26</f>
        <v>201124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372</v>
      </c>
    </row>
    <row r="32" spans="1:28" x14ac:dyDescent="0.3">
      <c r="B32" t="s">
        <v>27</v>
      </c>
      <c r="C32">
        <v>929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917</v>
      </c>
      <c r="G42">
        <v>70527</v>
      </c>
    </row>
    <row r="43" spans="1:7" x14ac:dyDescent="0.3">
      <c r="B43" t="s">
        <v>40</v>
      </c>
      <c r="C43" t="s">
        <v>47</v>
      </c>
      <c r="E43" t="s">
        <v>918</v>
      </c>
      <c r="G43">
        <v>63700</v>
      </c>
    </row>
    <row r="44" spans="1:7" x14ac:dyDescent="0.3">
      <c r="B44" t="s">
        <v>42</v>
      </c>
      <c r="C44">
        <v>6827</v>
      </c>
    </row>
  </sheetData>
  <mergeCells count="1">
    <mergeCell ref="A1:L1"/>
  </mergeCells>
  <pageMargins left="0.75" right="0.75" top="0.75" bottom="0.5" header="0.5" footer="0.75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919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2</v>
      </c>
      <c r="H5">
        <v>0</v>
      </c>
      <c r="J5">
        <f>SUM(D5:F5:H5)</f>
        <v>20</v>
      </c>
    </row>
    <row r="6" spans="1:12" x14ac:dyDescent="0.3">
      <c r="A6" t="s">
        <v>9</v>
      </c>
      <c r="D6">
        <v>2</v>
      </c>
      <c r="F6">
        <v>2</v>
      </c>
      <c r="H6">
        <v>0</v>
      </c>
      <c r="J6">
        <f>SUM(D6:F6:H6)</f>
        <v>4</v>
      </c>
    </row>
    <row r="7" spans="1:12" x14ac:dyDescent="0.3">
      <c r="A7" t="s">
        <v>10</v>
      </c>
      <c r="D7">
        <v>3</v>
      </c>
      <c r="F7">
        <v>0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221661</v>
      </c>
      <c r="F12">
        <v>187040</v>
      </c>
      <c r="H12">
        <v>35</v>
      </c>
      <c r="J12">
        <f>SUM(D12:F12:H12)</f>
        <v>408736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102</v>
      </c>
      <c r="F14">
        <v>45</v>
      </c>
      <c r="H14">
        <v>0</v>
      </c>
      <c r="J14">
        <f>SUM(D14:F14:H14)</f>
        <v>147</v>
      </c>
    </row>
    <row r="15" spans="1:12" x14ac:dyDescent="0.3">
      <c r="B15" t="s">
        <v>7</v>
      </c>
      <c r="D15">
        <f>SUM(D12:D13:D14)</f>
        <v>221763</v>
      </c>
      <c r="F15">
        <f>SUM(F12:F13:F14)</f>
        <v>187085</v>
      </c>
      <c r="H15">
        <f>SUM(H12:H13:H14)</f>
        <v>35</v>
      </c>
      <c r="J15">
        <f>SUM(D15:F15:H15)</f>
        <v>408883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103948</v>
      </c>
      <c r="F18">
        <v>118135</v>
      </c>
      <c r="H18">
        <v>2</v>
      </c>
      <c r="J18">
        <f>SUM(D18:F18:H18)</f>
        <v>222085</v>
      </c>
      <c r="M18" t="str">
        <f>$B$2</f>
        <v>Rudhauli</v>
      </c>
      <c r="N18">
        <f>$D$15</f>
        <v>221763</v>
      </c>
      <c r="O18">
        <f>$F$15</f>
        <v>187085</v>
      </c>
      <c r="P18">
        <f>$H$15</f>
        <v>35</v>
      </c>
      <c r="Q18">
        <f>$J$15</f>
        <v>408883</v>
      </c>
      <c r="R18">
        <f>$D$18</f>
        <v>103948</v>
      </c>
      <c r="S18">
        <f>$F$18</f>
        <v>118135</v>
      </c>
      <c r="T18">
        <f>$J$21</f>
        <v>542</v>
      </c>
      <c r="U18">
        <f>$J$22</f>
        <v>222627</v>
      </c>
      <c r="V18">
        <f>$C$28</f>
        <v>222611</v>
      </c>
      <c r="W18">
        <f>$J$23</f>
        <v>54.447604816047622</v>
      </c>
      <c r="X18" t="str">
        <f>$C$42</f>
        <v xml:space="preserve">BJP       </v>
      </c>
      <c r="Y18" t="str">
        <f>$C$43</f>
        <v xml:space="preserve">BSP       </v>
      </c>
      <c r="Z18">
        <f>$G$42</f>
        <v>90228</v>
      </c>
      <c r="AA18">
        <f>$G$43</f>
        <v>68423</v>
      </c>
      <c r="AB18">
        <f>$C$44</f>
        <v>21805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542</v>
      </c>
    </row>
    <row r="22" spans="1:28" x14ac:dyDescent="0.3">
      <c r="B22" t="s">
        <v>7</v>
      </c>
      <c r="J22">
        <f>SUM(J18:J19:J21)</f>
        <v>222627</v>
      </c>
    </row>
    <row r="23" spans="1:28" x14ac:dyDescent="0.3">
      <c r="A23" t="s">
        <v>20</v>
      </c>
      <c r="J23">
        <f>J22/J15*100</f>
        <v>54.447604816047622</v>
      </c>
    </row>
    <row r="25" spans="1:28" x14ac:dyDescent="0.3">
      <c r="A25" t="s">
        <v>21</v>
      </c>
    </row>
    <row r="26" spans="1:28" x14ac:dyDescent="0.3">
      <c r="B26" t="s">
        <v>22</v>
      </c>
      <c r="C26">
        <v>16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J22-16</f>
        <v>222611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444</v>
      </c>
    </row>
    <row r="32" spans="1:28" x14ac:dyDescent="0.3">
      <c r="B32" t="s">
        <v>27</v>
      </c>
      <c r="C32">
        <v>921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920</v>
      </c>
      <c r="G42">
        <v>90228</v>
      </c>
    </row>
    <row r="43" spans="1:7" x14ac:dyDescent="0.3">
      <c r="B43" t="s">
        <v>40</v>
      </c>
      <c r="C43" t="s">
        <v>47</v>
      </c>
      <c r="E43" t="s">
        <v>921</v>
      </c>
      <c r="G43">
        <v>68423</v>
      </c>
    </row>
    <row r="44" spans="1:7" x14ac:dyDescent="0.3">
      <c r="B44" t="s">
        <v>42</v>
      </c>
      <c r="C44">
        <v>21805</v>
      </c>
    </row>
  </sheetData>
  <mergeCells count="1">
    <mergeCell ref="A1:L1"/>
  </mergeCells>
  <pageMargins left="0.75" right="0.75" top="0.75" bottom="0.5" header="0.5" footer="0.75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922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3</v>
      </c>
      <c r="H5">
        <v>0</v>
      </c>
      <c r="J5">
        <f>SUM(D5:F5:H5)</f>
        <v>18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3</v>
      </c>
      <c r="J8">
        <f>SUM(D8:F8:E8)</f>
        <v>11</v>
      </c>
    </row>
    <row r="9" spans="1:12" x14ac:dyDescent="0.3">
      <c r="A9" t="s">
        <v>12</v>
      </c>
      <c r="D9">
        <v>8</v>
      </c>
      <c r="F9">
        <v>3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188028</v>
      </c>
      <c r="F12">
        <v>159575</v>
      </c>
      <c r="H12">
        <v>24</v>
      </c>
      <c r="J12">
        <f>SUM(D12:F12:H12)</f>
        <v>347627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123</v>
      </c>
      <c r="F14">
        <v>34</v>
      </c>
      <c r="H14">
        <v>0</v>
      </c>
      <c r="J14">
        <f>SUM(D14:F14:H14)</f>
        <v>157</v>
      </c>
    </row>
    <row r="15" spans="1:12" x14ac:dyDescent="0.3">
      <c r="B15" t="s">
        <v>7</v>
      </c>
      <c r="D15">
        <f>SUM(D12:D13:D14)</f>
        <v>188151</v>
      </c>
      <c r="F15">
        <f>SUM(F12:F13:F14)</f>
        <v>159609</v>
      </c>
      <c r="H15">
        <f>SUM(H12:H13:H14)</f>
        <v>24</v>
      </c>
      <c r="J15">
        <f>SUM(D15:F15:H15)</f>
        <v>347784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105626</v>
      </c>
      <c r="F18">
        <v>100126</v>
      </c>
      <c r="H18">
        <v>0</v>
      </c>
      <c r="J18">
        <f>SUM(D18:F18:H18)</f>
        <v>205752</v>
      </c>
      <c r="M18" t="str">
        <f>$B$2</f>
        <v>Basti Sadar</v>
      </c>
      <c r="N18">
        <f>$D$15</f>
        <v>188151</v>
      </c>
      <c r="O18">
        <f>$F$15</f>
        <v>159609</v>
      </c>
      <c r="P18">
        <f>$H$15</f>
        <v>24</v>
      </c>
      <c r="Q18">
        <f>$J$15</f>
        <v>347784</v>
      </c>
      <c r="R18">
        <f>$D$18</f>
        <v>105626</v>
      </c>
      <c r="S18">
        <f>$F$18</f>
        <v>100126</v>
      </c>
      <c r="T18">
        <f>$J$21</f>
        <v>900</v>
      </c>
      <c r="U18">
        <f>$J$22</f>
        <v>206652</v>
      </c>
      <c r="V18">
        <f>$C$28</f>
        <v>206622</v>
      </c>
      <c r="W18">
        <f>$J$23</f>
        <v>59.41963977641295</v>
      </c>
      <c r="X18" t="str">
        <f>$C$42</f>
        <v xml:space="preserve">BJP       </v>
      </c>
      <c r="Y18" t="str">
        <f>$C$43</f>
        <v xml:space="preserve">SP        </v>
      </c>
      <c r="Z18">
        <f>$G$42</f>
        <v>92697</v>
      </c>
      <c r="AA18">
        <f>$G$43</f>
        <v>50103</v>
      </c>
      <c r="AB18">
        <f>$C$44</f>
        <v>42594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900</v>
      </c>
    </row>
    <row r="22" spans="1:28" x14ac:dyDescent="0.3">
      <c r="B22" t="s">
        <v>7</v>
      </c>
      <c r="J22">
        <f>SUM(J18:J19:J21)</f>
        <v>206652</v>
      </c>
    </row>
    <row r="23" spans="1:28" x14ac:dyDescent="0.3">
      <c r="A23" t="s">
        <v>20</v>
      </c>
      <c r="J23">
        <f>J22/J15*100</f>
        <v>59.41963977641295</v>
      </c>
    </row>
    <row r="25" spans="1:28" x14ac:dyDescent="0.3">
      <c r="A25" t="s">
        <v>21</v>
      </c>
    </row>
    <row r="26" spans="1:28" x14ac:dyDescent="0.3">
      <c r="B26" t="s">
        <v>22</v>
      </c>
      <c r="C26">
        <v>30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J22-30</f>
        <v>206622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369</v>
      </c>
    </row>
    <row r="32" spans="1:28" x14ac:dyDescent="0.3">
      <c r="B32" t="s">
        <v>27</v>
      </c>
      <c r="C32">
        <v>942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923</v>
      </c>
      <c r="G42">
        <v>92697</v>
      </c>
    </row>
    <row r="43" spans="1:7" x14ac:dyDescent="0.3">
      <c r="B43" t="s">
        <v>40</v>
      </c>
      <c r="C43" t="s">
        <v>45</v>
      </c>
      <c r="E43" t="s">
        <v>924</v>
      </c>
      <c r="G43">
        <v>50103</v>
      </c>
    </row>
    <row r="44" spans="1:7" x14ac:dyDescent="0.3">
      <c r="B44" t="s">
        <v>42</v>
      </c>
      <c r="C44">
        <v>42594</v>
      </c>
    </row>
  </sheetData>
  <mergeCells count="1">
    <mergeCell ref="A1:L1"/>
  </mergeCells>
  <pageMargins left="0.75" right="0.75" top="0.75" bottom="0.5" header="0.5" footer="0.75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925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0</v>
      </c>
      <c r="H5">
        <v>0</v>
      </c>
      <c r="J5">
        <f>SUM(D5:F5:H5)</f>
        <v>9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185989</v>
      </c>
      <c r="F12">
        <v>154990</v>
      </c>
      <c r="H12">
        <v>51</v>
      </c>
      <c r="J12">
        <f>SUM(D12:F12:H12)</f>
        <v>341030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124</v>
      </c>
      <c r="F14">
        <v>40</v>
      </c>
      <c r="H14">
        <v>0</v>
      </c>
      <c r="J14">
        <f>SUM(D14:F14:H14)</f>
        <v>164</v>
      </c>
    </row>
    <row r="15" spans="1:12" x14ac:dyDescent="0.3">
      <c r="B15" t="s">
        <v>7</v>
      </c>
      <c r="D15">
        <f>SUM(D12:D13:D14)</f>
        <v>186113</v>
      </c>
      <c r="F15">
        <f>SUM(F12:F13:F14)</f>
        <v>155030</v>
      </c>
      <c r="H15">
        <f>SUM(H12:H13:H14)</f>
        <v>51</v>
      </c>
      <c r="J15">
        <f>SUM(D15:F15:H15)</f>
        <v>341194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96337</v>
      </c>
      <c r="F18">
        <v>102356</v>
      </c>
      <c r="H18">
        <v>1</v>
      </c>
      <c r="J18">
        <f>SUM(D18:F18:H18)</f>
        <v>198694</v>
      </c>
      <c r="M18" t="str">
        <f>$B$2</f>
        <v>Mahadewa S.C</v>
      </c>
      <c r="N18">
        <f>$D$15</f>
        <v>186113</v>
      </c>
      <c r="O18">
        <f>$F$15</f>
        <v>155030</v>
      </c>
      <c r="P18">
        <f>$H$15</f>
        <v>51</v>
      </c>
      <c r="Q18">
        <f>$J$15</f>
        <v>341194</v>
      </c>
      <c r="R18">
        <f>$D$18</f>
        <v>96337</v>
      </c>
      <c r="S18">
        <f>$F$18</f>
        <v>102356</v>
      </c>
      <c r="T18">
        <f>$J$21</f>
        <v>642</v>
      </c>
      <c r="U18">
        <f>$J$22</f>
        <v>199336</v>
      </c>
      <c r="V18">
        <f>$C$28</f>
        <v>199317</v>
      </c>
      <c r="W18">
        <f>$J$23</f>
        <v>58.423067228614812</v>
      </c>
      <c r="X18" t="str">
        <f>$C$42</f>
        <v xml:space="preserve">BJP       </v>
      </c>
      <c r="Y18" t="str">
        <f>$C$43</f>
        <v xml:space="preserve">BSP       </v>
      </c>
      <c r="Z18">
        <f>$G$42</f>
        <v>82429</v>
      </c>
      <c r="AA18">
        <f>$G$43</f>
        <v>56545</v>
      </c>
      <c r="AB18">
        <f>$C$44</f>
        <v>25884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642</v>
      </c>
    </row>
    <row r="22" spans="1:28" x14ac:dyDescent="0.3">
      <c r="B22" t="s">
        <v>7</v>
      </c>
      <c r="J22">
        <f>SUM(J18:J19:J21)</f>
        <v>199336</v>
      </c>
    </row>
    <row r="23" spans="1:28" x14ac:dyDescent="0.3">
      <c r="A23" t="s">
        <v>20</v>
      </c>
      <c r="J23">
        <f>J22/J15*100</f>
        <v>58.423067228614812</v>
      </c>
    </row>
    <row r="25" spans="1:28" x14ac:dyDescent="0.3">
      <c r="A25" t="s">
        <v>21</v>
      </c>
    </row>
    <row r="26" spans="1:28" x14ac:dyDescent="0.3">
      <c r="B26" t="s">
        <v>22</v>
      </c>
      <c r="C26">
        <v>19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J22-19</f>
        <v>199317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379</v>
      </c>
    </row>
    <row r="32" spans="1:28" x14ac:dyDescent="0.3">
      <c r="B32" t="s">
        <v>27</v>
      </c>
      <c r="C32">
        <v>900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926</v>
      </c>
      <c r="G42">
        <v>82429</v>
      </c>
    </row>
    <row r="43" spans="1:7" x14ac:dyDescent="0.3">
      <c r="B43" t="s">
        <v>40</v>
      </c>
      <c r="C43" t="s">
        <v>47</v>
      </c>
      <c r="E43" t="s">
        <v>927</v>
      </c>
      <c r="G43">
        <v>56545</v>
      </c>
    </row>
    <row r="44" spans="1:7" x14ac:dyDescent="0.3">
      <c r="B44" t="s">
        <v>42</v>
      </c>
      <c r="C44">
        <v>25884</v>
      </c>
    </row>
  </sheetData>
  <mergeCells count="1">
    <mergeCell ref="A1:L1"/>
  </mergeCells>
  <pageMargins left="0.75" right="0.75" top="0.75" bottom="0.5" header="0.5" footer="0.75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928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12" x14ac:dyDescent="0.3">
      <c r="A6" t="s">
        <v>9</v>
      </c>
      <c r="D6">
        <v>5</v>
      </c>
      <c r="F6">
        <v>1</v>
      </c>
      <c r="H6">
        <v>0</v>
      </c>
      <c r="J6">
        <f>SUM(D6:F6:H6)</f>
        <v>6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241401</v>
      </c>
      <c r="F12">
        <v>196678</v>
      </c>
      <c r="H12">
        <v>27</v>
      </c>
      <c r="J12">
        <f>SUM(D12:F12:H12)</f>
        <v>438106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316</v>
      </c>
      <c r="F14">
        <v>42</v>
      </c>
      <c r="H14">
        <v>0</v>
      </c>
      <c r="J14">
        <f>SUM(D14:F14:H14)</f>
        <v>358</v>
      </c>
    </row>
    <row r="15" spans="1:12" x14ac:dyDescent="0.3">
      <c r="B15" t="s">
        <v>7</v>
      </c>
      <c r="D15">
        <f>SUM(D12:D13:D14)</f>
        <v>241717</v>
      </c>
      <c r="F15">
        <f>SUM(F12:F13:F14)</f>
        <v>196720</v>
      </c>
      <c r="H15">
        <f>SUM(H12:H13:H14)</f>
        <v>27</v>
      </c>
      <c r="J15">
        <f>SUM(D15:F15:H15)</f>
        <v>438464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104146</v>
      </c>
      <c r="F18">
        <v>120125</v>
      </c>
      <c r="H18">
        <v>0</v>
      </c>
      <c r="J18">
        <f>SUM(D18:F18:H18)</f>
        <v>224271</v>
      </c>
      <c r="M18" t="str">
        <f>$B$2</f>
        <v>Menhdawal</v>
      </c>
      <c r="N18">
        <f>$D$15</f>
        <v>241717</v>
      </c>
      <c r="O18">
        <f>$F$15</f>
        <v>196720</v>
      </c>
      <c r="P18">
        <f>$H$15</f>
        <v>27</v>
      </c>
      <c r="Q18">
        <f>$J$15</f>
        <v>438464</v>
      </c>
      <c r="R18">
        <f>$D$18</f>
        <v>104146</v>
      </c>
      <c r="S18">
        <f>$F$18</f>
        <v>120125</v>
      </c>
      <c r="T18">
        <f>$J$21</f>
        <v>556</v>
      </c>
      <c r="U18">
        <f>$J$22</f>
        <v>224827</v>
      </c>
      <c r="V18">
        <f>$C$28</f>
        <v>224820</v>
      </c>
      <c r="W18">
        <f>$J$23</f>
        <v>51.27604546781491</v>
      </c>
      <c r="X18" t="str">
        <f>$C$42</f>
        <v xml:space="preserve">BJP       </v>
      </c>
      <c r="Y18" t="str">
        <f>$C$43</f>
        <v xml:space="preserve">BSP       </v>
      </c>
      <c r="Z18">
        <f>$G$42</f>
        <v>86976</v>
      </c>
      <c r="AA18">
        <f>$G$43</f>
        <v>44062</v>
      </c>
      <c r="AB18">
        <f>$C$44</f>
        <v>42914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556</v>
      </c>
    </row>
    <row r="22" spans="1:28" x14ac:dyDescent="0.3">
      <c r="B22" t="s">
        <v>7</v>
      </c>
      <c r="J22">
        <f>SUM(J18:J19:J21)</f>
        <v>224827</v>
      </c>
    </row>
    <row r="23" spans="1:28" x14ac:dyDescent="0.3">
      <c r="A23" t="s">
        <v>20</v>
      </c>
      <c r="J23">
        <f>J22/J15*100</f>
        <v>51.27604546781491</v>
      </c>
    </row>
    <row r="25" spans="1:28" x14ac:dyDescent="0.3">
      <c r="A25" t="s">
        <v>21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</f>
        <v>224820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498</v>
      </c>
    </row>
    <row r="32" spans="1:28" x14ac:dyDescent="0.3">
      <c r="B32" t="s">
        <v>27</v>
      </c>
      <c r="C32">
        <v>880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929</v>
      </c>
      <c r="G42">
        <v>86976</v>
      </c>
    </row>
    <row r="43" spans="1:7" x14ac:dyDescent="0.3">
      <c r="B43" t="s">
        <v>40</v>
      </c>
      <c r="C43" t="s">
        <v>47</v>
      </c>
      <c r="E43" t="s">
        <v>930</v>
      </c>
      <c r="G43">
        <v>44062</v>
      </c>
    </row>
    <row r="44" spans="1:7" x14ac:dyDescent="0.3">
      <c r="B44" t="s">
        <v>42</v>
      </c>
      <c r="C44">
        <v>42914</v>
      </c>
    </row>
  </sheetData>
  <mergeCells count="1">
    <mergeCell ref="A1:L1"/>
  </mergeCells>
  <pageMargins left="0.75" right="0.75" top="0.75" bottom="0.5" header="0.5" footer="0.75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931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2</v>
      </c>
      <c r="H5">
        <v>0</v>
      </c>
      <c r="J5">
        <f>SUM(D5:F5:H5)</f>
        <v>25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3</v>
      </c>
      <c r="F7">
        <v>0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20</v>
      </c>
      <c r="F8">
        <f>E5-E6-E7</f>
        <v>0</v>
      </c>
      <c r="H8">
        <f>F5-F6-F7</f>
        <v>2</v>
      </c>
      <c r="J8">
        <f>SUM(D8:F8:E8)</f>
        <v>20</v>
      </c>
    </row>
    <row r="9" spans="1:12" x14ac:dyDescent="0.3">
      <c r="A9" t="s">
        <v>12</v>
      </c>
      <c r="D9">
        <v>17</v>
      </c>
      <c r="F9">
        <v>2</v>
      </c>
      <c r="H9">
        <v>0</v>
      </c>
      <c r="J9">
        <f>SUM(D9:F9:E9)</f>
        <v>19</v>
      </c>
    </row>
    <row r="11" spans="1:12" x14ac:dyDescent="0.3">
      <c r="A11" t="s">
        <v>13</v>
      </c>
    </row>
    <row r="12" spans="1:12" x14ac:dyDescent="0.3">
      <c r="B12" t="s">
        <v>14</v>
      </c>
      <c r="D12">
        <v>233870</v>
      </c>
      <c r="F12">
        <v>192978</v>
      </c>
      <c r="H12">
        <v>12</v>
      </c>
      <c r="J12">
        <f>SUM(D12:F12:H12)</f>
        <v>426860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398</v>
      </c>
      <c r="F14">
        <v>63</v>
      </c>
      <c r="H14">
        <v>0</v>
      </c>
      <c r="J14">
        <f>SUM(D14:F14:H14)</f>
        <v>461</v>
      </c>
    </row>
    <row r="15" spans="1:12" x14ac:dyDescent="0.3">
      <c r="B15" t="s">
        <v>7</v>
      </c>
      <c r="D15">
        <f>SUM(D12:D13:D14)</f>
        <v>234268</v>
      </c>
      <c r="F15">
        <f>SUM(F12:F13:F14)</f>
        <v>193041</v>
      </c>
      <c r="H15">
        <f>SUM(H12:H13:H14)</f>
        <v>12</v>
      </c>
      <c r="J15">
        <f>SUM(D15:F15:H15)</f>
        <v>427321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107804</v>
      </c>
      <c r="F18">
        <v>115628</v>
      </c>
      <c r="H18">
        <v>0</v>
      </c>
      <c r="J18">
        <f>SUM(D18:F18:H18)</f>
        <v>223432</v>
      </c>
      <c r="M18" t="str">
        <f>$B$2</f>
        <v>KHALILABAD</v>
      </c>
      <c r="N18">
        <f>$D$15</f>
        <v>234268</v>
      </c>
      <c r="O18">
        <f>$F$15</f>
        <v>193041</v>
      </c>
      <c r="P18">
        <f>$H$15</f>
        <v>12</v>
      </c>
      <c r="Q18">
        <f>$J$15</f>
        <v>427321</v>
      </c>
      <c r="R18">
        <f>$D$18</f>
        <v>107804</v>
      </c>
      <c r="S18">
        <f>$F$18</f>
        <v>115628</v>
      </c>
      <c r="T18">
        <f>$J$21</f>
        <v>579</v>
      </c>
      <c r="U18">
        <f>$J$22</f>
        <v>224011</v>
      </c>
      <c r="V18">
        <f>$C$28</f>
        <v>224008</v>
      </c>
      <c r="W18">
        <f>$J$23</f>
        <v>52.422183791575883</v>
      </c>
      <c r="X18" t="str">
        <f>$C$42</f>
        <v xml:space="preserve">BJP       </v>
      </c>
      <c r="Y18" t="str">
        <f>$C$43</f>
        <v xml:space="preserve">BSP       </v>
      </c>
      <c r="Z18">
        <f>$G$42</f>
        <v>72061</v>
      </c>
      <c r="AA18">
        <f>$G$43</f>
        <v>56024</v>
      </c>
      <c r="AB18">
        <f>$C$44</f>
        <v>16037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579</v>
      </c>
    </row>
    <row r="22" spans="1:28" x14ac:dyDescent="0.3">
      <c r="B22" t="s">
        <v>7</v>
      </c>
      <c r="J22">
        <f>SUM(J18:J19:J21)</f>
        <v>224011</v>
      </c>
    </row>
    <row r="23" spans="1:28" x14ac:dyDescent="0.3">
      <c r="A23" t="s">
        <v>20</v>
      </c>
      <c r="J23">
        <f>J22/J15*100</f>
        <v>52.422183791575883</v>
      </c>
    </row>
    <row r="25" spans="1:28" x14ac:dyDescent="0.3">
      <c r="A25" t="s">
        <v>21</v>
      </c>
    </row>
    <row r="26" spans="1:28" x14ac:dyDescent="0.3">
      <c r="B26" t="s">
        <v>22</v>
      </c>
      <c r="C26">
        <v>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</f>
        <v>224008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481</v>
      </c>
    </row>
    <row r="32" spans="1:28" x14ac:dyDescent="0.3">
      <c r="B32" t="s">
        <v>27</v>
      </c>
      <c r="C32">
        <v>887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932</v>
      </c>
      <c r="G42">
        <v>72061</v>
      </c>
    </row>
    <row r="43" spans="1:7" x14ac:dyDescent="0.3">
      <c r="B43" t="s">
        <v>40</v>
      </c>
      <c r="C43" t="s">
        <v>47</v>
      </c>
      <c r="E43" t="s">
        <v>933</v>
      </c>
      <c r="G43">
        <v>56024</v>
      </c>
    </row>
    <row r="44" spans="1:7" x14ac:dyDescent="0.3">
      <c r="B44" t="s">
        <v>42</v>
      </c>
      <c r="C44">
        <v>16037</v>
      </c>
    </row>
  </sheetData>
  <mergeCells count="1">
    <mergeCell ref="A1:L1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4"/>
  <sheetViews>
    <sheetView topLeftCell="J1" workbookViewId="0">
      <selection activeCell="Q5" sqref="Q5:AF5"/>
    </sheetView>
  </sheetViews>
  <sheetFormatPr defaultRowHeight="14.4" x14ac:dyDescent="0.3"/>
  <sheetData>
    <row r="1" spans="1:3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32" x14ac:dyDescent="0.3">
      <c r="A2" t="s">
        <v>1</v>
      </c>
      <c r="B2" t="s">
        <v>51</v>
      </c>
    </row>
    <row r="4" spans="1:3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  <c r="Q4" t="str">
        <f>$A$2</f>
        <v>Constituency Name</v>
      </c>
      <c r="R4" t="str">
        <f>_xlfn.CONCAT($D$4," ",$A$11)</f>
        <v>Men ELECTORS</v>
      </c>
      <c r="S4" t="str">
        <f>_xlfn.CONCAT($F$4," ",$A$11)</f>
        <v>Woman ELECTORS</v>
      </c>
      <c r="T4" t="str">
        <f>_xlfn.CONCAT($H$4," ",$A$11)</f>
        <v>Others ELECTORS</v>
      </c>
      <c r="U4" t="str">
        <f>_xlfn.CONCAT("total"," ",$A$11)</f>
        <v>total ELECTORS</v>
      </c>
      <c r="V4" t="str">
        <f>_xlfn.CONCAT($D$4,$A$17)</f>
        <v>MenVOTERS</v>
      </c>
      <c r="W4" t="str">
        <f>_xlfn.CONCAT($F$4,$A$17)</f>
        <v>WomanVOTERS</v>
      </c>
      <c r="X4" t="str">
        <f>_xlfn.CONCAT($B$21,$A$17)</f>
        <v>PostalVOTERS</v>
      </c>
      <c r="Y4" t="str">
        <f>_xlfn.CONCAT($J$4,$A$17)</f>
        <v>TotalVOTERS</v>
      </c>
      <c r="Z4" t="str">
        <f>$B$28</f>
        <v>Total Valid Votes polled</v>
      </c>
      <c r="AA4" t="str">
        <f>$A$23</f>
        <v>POLLING PERCENTAGE</v>
      </c>
      <c r="AB4" t="str">
        <f>$B$42</f>
        <v>Winner</v>
      </c>
      <c r="AC4" t="str">
        <f>$B$43</f>
        <v>Runner-Up</v>
      </c>
      <c r="AD4" t="s">
        <v>1199</v>
      </c>
      <c r="AE4" t="s">
        <v>1200</v>
      </c>
      <c r="AF4" t="str">
        <f>$B$44</f>
        <v>Margin</v>
      </c>
    </row>
    <row r="5" spans="1:32" x14ac:dyDescent="0.3">
      <c r="A5" t="s">
        <v>8</v>
      </c>
      <c r="D5">
        <v>12</v>
      </c>
      <c r="F5">
        <v>1</v>
      </c>
      <c r="H5">
        <v>0</v>
      </c>
      <c r="J5">
        <f>SUM(D5:F5:H5)</f>
        <v>13</v>
      </c>
      <c r="Q5" t="str">
        <f>$B$2</f>
        <v>Kairana</v>
      </c>
      <c r="R5">
        <f>$D$15</f>
        <v>163915</v>
      </c>
      <c r="S5">
        <f>$F$15</f>
        <v>136739</v>
      </c>
      <c r="T5">
        <f>$H$15</f>
        <v>5</v>
      </c>
      <c r="U5">
        <f>$J$15</f>
        <v>300659</v>
      </c>
      <c r="V5">
        <f>$D$18</f>
        <v>113730</v>
      </c>
      <c r="W5">
        <f>$F$18</f>
        <v>94963</v>
      </c>
      <c r="X5">
        <f>$J$21</f>
        <v>471</v>
      </c>
      <c r="Y5">
        <f>$J$22</f>
        <v>209165</v>
      </c>
      <c r="Z5">
        <f>$C$28</f>
        <v>209134</v>
      </c>
      <c r="AA5">
        <f>$J$23</f>
        <v>69.568847099205414</v>
      </c>
      <c r="AB5" t="str">
        <f>$C$42</f>
        <v xml:space="preserve">SP        </v>
      </c>
      <c r="AC5" t="str">
        <f>$C$43</f>
        <v xml:space="preserve">BJP       </v>
      </c>
      <c r="AD5">
        <f>$G$42</f>
        <v>98830</v>
      </c>
      <c r="AE5">
        <f>$G$43</f>
        <v>77668</v>
      </c>
      <c r="AF5">
        <f>$C$44</f>
        <v>21162</v>
      </c>
    </row>
    <row r="6" spans="1:3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3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3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3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32" x14ac:dyDescent="0.3">
      <c r="A11" t="s">
        <v>13</v>
      </c>
    </row>
    <row r="12" spans="1:32" x14ac:dyDescent="0.3">
      <c r="B12" t="s">
        <v>14</v>
      </c>
      <c r="D12">
        <v>163729</v>
      </c>
      <c r="F12">
        <v>136659</v>
      </c>
      <c r="H12">
        <v>5</v>
      </c>
      <c r="J12">
        <f>SUM(D12:F12:H12)</f>
        <v>300393</v>
      </c>
    </row>
    <row r="13" spans="1:3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32" x14ac:dyDescent="0.3">
      <c r="B14" t="s">
        <v>16</v>
      </c>
      <c r="D14">
        <v>186</v>
      </c>
      <c r="F14">
        <v>80</v>
      </c>
      <c r="H14">
        <v>0</v>
      </c>
      <c r="J14">
        <f>SUM(D14:F14:H14)</f>
        <v>266</v>
      </c>
    </row>
    <row r="15" spans="1:32" x14ac:dyDescent="0.3">
      <c r="B15" t="s">
        <v>7</v>
      </c>
      <c r="D15">
        <f>SUM(D12:D13:D14)</f>
        <v>163915</v>
      </c>
      <c r="F15">
        <f>SUM(F12:F13:F14)</f>
        <v>136739</v>
      </c>
      <c r="H15">
        <f>SUM(H12:H13:H14)</f>
        <v>5</v>
      </c>
      <c r="J15">
        <f>SUM(D15:F15:H15)</f>
        <v>300659</v>
      </c>
    </row>
    <row r="17" spans="1:10" x14ac:dyDescent="0.3">
      <c r="A17" t="s">
        <v>17</v>
      </c>
    </row>
    <row r="18" spans="1:10" x14ac:dyDescent="0.3">
      <c r="B18" t="s">
        <v>14</v>
      </c>
      <c r="D18">
        <v>113730</v>
      </c>
      <c r="F18">
        <v>94963</v>
      </c>
      <c r="H18">
        <v>1</v>
      </c>
      <c r="J18">
        <f>SUM(D18:F18:H18)</f>
        <v>208694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471</v>
      </c>
    </row>
    <row r="22" spans="1:10" x14ac:dyDescent="0.3">
      <c r="B22" t="s">
        <v>7</v>
      </c>
      <c r="J22">
        <f>SUM(J18:J19:J21)</f>
        <v>209165</v>
      </c>
    </row>
    <row r="23" spans="1:10" x14ac:dyDescent="0.3">
      <c r="A23" t="s">
        <v>20</v>
      </c>
      <c r="J23">
        <f>J22/J15*100</f>
        <v>69.568847099205414</v>
      </c>
    </row>
    <row r="25" spans="1:10" x14ac:dyDescent="0.3">
      <c r="A25" t="s">
        <v>21</v>
      </c>
    </row>
    <row r="26" spans="1:10" x14ac:dyDescent="0.3">
      <c r="B26" t="s">
        <v>22</v>
      </c>
      <c r="C26">
        <v>31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J22-31</f>
        <v>209134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294</v>
      </c>
    </row>
    <row r="32" spans="1:10" x14ac:dyDescent="0.3">
      <c r="B32" t="s">
        <v>27</v>
      </c>
      <c r="C32">
        <v>1022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52</v>
      </c>
      <c r="G42">
        <v>98830</v>
      </c>
    </row>
    <row r="43" spans="1:7" x14ac:dyDescent="0.3">
      <c r="B43" t="s">
        <v>40</v>
      </c>
      <c r="C43" t="s">
        <v>41</v>
      </c>
      <c r="E43" t="s">
        <v>53</v>
      </c>
      <c r="G43">
        <v>77668</v>
      </c>
    </row>
    <row r="44" spans="1:7" x14ac:dyDescent="0.3">
      <c r="B44" t="s">
        <v>42</v>
      </c>
      <c r="C44">
        <v>21162</v>
      </c>
    </row>
  </sheetData>
  <mergeCells count="1">
    <mergeCell ref="A1:L1"/>
  </mergeCells>
  <pageMargins left="0.75" right="0.75" top="0.75" bottom="0.5" header="0.5" footer="0.7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C44"/>
  <sheetViews>
    <sheetView workbookViewId="0">
      <selection activeCell="G29" sqref="G29"/>
    </sheetView>
  </sheetViews>
  <sheetFormatPr defaultRowHeight="14.4" x14ac:dyDescent="0.3"/>
  <sheetData>
    <row r="1" spans="1:2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9" x14ac:dyDescent="0.3">
      <c r="A2" t="s">
        <v>1</v>
      </c>
      <c r="B2" t="s">
        <v>133</v>
      </c>
    </row>
    <row r="4" spans="1:29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9" x14ac:dyDescent="0.3">
      <c r="A5" t="s">
        <v>8</v>
      </c>
      <c r="D5">
        <v>6</v>
      </c>
      <c r="F5">
        <v>0</v>
      </c>
      <c r="H5">
        <v>0</v>
      </c>
      <c r="J5">
        <f>SUM(D5:F5:H5)</f>
        <v>6</v>
      </c>
    </row>
    <row r="6" spans="1:29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29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9" x14ac:dyDescent="0.3">
      <c r="A8" t="s">
        <v>11</v>
      </c>
      <c r="D8">
        <f>D5-D6-D7</f>
        <v>6</v>
      </c>
      <c r="F8">
        <f>E5-E6-E7</f>
        <v>0</v>
      </c>
      <c r="H8">
        <f>F5-F6-F7</f>
        <v>0</v>
      </c>
      <c r="J8">
        <f>SUM(D8:F8:E8)</f>
        <v>6</v>
      </c>
    </row>
    <row r="9" spans="1:29" x14ac:dyDescent="0.3">
      <c r="A9" t="s">
        <v>12</v>
      </c>
      <c r="D9">
        <v>3</v>
      </c>
      <c r="F9">
        <v>0</v>
      </c>
      <c r="H9">
        <v>0</v>
      </c>
      <c r="J9">
        <f>SUM(D9:F9:E9)</f>
        <v>3</v>
      </c>
    </row>
    <row r="11" spans="1:29" x14ac:dyDescent="0.3">
      <c r="A11" t="s">
        <v>13</v>
      </c>
    </row>
    <row r="12" spans="1:29" x14ac:dyDescent="0.3">
      <c r="B12" t="s">
        <v>14</v>
      </c>
      <c r="D12">
        <v>161900</v>
      </c>
      <c r="F12">
        <v>137086</v>
      </c>
      <c r="H12">
        <v>26</v>
      </c>
      <c r="J12">
        <f>SUM(D12:F12:H12)</f>
        <v>299012</v>
      </c>
    </row>
    <row r="13" spans="1:29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9" x14ac:dyDescent="0.3">
      <c r="B14" t="s">
        <v>16</v>
      </c>
      <c r="D14">
        <v>76</v>
      </c>
      <c r="F14">
        <v>38</v>
      </c>
      <c r="H14">
        <v>0</v>
      </c>
      <c r="J14">
        <f>SUM(D14:F14:H14)</f>
        <v>114</v>
      </c>
      <c r="N14" t="str">
        <f>$A$2</f>
        <v>Constituency Name</v>
      </c>
      <c r="O14" t="str">
        <f>_xlfn.CONCAT($D$4," ",$A$11)</f>
        <v>Men ELECTORS</v>
      </c>
      <c r="P14" t="str">
        <f>_xlfn.CONCAT($F$4," ",$A$11)</f>
        <v>Woman ELECTORS</v>
      </c>
      <c r="Q14" t="str">
        <f>_xlfn.CONCAT($H$4," ",$A$11)</f>
        <v>Others ELECTORS</v>
      </c>
      <c r="R14" t="str">
        <f>_xlfn.CONCAT("total"," ",$A$11)</f>
        <v>total ELECTORS</v>
      </c>
      <c r="S14" t="str">
        <f>_xlfn.CONCAT($D$4,$A$17)</f>
        <v>MenVOTERS</v>
      </c>
      <c r="T14" t="str">
        <f>_xlfn.CONCAT($F$4,$A$17)</f>
        <v>WomanVOTERS</v>
      </c>
      <c r="U14" t="str">
        <f>_xlfn.CONCAT($B$21,$A$17)</f>
        <v>PostalVOTERS</v>
      </c>
      <c r="V14" t="str">
        <f>_xlfn.CONCAT($J$4,$A$17)</f>
        <v>TotalVOTERS</v>
      </c>
      <c r="W14" t="str">
        <f>$B$28</f>
        <v>Total Valid Votes polled</v>
      </c>
      <c r="X14" t="str">
        <f>$A$23</f>
        <v>POLLING PERCENTAGE</v>
      </c>
      <c r="Y14" t="str">
        <f>$B$42</f>
        <v>Winner</v>
      </c>
      <c r="Z14" t="str">
        <f>$B$43</f>
        <v>Runner-Up</v>
      </c>
      <c r="AA14" t="s">
        <v>1199</v>
      </c>
      <c r="AB14" t="s">
        <v>1200</v>
      </c>
      <c r="AC14" t="str">
        <f>$B$44</f>
        <v>Margin</v>
      </c>
    </row>
    <row r="15" spans="1:29" x14ac:dyDescent="0.3">
      <c r="B15" t="s">
        <v>7</v>
      </c>
      <c r="D15">
        <f>SUM(D12:D13:D14)</f>
        <v>161976</v>
      </c>
      <c r="F15">
        <f>SUM(F12:F13:F14)</f>
        <v>137124</v>
      </c>
      <c r="H15">
        <f>SUM(H12:H13:H14)</f>
        <v>26</v>
      </c>
      <c r="J15">
        <f>SUM(D15:F15:H15)</f>
        <v>299126</v>
      </c>
      <c r="N15" t="str">
        <f>$B$2</f>
        <v>Chamraua</v>
      </c>
      <c r="O15">
        <f>$D$15</f>
        <v>161976</v>
      </c>
      <c r="P15">
        <f>$F$15</f>
        <v>137124</v>
      </c>
      <c r="Q15">
        <f>$H$15</f>
        <v>26</v>
      </c>
      <c r="R15">
        <f>$J$15</f>
        <v>299126</v>
      </c>
      <c r="S15">
        <f>$D$18</f>
        <v>102320</v>
      </c>
      <c r="T15">
        <f>$F$18</f>
        <v>91384</v>
      </c>
      <c r="U15">
        <f>$J$21</f>
        <v>645</v>
      </c>
      <c r="V15">
        <f>$J$22</f>
        <v>194349</v>
      </c>
      <c r="W15">
        <f>$C$28</f>
        <v>194285</v>
      </c>
      <c r="X15">
        <f>$J$23</f>
        <v>64.972285926332049</v>
      </c>
      <c r="Y15" t="str">
        <f>$C$42</f>
        <v xml:space="preserve">SP        </v>
      </c>
      <c r="Z15" t="str">
        <f>$C$43</f>
        <v xml:space="preserve">BSP       </v>
      </c>
      <c r="AA15">
        <f>$G$42</f>
        <v>87400</v>
      </c>
      <c r="AB15">
        <f>$G$43</f>
        <v>53024</v>
      </c>
      <c r="AC15">
        <f>$C$44</f>
        <v>34376</v>
      </c>
    </row>
    <row r="17" spans="1:10" x14ac:dyDescent="0.3">
      <c r="A17" t="s">
        <v>17</v>
      </c>
    </row>
    <row r="18" spans="1:10" x14ac:dyDescent="0.3">
      <c r="B18" t="s">
        <v>14</v>
      </c>
      <c r="D18">
        <v>102320</v>
      </c>
      <c r="F18">
        <v>91384</v>
      </c>
      <c r="H18">
        <v>0</v>
      </c>
      <c r="J18">
        <f>SUM(D18:F18:H18)</f>
        <v>193704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645</v>
      </c>
    </row>
    <row r="22" spans="1:10" x14ac:dyDescent="0.3">
      <c r="B22" t="s">
        <v>7</v>
      </c>
      <c r="J22">
        <f>SUM(J18:J19:J21)</f>
        <v>194349</v>
      </c>
    </row>
    <row r="23" spans="1:10" x14ac:dyDescent="0.3">
      <c r="A23" t="s">
        <v>20</v>
      </c>
      <c r="J23">
        <f>J22/J15*100</f>
        <v>64.972285926332049</v>
      </c>
    </row>
    <row r="25" spans="1:10" x14ac:dyDescent="0.3">
      <c r="A25" t="s">
        <v>21</v>
      </c>
    </row>
    <row r="26" spans="1:10" x14ac:dyDescent="0.3">
      <c r="B26" t="s">
        <v>22</v>
      </c>
      <c r="C26">
        <v>64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J22-64</f>
        <v>194285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309</v>
      </c>
    </row>
    <row r="32" spans="1:10" x14ac:dyDescent="0.3">
      <c r="B32" t="s">
        <v>27</v>
      </c>
      <c r="C32">
        <v>968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134</v>
      </c>
      <c r="G42">
        <v>87400</v>
      </c>
    </row>
    <row r="43" spans="1:7" x14ac:dyDescent="0.3">
      <c r="B43" t="s">
        <v>40</v>
      </c>
      <c r="C43" t="s">
        <v>47</v>
      </c>
      <c r="E43" t="s">
        <v>135</v>
      </c>
      <c r="G43">
        <v>53024</v>
      </c>
    </row>
    <row r="44" spans="1:7" x14ac:dyDescent="0.3">
      <c r="B44" t="s">
        <v>42</v>
      </c>
      <c r="C44">
        <v>34376</v>
      </c>
    </row>
  </sheetData>
  <mergeCells count="1">
    <mergeCell ref="A1:L1"/>
  </mergeCells>
  <pageMargins left="0.75" right="0.75" top="0.75" bottom="0.5" header="0.5" footer="0.75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934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193478</v>
      </c>
      <c r="F12">
        <v>163042</v>
      </c>
      <c r="H12">
        <v>18</v>
      </c>
      <c r="J12">
        <f>SUM(D12:F12:H12)</f>
        <v>356538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483</v>
      </c>
      <c r="F14">
        <v>75</v>
      </c>
      <c r="H14">
        <v>0</v>
      </c>
      <c r="J14">
        <f>SUM(D14:F14:H14)</f>
        <v>558</v>
      </c>
    </row>
    <row r="15" spans="1:12" x14ac:dyDescent="0.3">
      <c r="B15" t="s">
        <v>7</v>
      </c>
      <c r="D15">
        <f>SUM(D12:D13:D14)</f>
        <v>193961</v>
      </c>
      <c r="F15">
        <f>SUM(F12:F13:F14)</f>
        <v>163117</v>
      </c>
      <c r="H15">
        <f>SUM(H12:H13:H14)</f>
        <v>18</v>
      </c>
      <c r="J15">
        <f>SUM(D15:F15:H15)</f>
        <v>357096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94755</v>
      </c>
      <c r="F18">
        <v>105131</v>
      </c>
      <c r="H18">
        <v>0</v>
      </c>
      <c r="J18">
        <f>SUM(D18:F18:H18)</f>
        <v>199886</v>
      </c>
      <c r="M18" t="str">
        <f>$B$2</f>
        <v xml:space="preserve">Dhanghata </v>
      </c>
      <c r="N18">
        <f>$D$15</f>
        <v>193961</v>
      </c>
      <c r="O18">
        <f>$F$15</f>
        <v>163117</v>
      </c>
      <c r="P18">
        <f>$H$15</f>
        <v>18</v>
      </c>
      <c r="Q18">
        <f>$J$15</f>
        <v>357096</v>
      </c>
      <c r="R18">
        <f>$D$18</f>
        <v>94755</v>
      </c>
      <c r="S18">
        <f>$F$18</f>
        <v>105131</v>
      </c>
      <c r="T18">
        <f>$J$21</f>
        <v>406</v>
      </c>
      <c r="U18">
        <f>$J$22</f>
        <v>200292</v>
      </c>
      <c r="V18">
        <f>$C$28</f>
        <v>200275</v>
      </c>
      <c r="W18">
        <f>$J$23</f>
        <v>56.08911889239868</v>
      </c>
      <c r="X18" t="str">
        <f>$C$42</f>
        <v xml:space="preserve">BJP       </v>
      </c>
      <c r="Y18" t="str">
        <f>$C$43</f>
        <v xml:space="preserve">SP        </v>
      </c>
      <c r="Z18">
        <f>$G$42</f>
        <v>79572</v>
      </c>
      <c r="AA18">
        <f>$G$43</f>
        <v>62663</v>
      </c>
      <c r="AB18">
        <f>$C$44</f>
        <v>16909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406</v>
      </c>
    </row>
    <row r="22" spans="1:28" x14ac:dyDescent="0.3">
      <c r="B22" t="s">
        <v>7</v>
      </c>
      <c r="J22">
        <f>SUM(J18:J19:J21)</f>
        <v>200292</v>
      </c>
    </row>
    <row r="23" spans="1:28" x14ac:dyDescent="0.3">
      <c r="A23" t="s">
        <v>20</v>
      </c>
      <c r="J23">
        <f>J22/J15*100</f>
        <v>56.08911889239868</v>
      </c>
    </row>
    <row r="25" spans="1:28" x14ac:dyDescent="0.3">
      <c r="A25" t="s">
        <v>21</v>
      </c>
    </row>
    <row r="26" spans="1:28" x14ac:dyDescent="0.3">
      <c r="B26" t="s">
        <v>22</v>
      </c>
      <c r="C26">
        <v>17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J22-17</f>
        <v>200275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407</v>
      </c>
    </row>
    <row r="32" spans="1:28" x14ac:dyDescent="0.3">
      <c r="B32" t="s">
        <v>27</v>
      </c>
      <c r="C32">
        <v>876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42793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935</v>
      </c>
      <c r="G42">
        <v>79572</v>
      </c>
    </row>
    <row r="43" spans="1:7" x14ac:dyDescent="0.3">
      <c r="B43" t="s">
        <v>40</v>
      </c>
      <c r="C43" t="s">
        <v>45</v>
      </c>
      <c r="E43" t="s">
        <v>936</v>
      </c>
      <c r="G43">
        <v>62663</v>
      </c>
    </row>
    <row r="44" spans="1:7" x14ac:dyDescent="0.3">
      <c r="B44" t="s">
        <v>42</v>
      </c>
      <c r="C44">
        <v>16909</v>
      </c>
    </row>
  </sheetData>
  <mergeCells count="1">
    <mergeCell ref="A1:L1"/>
  </mergeCells>
  <pageMargins left="0.75" right="0.75" top="0.75" bottom="0.5" header="0.5" footer="0.75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937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2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2</v>
      </c>
      <c r="J8">
        <f>SUM(D8:F8:E8)</f>
        <v>10</v>
      </c>
    </row>
    <row r="9" spans="1:12" x14ac:dyDescent="0.3">
      <c r="A9" t="s">
        <v>12</v>
      </c>
      <c r="D9">
        <v>7</v>
      </c>
      <c r="F9">
        <v>2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182325</v>
      </c>
      <c r="F12">
        <v>151190</v>
      </c>
      <c r="H12">
        <v>38</v>
      </c>
      <c r="J12">
        <f>SUM(D12:F12:H12)</f>
        <v>333553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48</v>
      </c>
      <c r="F14">
        <v>0</v>
      </c>
      <c r="H14">
        <v>0</v>
      </c>
      <c r="J14">
        <f>SUM(D14:F14:H14)</f>
        <v>48</v>
      </c>
    </row>
    <row r="15" spans="1:12" x14ac:dyDescent="0.3">
      <c r="B15" t="s">
        <v>7</v>
      </c>
      <c r="D15">
        <f>SUM(D12:D13:D14)</f>
        <v>182373</v>
      </c>
      <c r="F15">
        <f>SUM(F12:F13:F14)</f>
        <v>151190</v>
      </c>
      <c r="H15">
        <f>SUM(H12:H13:H14)</f>
        <v>38</v>
      </c>
      <c r="J15">
        <f>SUM(D15:F15:H15)</f>
        <v>333601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96402</v>
      </c>
      <c r="F18">
        <v>101806</v>
      </c>
      <c r="H18">
        <v>2</v>
      </c>
      <c r="J18">
        <f>SUM(D18:F18:H18)</f>
        <v>198210</v>
      </c>
      <c r="M18" t="str">
        <f>$B$2</f>
        <v>Pharenda</v>
      </c>
      <c r="N18">
        <f>$D$15</f>
        <v>182373</v>
      </c>
      <c r="O18">
        <f>$F$15</f>
        <v>151190</v>
      </c>
      <c r="P18">
        <f>$H$15</f>
        <v>38</v>
      </c>
      <c r="Q18">
        <f>$J$15</f>
        <v>333601</v>
      </c>
      <c r="R18">
        <f>$D$18</f>
        <v>96402</v>
      </c>
      <c r="S18">
        <f>$F$18</f>
        <v>101806</v>
      </c>
      <c r="T18">
        <f>$J$21</f>
        <v>753</v>
      </c>
      <c r="U18">
        <f>$J$22</f>
        <v>198963</v>
      </c>
      <c r="V18">
        <f>$C$28</f>
        <v>198945</v>
      </c>
      <c r="W18">
        <f>$J$23</f>
        <v>59.641008270358896</v>
      </c>
      <c r="X18" t="str">
        <f>$C$42</f>
        <v xml:space="preserve">BJP       </v>
      </c>
      <c r="Y18" t="str">
        <f>$C$43</f>
        <v xml:space="preserve">INC       </v>
      </c>
      <c r="Z18">
        <f>$G$42</f>
        <v>76312</v>
      </c>
      <c r="AA18">
        <f>$G$43</f>
        <v>73958</v>
      </c>
      <c r="AB18">
        <f>$C$44</f>
        <v>2354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753</v>
      </c>
    </row>
    <row r="22" spans="1:28" x14ac:dyDescent="0.3">
      <c r="B22" t="s">
        <v>7</v>
      </c>
      <c r="J22">
        <f>SUM(J18:J19:J21)</f>
        <v>198963</v>
      </c>
    </row>
    <row r="23" spans="1:28" x14ac:dyDescent="0.3">
      <c r="A23" t="s">
        <v>20</v>
      </c>
      <c r="J23">
        <f>J22/J15*100</f>
        <v>59.641008270358896</v>
      </c>
    </row>
    <row r="25" spans="1:28" x14ac:dyDescent="0.3">
      <c r="A25" t="s">
        <v>21</v>
      </c>
    </row>
    <row r="26" spans="1:28" x14ac:dyDescent="0.3">
      <c r="B26" t="s">
        <v>22</v>
      </c>
      <c r="C26">
        <v>18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J22-18</f>
        <v>198945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327</v>
      </c>
    </row>
    <row r="32" spans="1:28" x14ac:dyDescent="0.3">
      <c r="B32" t="s">
        <v>27</v>
      </c>
      <c r="C32">
        <v>1020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938</v>
      </c>
      <c r="G42">
        <v>76312</v>
      </c>
    </row>
    <row r="43" spans="1:7" x14ac:dyDescent="0.3">
      <c r="B43" t="s">
        <v>40</v>
      </c>
      <c r="C43" t="s">
        <v>39</v>
      </c>
      <c r="E43" t="s">
        <v>939</v>
      </c>
      <c r="G43">
        <v>73958</v>
      </c>
    </row>
    <row r="44" spans="1:7" x14ac:dyDescent="0.3">
      <c r="B44" t="s">
        <v>42</v>
      </c>
      <c r="C44">
        <v>2354</v>
      </c>
    </row>
  </sheetData>
  <mergeCells count="1">
    <mergeCell ref="A1:L1"/>
  </mergeCells>
  <pageMargins left="0.75" right="0.75" top="0.75" bottom="0.5" header="0.5" footer="0.75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940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2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187991</v>
      </c>
      <c r="F12">
        <v>161421</v>
      </c>
      <c r="H12">
        <v>159</v>
      </c>
      <c r="J12">
        <f>SUM(D12:F12:H12)</f>
        <v>349571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50</v>
      </c>
      <c r="F14">
        <v>0</v>
      </c>
      <c r="H14">
        <v>0</v>
      </c>
      <c r="J14">
        <f>SUM(D14:F14:H14)</f>
        <v>50</v>
      </c>
    </row>
    <row r="15" spans="1:12" x14ac:dyDescent="0.3">
      <c r="B15" t="s">
        <v>7</v>
      </c>
      <c r="D15">
        <f>SUM(D12:D13:D14)</f>
        <v>188041</v>
      </c>
      <c r="F15">
        <f>SUM(F12:F13:F14)</f>
        <v>161421</v>
      </c>
      <c r="H15">
        <f>SUM(H12:H13:H14)</f>
        <v>159</v>
      </c>
      <c r="J15">
        <f>SUM(D15:F15:H15)</f>
        <v>349621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105468</v>
      </c>
      <c r="F18">
        <v>108898</v>
      </c>
      <c r="H18">
        <v>4</v>
      </c>
      <c r="J18">
        <f>SUM(D18:F18:H18)</f>
        <v>214370</v>
      </c>
      <c r="M18" t="str">
        <f>$B$2</f>
        <v>Nautanwa</v>
      </c>
      <c r="N18">
        <f>$D$15</f>
        <v>188041</v>
      </c>
      <c r="O18">
        <f>$F$15</f>
        <v>161421</v>
      </c>
      <c r="P18">
        <f>$H$15</f>
        <v>159</v>
      </c>
      <c r="Q18">
        <f>$J$15</f>
        <v>349621</v>
      </c>
      <c r="R18">
        <f>$D$18</f>
        <v>105468</v>
      </c>
      <c r="S18">
        <f>$F$18</f>
        <v>108898</v>
      </c>
      <c r="T18">
        <f>$J$21</f>
        <v>636</v>
      </c>
      <c r="U18">
        <f>$J$22</f>
        <v>215006</v>
      </c>
      <c r="V18">
        <f>$C$28</f>
        <v>214927</v>
      </c>
      <c r="W18">
        <f>$J$23</f>
        <v>61.496878047943348</v>
      </c>
      <c r="X18" t="str">
        <f>$C$42</f>
        <v xml:space="preserve">IND       </v>
      </c>
      <c r="Y18" t="str">
        <f>$C$43</f>
        <v xml:space="preserve">SP        </v>
      </c>
      <c r="Z18">
        <f>$G$42</f>
        <v>79666</v>
      </c>
      <c r="AA18">
        <f>$G$43</f>
        <v>47410</v>
      </c>
      <c r="AB18">
        <f>$C$44</f>
        <v>32256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636</v>
      </c>
    </row>
    <row r="22" spans="1:28" x14ac:dyDescent="0.3">
      <c r="B22" t="s">
        <v>7</v>
      </c>
      <c r="J22">
        <f>SUM(J18:J19:J21)</f>
        <v>215006</v>
      </c>
    </row>
    <row r="23" spans="1:28" x14ac:dyDescent="0.3">
      <c r="A23" t="s">
        <v>20</v>
      </c>
      <c r="J23">
        <f>J22/J15*100</f>
        <v>61.496878047943348</v>
      </c>
    </row>
    <row r="25" spans="1:28" x14ac:dyDescent="0.3">
      <c r="A25" t="s">
        <v>21</v>
      </c>
    </row>
    <row r="26" spans="1:28" x14ac:dyDescent="0.3">
      <c r="B26" t="s">
        <v>22</v>
      </c>
      <c r="C26">
        <v>79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J22-79</f>
        <v>214927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337</v>
      </c>
    </row>
    <row r="32" spans="1:28" x14ac:dyDescent="0.3">
      <c r="B32" t="s">
        <v>27</v>
      </c>
      <c r="C32">
        <v>1037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274</v>
      </c>
      <c r="E42" t="s">
        <v>941</v>
      </c>
      <c r="G42">
        <v>79666</v>
      </c>
    </row>
    <row r="43" spans="1:7" x14ac:dyDescent="0.3">
      <c r="B43" t="s">
        <v>40</v>
      </c>
      <c r="C43" t="s">
        <v>45</v>
      </c>
      <c r="E43" t="s">
        <v>942</v>
      </c>
      <c r="G43">
        <v>47410</v>
      </c>
    </row>
    <row r="44" spans="1:7" x14ac:dyDescent="0.3">
      <c r="B44" t="s">
        <v>42</v>
      </c>
      <c r="C44">
        <v>32256</v>
      </c>
    </row>
  </sheetData>
  <mergeCells count="1">
    <mergeCell ref="A1:L1"/>
  </mergeCells>
  <pageMargins left="0.75" right="0.75" top="0.75" bottom="0.5" header="0.5" footer="0.75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943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1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197259</v>
      </c>
      <c r="F12">
        <v>168794</v>
      </c>
      <c r="H12">
        <v>8</v>
      </c>
      <c r="J12">
        <f>SUM(D12:F12:H12)</f>
        <v>366061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40</v>
      </c>
      <c r="F14">
        <v>2</v>
      </c>
      <c r="H14">
        <v>0</v>
      </c>
      <c r="J14">
        <f>SUM(D14:F14:H14)</f>
        <v>42</v>
      </c>
    </row>
    <row r="15" spans="1:12" x14ac:dyDescent="0.3">
      <c r="B15" t="s">
        <v>7</v>
      </c>
      <c r="D15">
        <f>SUM(D12:D13:D14)</f>
        <v>197299</v>
      </c>
      <c r="F15">
        <f>SUM(F12:F13:F14)</f>
        <v>168796</v>
      </c>
      <c r="H15">
        <f>SUM(H12:H13:H14)</f>
        <v>8</v>
      </c>
      <c r="J15">
        <f>SUM(D15:F15:H15)</f>
        <v>366103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116506</v>
      </c>
      <c r="F18">
        <v>122241</v>
      </c>
      <c r="H18">
        <v>1</v>
      </c>
      <c r="J18">
        <f>SUM(D18:F18:H18)</f>
        <v>238748</v>
      </c>
      <c r="M18" t="str">
        <f>$B$2</f>
        <v>Siswa</v>
      </c>
      <c r="N18">
        <f>$D$15</f>
        <v>197299</v>
      </c>
      <c r="O18">
        <f>$F$15</f>
        <v>168796</v>
      </c>
      <c r="P18">
        <f>$H$15</f>
        <v>8</v>
      </c>
      <c r="Q18">
        <f>$J$15</f>
        <v>366103</v>
      </c>
      <c r="R18">
        <f>$D$18</f>
        <v>116506</v>
      </c>
      <c r="S18">
        <f>$F$18</f>
        <v>122241</v>
      </c>
      <c r="T18">
        <f>$J$21</f>
        <v>635</v>
      </c>
      <c r="U18">
        <f>$J$22</f>
        <v>239383</v>
      </c>
      <c r="V18">
        <f>$C$28</f>
        <v>239366</v>
      </c>
      <c r="W18">
        <f>$J$23</f>
        <v>65.386790056350264</v>
      </c>
      <c r="X18" t="str">
        <f>$C$42</f>
        <v xml:space="preserve">BJP       </v>
      </c>
      <c r="Y18" t="str">
        <f>$C$43</f>
        <v xml:space="preserve">SP        </v>
      </c>
      <c r="Z18">
        <f>$G$42</f>
        <v>122884</v>
      </c>
      <c r="AA18">
        <f>$G$43</f>
        <v>54698</v>
      </c>
      <c r="AB18">
        <f>$C$44</f>
        <v>68186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635</v>
      </c>
    </row>
    <row r="22" spans="1:28" x14ac:dyDescent="0.3">
      <c r="B22" t="s">
        <v>7</v>
      </c>
      <c r="J22">
        <f>SUM(J18:J19:J21)</f>
        <v>239383</v>
      </c>
    </row>
    <row r="23" spans="1:28" x14ac:dyDescent="0.3">
      <c r="A23" t="s">
        <v>20</v>
      </c>
      <c r="J23">
        <f>J22/J15*100</f>
        <v>65.386790056350264</v>
      </c>
    </row>
    <row r="25" spans="1:28" x14ac:dyDescent="0.3">
      <c r="A25" t="s">
        <v>21</v>
      </c>
    </row>
    <row r="26" spans="1:28" x14ac:dyDescent="0.3">
      <c r="B26" t="s">
        <v>22</v>
      </c>
      <c r="C26">
        <v>17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J22-17</f>
        <v>239366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369</v>
      </c>
    </row>
    <row r="32" spans="1:28" x14ac:dyDescent="0.3">
      <c r="B32" t="s">
        <v>27</v>
      </c>
      <c r="C32">
        <v>992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944</v>
      </c>
      <c r="G42">
        <v>122884</v>
      </c>
    </row>
    <row r="43" spans="1:7" x14ac:dyDescent="0.3">
      <c r="B43" t="s">
        <v>40</v>
      </c>
      <c r="C43" t="s">
        <v>45</v>
      </c>
      <c r="E43" t="s">
        <v>945</v>
      </c>
      <c r="G43">
        <v>54698</v>
      </c>
    </row>
    <row r="44" spans="1:7" x14ac:dyDescent="0.3">
      <c r="B44" t="s">
        <v>42</v>
      </c>
      <c r="C44">
        <v>68186</v>
      </c>
    </row>
  </sheetData>
  <mergeCells count="1">
    <mergeCell ref="A1:L1"/>
  </mergeCells>
  <pageMargins left="0.75" right="0.75" top="0.75" bottom="0.5" header="0.5" footer="0.75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946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206550</v>
      </c>
      <c r="F12">
        <v>179947</v>
      </c>
      <c r="H12">
        <v>24</v>
      </c>
      <c r="J12">
        <f>SUM(D12:F12:H12)</f>
        <v>386521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95</v>
      </c>
      <c r="F14">
        <v>1</v>
      </c>
      <c r="H14">
        <v>0</v>
      </c>
      <c r="J14">
        <f>SUM(D14:F14:H14)</f>
        <v>96</v>
      </c>
    </row>
    <row r="15" spans="1:12" x14ac:dyDescent="0.3">
      <c r="B15" t="s">
        <v>7</v>
      </c>
      <c r="D15">
        <f>SUM(D12:D13:D14)</f>
        <v>206645</v>
      </c>
      <c r="F15">
        <f>SUM(F12:F13:F14)</f>
        <v>179948</v>
      </c>
      <c r="H15">
        <f>SUM(H12:H13:H14)</f>
        <v>24</v>
      </c>
      <c r="J15">
        <f>SUM(D15:F15:H15)</f>
        <v>386617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117846</v>
      </c>
      <c r="F18">
        <v>128441</v>
      </c>
      <c r="H18">
        <v>0</v>
      </c>
      <c r="J18">
        <f>SUM(D18:F18:H18)</f>
        <v>246287</v>
      </c>
      <c r="M18" t="str">
        <f>$B$2</f>
        <v xml:space="preserve">Maharajganj </v>
      </c>
      <c r="N18">
        <f>$D$15</f>
        <v>206645</v>
      </c>
      <c r="O18">
        <f>$F$15</f>
        <v>179948</v>
      </c>
      <c r="P18">
        <f>$H$15</f>
        <v>24</v>
      </c>
      <c r="Q18">
        <f>$J$15</f>
        <v>386617</v>
      </c>
      <c r="R18">
        <f>$D$18</f>
        <v>117846</v>
      </c>
      <c r="S18">
        <f>$F$18</f>
        <v>128441</v>
      </c>
      <c r="T18">
        <f>$J$21</f>
        <v>953</v>
      </c>
      <c r="U18">
        <f>$J$22</f>
        <v>247240</v>
      </c>
      <c r="V18">
        <f>$C$28</f>
        <v>247216</v>
      </c>
      <c r="W18">
        <f>$J$23</f>
        <v>63.949593525375235</v>
      </c>
      <c r="X18" t="str">
        <f>$C$42</f>
        <v xml:space="preserve">BJP       </v>
      </c>
      <c r="Y18" t="str">
        <f>$C$43</f>
        <v xml:space="preserve">BSP       </v>
      </c>
      <c r="Z18">
        <f>$G$42</f>
        <v>125154</v>
      </c>
      <c r="AA18">
        <f>$G$43</f>
        <v>56793</v>
      </c>
      <c r="AB18">
        <f>$C$44</f>
        <v>68361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953</v>
      </c>
    </row>
    <row r="22" spans="1:28" x14ac:dyDescent="0.3">
      <c r="B22" t="s">
        <v>7</v>
      </c>
      <c r="J22">
        <f>SUM(J18:J19:J21)</f>
        <v>247240</v>
      </c>
    </row>
    <row r="23" spans="1:28" x14ac:dyDescent="0.3">
      <c r="A23" t="s">
        <v>20</v>
      </c>
      <c r="J23">
        <f>J22/J15*100</f>
        <v>63.949593525375235</v>
      </c>
    </row>
    <row r="25" spans="1:28" x14ac:dyDescent="0.3">
      <c r="A25" t="s">
        <v>21</v>
      </c>
    </row>
    <row r="26" spans="1:28" x14ac:dyDescent="0.3">
      <c r="B26" t="s">
        <v>22</v>
      </c>
      <c r="C26">
        <v>24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J22-24</f>
        <v>247216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357</v>
      </c>
    </row>
    <row r="32" spans="1:28" x14ac:dyDescent="0.3">
      <c r="B32" t="s">
        <v>27</v>
      </c>
      <c r="C32">
        <v>1083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947</v>
      </c>
      <c r="G42">
        <v>125154</v>
      </c>
    </row>
    <row r="43" spans="1:7" x14ac:dyDescent="0.3">
      <c r="B43" t="s">
        <v>40</v>
      </c>
      <c r="C43" t="s">
        <v>47</v>
      </c>
      <c r="E43" t="s">
        <v>948</v>
      </c>
      <c r="G43">
        <v>56793</v>
      </c>
    </row>
    <row r="44" spans="1:7" x14ac:dyDescent="0.3">
      <c r="B44" t="s">
        <v>42</v>
      </c>
      <c r="C44">
        <v>68361</v>
      </c>
    </row>
  </sheetData>
  <mergeCells count="1">
    <mergeCell ref="A1:L1"/>
  </mergeCells>
  <pageMargins left="0.75" right="0.75" top="0.75" bottom="0.5" header="0.5" footer="0.75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949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216068</v>
      </c>
      <c r="F12">
        <v>182479</v>
      </c>
      <c r="H12">
        <v>24</v>
      </c>
      <c r="J12">
        <f>SUM(D12:F12:H12)</f>
        <v>398571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174</v>
      </c>
      <c r="F14">
        <v>0</v>
      </c>
      <c r="H14">
        <v>0</v>
      </c>
      <c r="J14">
        <f>SUM(D14:F14:H14)</f>
        <v>174</v>
      </c>
    </row>
    <row r="15" spans="1:12" x14ac:dyDescent="0.3">
      <c r="B15" t="s">
        <v>7</v>
      </c>
      <c r="D15">
        <f>SUM(D12:D13:D14)</f>
        <v>216242</v>
      </c>
      <c r="F15">
        <f>SUM(F12:F13:F14)</f>
        <v>182479</v>
      </c>
      <c r="H15">
        <f>SUM(H12:H13:H14)</f>
        <v>24</v>
      </c>
      <c r="J15">
        <f>SUM(D15:F15:H15)</f>
        <v>398745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115301</v>
      </c>
      <c r="F18">
        <v>128086</v>
      </c>
      <c r="H18">
        <v>0</v>
      </c>
      <c r="J18">
        <f>SUM(D18:F18:H18)</f>
        <v>243387</v>
      </c>
      <c r="M18" t="str">
        <f>$B$2</f>
        <v>Paniyara</v>
      </c>
      <c r="N18">
        <f>$D$15</f>
        <v>216242</v>
      </c>
      <c r="O18">
        <f>$F$15</f>
        <v>182479</v>
      </c>
      <c r="P18">
        <f>$H$15</f>
        <v>24</v>
      </c>
      <c r="Q18">
        <f>$J$15</f>
        <v>398745</v>
      </c>
      <c r="R18">
        <f>$D$18</f>
        <v>115301</v>
      </c>
      <c r="S18">
        <f>$F$18</f>
        <v>128086</v>
      </c>
      <c r="T18">
        <f>$J$21</f>
        <v>533</v>
      </c>
      <c r="U18">
        <f>$J$22</f>
        <v>243920</v>
      </c>
      <c r="V18">
        <f>$C$28</f>
        <v>243886</v>
      </c>
      <c r="W18">
        <f>$J$23</f>
        <v>61.171926920713737</v>
      </c>
      <c r="X18" t="str">
        <f>$C$42</f>
        <v xml:space="preserve">BJP       </v>
      </c>
      <c r="Y18" t="str">
        <f>$C$43</f>
        <v xml:space="preserve">BSP       </v>
      </c>
      <c r="Z18">
        <f>$G$42</f>
        <v>119308</v>
      </c>
      <c r="AA18">
        <f>$G$43</f>
        <v>51817</v>
      </c>
      <c r="AB18">
        <f>$C$44</f>
        <v>67491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533</v>
      </c>
    </row>
    <row r="22" spans="1:28" x14ac:dyDescent="0.3">
      <c r="B22" t="s">
        <v>7</v>
      </c>
      <c r="J22">
        <f>SUM(J18:J19:J21)</f>
        <v>243920</v>
      </c>
    </row>
    <row r="23" spans="1:28" x14ac:dyDescent="0.3">
      <c r="A23" t="s">
        <v>20</v>
      </c>
      <c r="J23">
        <f>J22/J15*100</f>
        <v>61.171926920713737</v>
      </c>
    </row>
    <row r="25" spans="1:28" x14ac:dyDescent="0.3">
      <c r="A25" t="s">
        <v>21</v>
      </c>
    </row>
    <row r="26" spans="1:28" x14ac:dyDescent="0.3">
      <c r="B26" t="s">
        <v>22</v>
      </c>
      <c r="C26">
        <v>34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J22-34</f>
        <v>243886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372</v>
      </c>
    </row>
    <row r="32" spans="1:28" x14ac:dyDescent="0.3">
      <c r="B32" t="s">
        <v>27</v>
      </c>
      <c r="C32">
        <v>1071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950</v>
      </c>
      <c r="G42">
        <v>119308</v>
      </c>
    </row>
    <row r="43" spans="1:7" x14ac:dyDescent="0.3">
      <c r="B43" t="s">
        <v>40</v>
      </c>
      <c r="C43" t="s">
        <v>47</v>
      </c>
      <c r="E43" t="s">
        <v>951</v>
      </c>
      <c r="G43">
        <v>51817</v>
      </c>
    </row>
    <row r="44" spans="1:7" x14ac:dyDescent="0.3">
      <c r="B44" t="s">
        <v>42</v>
      </c>
      <c r="C44">
        <v>67491</v>
      </c>
    </row>
  </sheetData>
  <mergeCells count="1">
    <mergeCell ref="A1:L1"/>
  </mergeCells>
  <pageMargins left="0.75" right="0.75" top="0.75" bottom="0.5" header="0.5" footer="0.75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952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1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200103</v>
      </c>
      <c r="F12">
        <v>163553</v>
      </c>
      <c r="H12">
        <v>22</v>
      </c>
      <c r="J12">
        <f>SUM(D12:F12:H12)</f>
        <v>363678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499</v>
      </c>
      <c r="F14">
        <v>48</v>
      </c>
      <c r="H14">
        <v>0</v>
      </c>
      <c r="J14">
        <f>SUM(D14:F14:H14)</f>
        <v>547</v>
      </c>
    </row>
    <row r="15" spans="1:12" x14ac:dyDescent="0.3">
      <c r="B15" t="s">
        <v>7</v>
      </c>
      <c r="D15">
        <f>SUM(D12:D13:D14)</f>
        <v>200602</v>
      </c>
      <c r="F15">
        <f>SUM(F12:F13:F14)</f>
        <v>163601</v>
      </c>
      <c r="H15">
        <f>SUM(H12:H13:H14)</f>
        <v>22</v>
      </c>
      <c r="J15">
        <f>SUM(D15:F15:H15)</f>
        <v>364225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107578</v>
      </c>
      <c r="F18">
        <v>108803</v>
      </c>
      <c r="H18">
        <v>0</v>
      </c>
      <c r="J18">
        <f>SUM(D18:F18:H18)</f>
        <v>216381</v>
      </c>
      <c r="M18" t="str">
        <f>$B$2</f>
        <v>Caimpiyarganj</v>
      </c>
      <c r="N18">
        <f>$D$15</f>
        <v>200602</v>
      </c>
      <c r="O18">
        <f>$F$15</f>
        <v>163601</v>
      </c>
      <c r="P18">
        <f>$H$15</f>
        <v>22</v>
      </c>
      <c r="Q18">
        <f>$J$15</f>
        <v>364225</v>
      </c>
      <c r="R18">
        <f>$D$18</f>
        <v>107578</v>
      </c>
      <c r="S18">
        <f>$F$18</f>
        <v>108803</v>
      </c>
      <c r="T18">
        <f>$J$21</f>
        <v>331</v>
      </c>
      <c r="U18">
        <f>$J$22</f>
        <v>216712</v>
      </c>
      <c r="V18">
        <f>$C$28</f>
        <v>216710</v>
      </c>
      <c r="W18">
        <f>$J$23</f>
        <v>59.499485208319037</v>
      </c>
      <c r="X18" t="str">
        <f>$C$42</f>
        <v xml:space="preserve">BJP       </v>
      </c>
      <c r="Y18" t="str">
        <f>$C$43</f>
        <v xml:space="preserve">INC       </v>
      </c>
      <c r="Z18">
        <f>$G$42</f>
        <v>91636</v>
      </c>
      <c r="AA18">
        <f>$G$43</f>
        <v>58782</v>
      </c>
      <c r="AB18">
        <f>$C$44</f>
        <v>32854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331</v>
      </c>
    </row>
    <row r="22" spans="1:28" x14ac:dyDescent="0.3">
      <c r="B22" t="s">
        <v>7</v>
      </c>
      <c r="J22">
        <f>SUM(J18:J19:J21)</f>
        <v>216712</v>
      </c>
    </row>
    <row r="23" spans="1:28" x14ac:dyDescent="0.3">
      <c r="A23" t="s">
        <v>20</v>
      </c>
      <c r="J23">
        <f>J22/J15*100</f>
        <v>59.499485208319037</v>
      </c>
    </row>
    <row r="25" spans="1:28" x14ac:dyDescent="0.3">
      <c r="A25" t="s">
        <v>21</v>
      </c>
    </row>
    <row r="26" spans="1:28" x14ac:dyDescent="0.3">
      <c r="B26" t="s">
        <v>22</v>
      </c>
      <c r="C26">
        <v>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</f>
        <v>216710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394</v>
      </c>
    </row>
    <row r="32" spans="1:28" x14ac:dyDescent="0.3">
      <c r="B32" t="s">
        <v>27</v>
      </c>
      <c r="C32">
        <v>923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953</v>
      </c>
      <c r="G42">
        <v>91636</v>
      </c>
    </row>
    <row r="43" spans="1:7" x14ac:dyDescent="0.3">
      <c r="B43" t="s">
        <v>40</v>
      </c>
      <c r="C43" t="s">
        <v>39</v>
      </c>
      <c r="E43" t="s">
        <v>954</v>
      </c>
      <c r="G43">
        <v>58782</v>
      </c>
    </row>
    <row r="44" spans="1:7" x14ac:dyDescent="0.3">
      <c r="B44" t="s">
        <v>42</v>
      </c>
      <c r="C44">
        <v>32854</v>
      </c>
    </row>
  </sheetData>
  <mergeCells count="1">
    <mergeCell ref="A1:L1"/>
  </mergeCells>
  <pageMargins left="0.75" right="0.75" top="0.75" bottom="0.5" header="0.5" footer="0.75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955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20</v>
      </c>
      <c r="F5">
        <v>5</v>
      </c>
      <c r="H5">
        <v>0</v>
      </c>
      <c r="J5">
        <f>SUM(D5:F5:H5)</f>
        <v>25</v>
      </c>
    </row>
    <row r="6" spans="1:12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12" x14ac:dyDescent="0.3">
      <c r="A7" t="s">
        <v>10</v>
      </c>
      <c r="D7">
        <v>2</v>
      </c>
      <c r="F7">
        <v>1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16</v>
      </c>
      <c r="F8">
        <f>E5-E6-E7</f>
        <v>0</v>
      </c>
      <c r="H8">
        <f>F5-F6-F7</f>
        <v>3</v>
      </c>
      <c r="J8">
        <f>SUM(D8:F8:E8)</f>
        <v>16</v>
      </c>
    </row>
    <row r="9" spans="1:12" x14ac:dyDescent="0.3">
      <c r="A9" t="s">
        <v>12</v>
      </c>
      <c r="D9">
        <v>13</v>
      </c>
      <c r="F9">
        <v>3</v>
      </c>
      <c r="H9">
        <v>0</v>
      </c>
      <c r="J9">
        <f>SUM(D9:F9:E9)</f>
        <v>16</v>
      </c>
    </row>
    <row r="11" spans="1:12" x14ac:dyDescent="0.3">
      <c r="A11" t="s">
        <v>13</v>
      </c>
    </row>
    <row r="12" spans="1:12" x14ac:dyDescent="0.3">
      <c r="B12" t="s">
        <v>14</v>
      </c>
      <c r="D12">
        <v>214284</v>
      </c>
      <c r="F12">
        <v>171965</v>
      </c>
      <c r="H12">
        <v>35</v>
      </c>
      <c r="J12">
        <f>SUM(D12:F12:H12)</f>
        <v>386284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155</v>
      </c>
      <c r="F14">
        <v>20</v>
      </c>
      <c r="H14">
        <v>0</v>
      </c>
      <c r="J14">
        <f>SUM(D14:F14:H14)</f>
        <v>175</v>
      </c>
    </row>
    <row r="15" spans="1:12" x14ac:dyDescent="0.3">
      <c r="B15" t="s">
        <v>7</v>
      </c>
      <c r="D15">
        <f>SUM(D12:D13:D14)</f>
        <v>214439</v>
      </c>
      <c r="F15">
        <f>SUM(F12:F13:F14)</f>
        <v>171985</v>
      </c>
      <c r="H15">
        <f>SUM(H12:H13:H14)</f>
        <v>35</v>
      </c>
      <c r="J15">
        <f>SUM(D15:F15:H15)</f>
        <v>386459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122832</v>
      </c>
      <c r="F18">
        <v>122820</v>
      </c>
      <c r="H18">
        <v>0</v>
      </c>
      <c r="J18">
        <f>SUM(D18:F18:H18)</f>
        <v>245652</v>
      </c>
      <c r="M18" t="str">
        <f>$B$2</f>
        <v>Pipraich</v>
      </c>
      <c r="N18">
        <f>$D$15</f>
        <v>214439</v>
      </c>
      <c r="O18">
        <f>$F$15</f>
        <v>171985</v>
      </c>
      <c r="P18">
        <f>$H$15</f>
        <v>35</v>
      </c>
      <c r="Q18">
        <f>$J$15</f>
        <v>386459</v>
      </c>
      <c r="R18">
        <f>$D$18</f>
        <v>122832</v>
      </c>
      <c r="S18">
        <f>$F$18</f>
        <v>122820</v>
      </c>
      <c r="T18">
        <f>$J$21</f>
        <v>367</v>
      </c>
      <c r="U18">
        <f>$J$22</f>
        <v>246019</v>
      </c>
      <c r="V18">
        <f>$C$28</f>
        <v>246015</v>
      </c>
      <c r="W18">
        <f>$J$23</f>
        <v>63.659793147526642</v>
      </c>
      <c r="X18" t="str">
        <f>$C$42</f>
        <v xml:space="preserve">BJP       </v>
      </c>
      <c r="Y18" t="str">
        <f>$C$43</f>
        <v xml:space="preserve">BSP       </v>
      </c>
      <c r="Z18">
        <f>$G$42</f>
        <v>82739</v>
      </c>
      <c r="AA18">
        <f>$G$43</f>
        <v>69930</v>
      </c>
      <c r="AB18">
        <f>$C$44</f>
        <v>12809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367</v>
      </c>
    </row>
    <row r="22" spans="1:28" x14ac:dyDescent="0.3">
      <c r="B22" t="s">
        <v>7</v>
      </c>
      <c r="J22">
        <f>SUM(J18:J19:J21)</f>
        <v>246019</v>
      </c>
    </row>
    <row r="23" spans="1:28" x14ac:dyDescent="0.3">
      <c r="A23" t="s">
        <v>20</v>
      </c>
      <c r="J23">
        <f>J22/J15*100</f>
        <v>63.659793147526642</v>
      </c>
    </row>
    <row r="25" spans="1:28" x14ac:dyDescent="0.3">
      <c r="A25" t="s">
        <v>21</v>
      </c>
    </row>
    <row r="26" spans="1:28" x14ac:dyDescent="0.3">
      <c r="B26" t="s">
        <v>22</v>
      </c>
      <c r="C26">
        <v>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</f>
        <v>246015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399</v>
      </c>
    </row>
    <row r="32" spans="1:28" x14ac:dyDescent="0.3">
      <c r="B32" t="s">
        <v>27</v>
      </c>
      <c r="C32">
        <v>968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956</v>
      </c>
      <c r="G42">
        <v>82739</v>
      </c>
    </row>
    <row r="43" spans="1:7" x14ac:dyDescent="0.3">
      <c r="B43" t="s">
        <v>40</v>
      </c>
      <c r="C43" t="s">
        <v>47</v>
      </c>
      <c r="E43" t="s">
        <v>957</v>
      </c>
      <c r="G43">
        <v>69930</v>
      </c>
    </row>
    <row r="44" spans="1:7" x14ac:dyDescent="0.3">
      <c r="B44" t="s">
        <v>42</v>
      </c>
      <c r="C44">
        <v>12809</v>
      </c>
    </row>
  </sheetData>
  <mergeCells count="1">
    <mergeCell ref="A1:L1"/>
  </mergeCells>
  <pageMargins left="0.75" right="0.75" top="0.75" bottom="0.5" header="0.5" footer="0.75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958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5</v>
      </c>
      <c r="H5">
        <v>0</v>
      </c>
      <c r="J5">
        <f>SUM(D5:F5:H5)</f>
        <v>26</v>
      </c>
    </row>
    <row r="6" spans="1:12" x14ac:dyDescent="0.3">
      <c r="A6" t="s">
        <v>9</v>
      </c>
      <c r="D6">
        <v>1</v>
      </c>
      <c r="F6">
        <v>2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20</v>
      </c>
      <c r="F8">
        <f>E5-E6-E7</f>
        <v>0</v>
      </c>
      <c r="H8">
        <f>F5-F6-F7</f>
        <v>3</v>
      </c>
      <c r="J8">
        <f>SUM(D8:F8:E8)</f>
        <v>20</v>
      </c>
    </row>
    <row r="9" spans="1:12" x14ac:dyDescent="0.3">
      <c r="A9" t="s">
        <v>12</v>
      </c>
      <c r="D9">
        <v>18</v>
      </c>
      <c r="F9">
        <v>3</v>
      </c>
      <c r="H9">
        <v>0</v>
      </c>
      <c r="J9">
        <f>SUM(D9:F9:E9)</f>
        <v>21</v>
      </c>
    </row>
    <row r="11" spans="1:12" x14ac:dyDescent="0.3">
      <c r="A11" t="s">
        <v>13</v>
      </c>
    </row>
    <row r="12" spans="1:12" x14ac:dyDescent="0.3">
      <c r="B12" t="s">
        <v>14</v>
      </c>
      <c r="D12">
        <v>234369</v>
      </c>
      <c r="F12">
        <v>193658</v>
      </c>
      <c r="H12">
        <v>59</v>
      </c>
      <c r="J12">
        <f>SUM(D12:F12:H12)</f>
        <v>428086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815</v>
      </c>
      <c r="F14">
        <v>325</v>
      </c>
      <c r="H14">
        <v>0</v>
      </c>
      <c r="J14">
        <f>SUM(D14:F14:H14)</f>
        <v>1140</v>
      </c>
    </row>
    <row r="15" spans="1:12" x14ac:dyDescent="0.3">
      <c r="B15" t="s">
        <v>7</v>
      </c>
      <c r="D15">
        <f>SUM(D12:D13:D14)</f>
        <v>235184</v>
      </c>
      <c r="F15">
        <f>SUM(F12:F13:F14)</f>
        <v>193983</v>
      </c>
      <c r="H15">
        <f>SUM(H12:H13:H14)</f>
        <v>59</v>
      </c>
      <c r="J15">
        <f>SUM(D15:F15:H15)</f>
        <v>429226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118326</v>
      </c>
      <c r="F18">
        <v>100047</v>
      </c>
      <c r="H18">
        <v>2</v>
      </c>
      <c r="J18">
        <f>SUM(D18:F18:H18)</f>
        <v>218375</v>
      </c>
      <c r="M18" t="str">
        <f>$B$2</f>
        <v>Gorakhpur Urban</v>
      </c>
      <c r="N18">
        <f>$D$15</f>
        <v>235184</v>
      </c>
      <c r="O18">
        <f>$F$15</f>
        <v>193983</v>
      </c>
      <c r="P18">
        <f>$H$15</f>
        <v>59</v>
      </c>
      <c r="Q18">
        <f>$J$15</f>
        <v>429226</v>
      </c>
      <c r="R18">
        <f>$D$18</f>
        <v>118326</v>
      </c>
      <c r="S18">
        <f>$F$18</f>
        <v>100047</v>
      </c>
      <c r="T18">
        <f>$J$21</f>
        <v>1064</v>
      </c>
      <c r="U18">
        <f>$J$22</f>
        <v>219439</v>
      </c>
      <c r="V18">
        <f>$C$28</f>
        <v>218831</v>
      </c>
      <c r="W18">
        <f>$J$23</f>
        <v>51.124349410333949</v>
      </c>
      <c r="X18" t="str">
        <f>$C$42</f>
        <v xml:space="preserve">BJP       </v>
      </c>
      <c r="Y18" t="str">
        <f>$C$43</f>
        <v xml:space="preserve">INC       </v>
      </c>
      <c r="Z18">
        <f>$G$42</f>
        <v>122221</v>
      </c>
      <c r="AA18">
        <f>$G$43</f>
        <v>61491</v>
      </c>
      <c r="AB18">
        <f>$C$44</f>
        <v>60730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1064</v>
      </c>
    </row>
    <row r="22" spans="1:28" x14ac:dyDescent="0.3">
      <c r="B22" t="s">
        <v>7</v>
      </c>
      <c r="J22">
        <f>SUM(J18:J19:J21)</f>
        <v>219439</v>
      </c>
    </row>
    <row r="23" spans="1:28" x14ac:dyDescent="0.3">
      <c r="A23" t="s">
        <v>20</v>
      </c>
      <c r="J23">
        <f>J22/J15*100</f>
        <v>51.124349410333949</v>
      </c>
    </row>
    <row r="25" spans="1:28" x14ac:dyDescent="0.3">
      <c r="A25" t="s">
        <v>21</v>
      </c>
    </row>
    <row r="26" spans="1:28" x14ac:dyDescent="0.3">
      <c r="B26" t="s">
        <v>22</v>
      </c>
      <c r="C26">
        <v>608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J22-608</f>
        <v>218831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474</v>
      </c>
    </row>
    <row r="32" spans="1:28" x14ac:dyDescent="0.3">
      <c r="B32" t="s">
        <v>27</v>
      </c>
      <c r="C32">
        <v>903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959</v>
      </c>
      <c r="G42">
        <v>122221</v>
      </c>
    </row>
    <row r="43" spans="1:7" x14ac:dyDescent="0.3">
      <c r="B43" t="s">
        <v>40</v>
      </c>
      <c r="C43" t="s">
        <v>39</v>
      </c>
      <c r="E43" t="s">
        <v>960</v>
      </c>
      <c r="G43">
        <v>61491</v>
      </c>
    </row>
    <row r="44" spans="1:7" x14ac:dyDescent="0.3">
      <c r="B44" t="s">
        <v>42</v>
      </c>
      <c r="C44">
        <v>60730</v>
      </c>
    </row>
  </sheetData>
  <mergeCells count="1">
    <mergeCell ref="A1:L1"/>
  </mergeCells>
  <pageMargins left="0.75" right="0.75" top="0.75" bottom="0.5" header="0.5" footer="0.75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961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22</v>
      </c>
      <c r="F5">
        <v>3</v>
      </c>
      <c r="H5">
        <v>0</v>
      </c>
      <c r="J5">
        <f>SUM(D5:F5:H5)</f>
        <v>25</v>
      </c>
    </row>
    <row r="6" spans="1:12" x14ac:dyDescent="0.3">
      <c r="A6" t="s">
        <v>9</v>
      </c>
      <c r="D6">
        <v>13</v>
      </c>
      <c r="F6">
        <v>0</v>
      </c>
      <c r="H6">
        <v>0</v>
      </c>
      <c r="J6">
        <f>SUM(D6:F6:H6)</f>
        <v>13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3</v>
      </c>
      <c r="J8">
        <f>SUM(D8:F8:E8)</f>
        <v>9</v>
      </c>
    </row>
    <row r="9" spans="1:12" x14ac:dyDescent="0.3">
      <c r="A9" t="s">
        <v>12</v>
      </c>
      <c r="D9">
        <v>7</v>
      </c>
      <c r="F9">
        <v>3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217348</v>
      </c>
      <c r="F12">
        <v>176782</v>
      </c>
      <c r="H12">
        <v>23</v>
      </c>
      <c r="J12">
        <f>SUM(D12:F12:H12)</f>
        <v>394153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171</v>
      </c>
      <c r="F14">
        <v>29</v>
      </c>
      <c r="H14">
        <v>0</v>
      </c>
      <c r="J14">
        <f>SUM(D14:F14:H14)</f>
        <v>200</v>
      </c>
    </row>
    <row r="15" spans="1:12" x14ac:dyDescent="0.3">
      <c r="B15" t="s">
        <v>7</v>
      </c>
      <c r="D15">
        <f>SUM(D12:D13:D14)</f>
        <v>217519</v>
      </c>
      <c r="F15">
        <f>SUM(F12:F13:F14)</f>
        <v>176811</v>
      </c>
      <c r="H15">
        <f>SUM(H12:H13:H14)</f>
        <v>23</v>
      </c>
      <c r="J15">
        <f>SUM(D15:F15:H15)</f>
        <v>394353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124255</v>
      </c>
      <c r="F18">
        <v>111174</v>
      </c>
      <c r="H18">
        <v>0</v>
      </c>
      <c r="J18">
        <f>SUM(D18:F18:H18)</f>
        <v>235429</v>
      </c>
      <c r="M18" t="str">
        <f>$B$2</f>
        <v>Gorakhpur Rural</v>
      </c>
      <c r="N18">
        <f>$D$15</f>
        <v>217519</v>
      </c>
      <c r="O18">
        <f>$F$15</f>
        <v>176811</v>
      </c>
      <c r="P18">
        <f>$H$15</f>
        <v>23</v>
      </c>
      <c r="Q18">
        <f>$J$15</f>
        <v>394353</v>
      </c>
      <c r="R18">
        <f>$D$18</f>
        <v>124255</v>
      </c>
      <c r="S18">
        <f>$F$18</f>
        <v>111174</v>
      </c>
      <c r="T18">
        <f>$J$21</f>
        <v>589</v>
      </c>
      <c r="U18">
        <f>$J$22</f>
        <v>236018</v>
      </c>
      <c r="V18">
        <f>$C$28</f>
        <v>235963</v>
      </c>
      <c r="W18">
        <f>$J$23</f>
        <v>59.849424246804261</v>
      </c>
      <c r="X18" t="str">
        <f>$C$42</f>
        <v xml:space="preserve">BJP       </v>
      </c>
      <c r="Y18" t="str">
        <f>$C$43</f>
        <v xml:space="preserve">SP        </v>
      </c>
      <c r="Z18">
        <f>$G$42</f>
        <v>83686</v>
      </c>
      <c r="AA18">
        <f>$G$43</f>
        <v>79276</v>
      </c>
      <c r="AB18">
        <f>$C$44</f>
        <v>4410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589</v>
      </c>
    </row>
    <row r="22" spans="1:28" x14ac:dyDescent="0.3">
      <c r="B22" t="s">
        <v>7</v>
      </c>
      <c r="J22">
        <f>SUM(J18:J19:J21)</f>
        <v>236018</v>
      </c>
    </row>
    <row r="23" spans="1:28" x14ac:dyDescent="0.3">
      <c r="A23" t="s">
        <v>20</v>
      </c>
      <c r="J23">
        <f>J22/J15*100</f>
        <v>59.849424246804261</v>
      </c>
    </row>
    <row r="25" spans="1:28" x14ac:dyDescent="0.3">
      <c r="A25" t="s">
        <v>21</v>
      </c>
    </row>
    <row r="26" spans="1:28" x14ac:dyDescent="0.3">
      <c r="B26" t="s">
        <v>22</v>
      </c>
      <c r="C26">
        <v>55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J22-55</f>
        <v>235963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422</v>
      </c>
    </row>
    <row r="32" spans="1:28" x14ac:dyDescent="0.3">
      <c r="B32" t="s">
        <v>27</v>
      </c>
      <c r="C32">
        <v>934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962</v>
      </c>
      <c r="G42">
        <v>83686</v>
      </c>
    </row>
    <row r="43" spans="1:7" x14ac:dyDescent="0.3">
      <c r="B43" t="s">
        <v>40</v>
      </c>
      <c r="C43" t="s">
        <v>45</v>
      </c>
      <c r="E43" t="s">
        <v>963</v>
      </c>
      <c r="G43">
        <v>79276</v>
      </c>
    </row>
    <row r="44" spans="1:7" x14ac:dyDescent="0.3">
      <c r="B44" t="s">
        <v>42</v>
      </c>
      <c r="C44">
        <v>4410</v>
      </c>
    </row>
  </sheetData>
  <mergeCells count="1">
    <mergeCell ref="A1:L1"/>
  </mergeCells>
  <pageMargins left="0.75" right="0.75" top="0.75" bottom="0.5" header="0.5" footer="0.7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B44"/>
  <sheetViews>
    <sheetView workbookViewId="0">
      <selection activeCell="G29" sqref="G29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136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177691</v>
      </c>
      <c r="F12">
        <v>153469</v>
      </c>
      <c r="H12">
        <v>16</v>
      </c>
      <c r="J12">
        <f>SUM(D12:F12:H12)</f>
        <v>331176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329</v>
      </c>
      <c r="F14">
        <v>145</v>
      </c>
      <c r="H14">
        <v>0</v>
      </c>
      <c r="J14">
        <f>SUM(D14:F14:H14)</f>
        <v>474</v>
      </c>
    </row>
    <row r="15" spans="1:12" x14ac:dyDescent="0.3">
      <c r="B15" t="s">
        <v>7</v>
      </c>
      <c r="D15">
        <f>SUM(D12:D13:D14)</f>
        <v>178020</v>
      </c>
      <c r="F15">
        <f>SUM(F12:F13:F14)</f>
        <v>153614</v>
      </c>
      <c r="H15">
        <f>SUM(H12:H13:H14)</f>
        <v>16</v>
      </c>
      <c r="J15">
        <f>SUM(D15:F15:H15)</f>
        <v>331650</v>
      </c>
    </row>
    <row r="17" spans="1:28" x14ac:dyDescent="0.3">
      <c r="A17" t="s">
        <v>17</v>
      </c>
    </row>
    <row r="18" spans="1:28" x14ac:dyDescent="0.3">
      <c r="B18" t="s">
        <v>14</v>
      </c>
      <c r="D18">
        <v>118481</v>
      </c>
      <c r="F18">
        <v>104579</v>
      </c>
      <c r="H18">
        <v>0</v>
      </c>
      <c r="J18">
        <f>SUM(D18:F18:H18)</f>
        <v>223060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  <c r="M20" t="str">
        <f>$A$2</f>
        <v>Constituency Name</v>
      </c>
      <c r="N20" t="str">
        <f>_xlfn.CONCAT($D$4," ",$A$11)</f>
        <v>Men ELECTORS</v>
      </c>
      <c r="O20" t="str">
        <f>_xlfn.CONCAT($F$4," ",$A$11)</f>
        <v>Woman ELECTORS</v>
      </c>
      <c r="P20" t="str">
        <f>_xlfn.CONCAT($H$4," ",$A$11)</f>
        <v>Others ELECTORS</v>
      </c>
      <c r="Q20" t="str">
        <f>_xlfn.CONCAT("total"," ",$A$11)</f>
        <v>total ELECTORS</v>
      </c>
      <c r="R20" t="str">
        <f>_xlfn.CONCAT($D$4,$A$17)</f>
        <v>MenVOTERS</v>
      </c>
      <c r="S20" t="str">
        <f>_xlfn.CONCAT($F$4,$A$17)</f>
        <v>WomanVOTERS</v>
      </c>
      <c r="T20" t="str">
        <f>_xlfn.CONCAT($B$21,$A$17)</f>
        <v>PostalVOTERS</v>
      </c>
      <c r="U20" t="str">
        <f>_xlfn.CONCAT($J$4,$A$17)</f>
        <v>TotalVOTERS</v>
      </c>
      <c r="V20" t="str">
        <f>$B$28</f>
        <v>Total Valid Votes polled</v>
      </c>
      <c r="W20" t="str">
        <f>$A$23</f>
        <v>POLLING PERCENTAGE</v>
      </c>
      <c r="X20" t="str">
        <f>$B$42</f>
        <v>Winner</v>
      </c>
      <c r="Y20" t="str">
        <f>$B$43</f>
        <v>Runner-Up</v>
      </c>
      <c r="Z20" t="s">
        <v>1199</v>
      </c>
      <c r="AA20" t="s">
        <v>1200</v>
      </c>
      <c r="AB20" t="str">
        <f>$B$44</f>
        <v>Margin</v>
      </c>
    </row>
    <row r="21" spans="1:28" x14ac:dyDescent="0.3">
      <c r="B21" t="s">
        <v>19</v>
      </c>
      <c r="J21">
        <v>703</v>
      </c>
      <c r="M21" t="str">
        <f>$B$2</f>
        <v>Bilaspur</v>
      </c>
      <c r="N21">
        <f>$D$15</f>
        <v>178020</v>
      </c>
      <c r="O21">
        <f>$F$15</f>
        <v>153614</v>
      </c>
      <c r="P21">
        <f>$H$15</f>
        <v>16</v>
      </c>
      <c r="Q21">
        <f>$J$15</f>
        <v>331650</v>
      </c>
      <c r="R21">
        <f>$D$18</f>
        <v>118481</v>
      </c>
      <c r="S21">
        <f>$F$18</f>
        <v>104579</v>
      </c>
      <c r="T21">
        <f>$J$21</f>
        <v>703</v>
      </c>
      <c r="U21">
        <f>$J$22</f>
        <v>223763</v>
      </c>
      <c r="V21">
        <f>$C$28</f>
        <v>223694</v>
      </c>
      <c r="W21">
        <f>$J$23</f>
        <v>67.46962158902457</v>
      </c>
      <c r="X21" t="str">
        <f>$C$42</f>
        <v xml:space="preserve">BJP       </v>
      </c>
      <c r="Y21" t="str">
        <f>$C$43</f>
        <v xml:space="preserve">INC       </v>
      </c>
      <c r="Z21">
        <f>$G$42</f>
        <v>99100</v>
      </c>
      <c r="AA21">
        <f>$G$43</f>
        <v>76741</v>
      </c>
      <c r="AB21">
        <f>$C$44</f>
        <v>22359</v>
      </c>
    </row>
    <row r="22" spans="1:28" x14ac:dyDescent="0.3">
      <c r="B22" t="s">
        <v>7</v>
      </c>
      <c r="J22">
        <f>SUM(J18:J19:J21)</f>
        <v>223763</v>
      </c>
    </row>
    <row r="23" spans="1:28" x14ac:dyDescent="0.3">
      <c r="A23" t="s">
        <v>20</v>
      </c>
      <c r="J23">
        <f>J22/J15*100</f>
        <v>67.46962158902457</v>
      </c>
    </row>
    <row r="25" spans="1:28" x14ac:dyDescent="0.3">
      <c r="A25" t="s">
        <v>21</v>
      </c>
    </row>
    <row r="26" spans="1:28" x14ac:dyDescent="0.3">
      <c r="B26" t="s">
        <v>22</v>
      </c>
      <c r="C26">
        <v>69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J22-69</f>
        <v>223694</v>
      </c>
    </row>
    <row r="29" spans="1:28" x14ac:dyDescent="0.3">
      <c r="B29" t="s">
        <v>25</v>
      </c>
      <c r="C29">
        <v>2</v>
      </c>
    </row>
    <row r="31" spans="1:28" x14ac:dyDescent="0.3">
      <c r="A31" t="s">
        <v>26</v>
      </c>
      <c r="C31">
        <v>346</v>
      </c>
    </row>
    <row r="32" spans="1:28" x14ac:dyDescent="0.3">
      <c r="B32" t="s">
        <v>27</v>
      </c>
      <c r="C32">
        <v>957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137</v>
      </c>
      <c r="G42">
        <v>99100</v>
      </c>
    </row>
    <row r="43" spans="1:7" x14ac:dyDescent="0.3">
      <c r="B43" t="s">
        <v>40</v>
      </c>
      <c r="C43" t="s">
        <v>39</v>
      </c>
      <c r="E43" t="s">
        <v>138</v>
      </c>
      <c r="G43">
        <v>76741</v>
      </c>
    </row>
    <row r="44" spans="1:7" x14ac:dyDescent="0.3">
      <c r="B44" t="s">
        <v>42</v>
      </c>
      <c r="C44">
        <v>22359</v>
      </c>
    </row>
  </sheetData>
  <mergeCells count="1">
    <mergeCell ref="A1:L1"/>
  </mergeCells>
  <pageMargins left="0.75" right="0.75" top="0.75" bottom="0.5" header="0.5" footer="0.75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964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1</v>
      </c>
      <c r="H5">
        <v>0</v>
      </c>
      <c r="J5">
        <f>SUM(D5:F5:H5)</f>
        <v>17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197653</v>
      </c>
      <c r="F12">
        <v>158230</v>
      </c>
      <c r="H12">
        <v>18</v>
      </c>
      <c r="J12">
        <f>SUM(D12:F12:H12)</f>
        <v>355901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219</v>
      </c>
      <c r="F14">
        <v>45</v>
      </c>
      <c r="H14">
        <v>0</v>
      </c>
      <c r="J14">
        <f>SUM(D14:F14:H14)</f>
        <v>264</v>
      </c>
    </row>
    <row r="15" spans="1:12" x14ac:dyDescent="0.3">
      <c r="B15" t="s">
        <v>7</v>
      </c>
      <c r="D15">
        <f>SUM(D12:D13:D14)</f>
        <v>197872</v>
      </c>
      <c r="F15">
        <f>SUM(F12:F13:F14)</f>
        <v>158275</v>
      </c>
      <c r="H15">
        <f>SUM(H12:H13:H14)</f>
        <v>18</v>
      </c>
      <c r="J15">
        <f>SUM(D15:F15:H15)</f>
        <v>356165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104541</v>
      </c>
      <c r="F18">
        <v>104235</v>
      </c>
      <c r="H18">
        <v>1</v>
      </c>
      <c r="J18">
        <f>SUM(D18:F18:H18)</f>
        <v>208777</v>
      </c>
      <c r="M18" t="str">
        <f>$B$2</f>
        <v>Sahajanwa</v>
      </c>
      <c r="N18">
        <f>$D$15</f>
        <v>197872</v>
      </c>
      <c r="O18">
        <f>$F$15</f>
        <v>158275</v>
      </c>
      <c r="P18">
        <f>$H$15</f>
        <v>18</v>
      </c>
      <c r="Q18">
        <f>$J$15</f>
        <v>356165</v>
      </c>
      <c r="R18">
        <f>$D$18</f>
        <v>104541</v>
      </c>
      <c r="S18">
        <f>$F$18</f>
        <v>104235</v>
      </c>
      <c r="T18">
        <f>$J$21</f>
        <v>672</v>
      </c>
      <c r="U18">
        <f>$J$22</f>
        <v>209449</v>
      </c>
      <c r="V18">
        <f>$C$28</f>
        <v>209383</v>
      </c>
      <c r="W18">
        <f>$J$23</f>
        <v>58.806732834500863</v>
      </c>
      <c r="X18" t="str">
        <f>$C$42</f>
        <v xml:space="preserve">BJP       </v>
      </c>
      <c r="Y18" t="str">
        <f>$C$43</f>
        <v xml:space="preserve">SP        </v>
      </c>
      <c r="Z18">
        <f>$G$42</f>
        <v>72213</v>
      </c>
      <c r="AA18">
        <f>$G$43</f>
        <v>56836</v>
      </c>
      <c r="AB18">
        <f>$C$44</f>
        <v>15377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672</v>
      </c>
    </row>
    <row r="22" spans="1:28" x14ac:dyDescent="0.3">
      <c r="B22" t="s">
        <v>7</v>
      </c>
      <c r="J22">
        <f>SUM(J18:J19:J21)</f>
        <v>209449</v>
      </c>
    </row>
    <row r="23" spans="1:28" x14ac:dyDescent="0.3">
      <c r="A23" t="s">
        <v>20</v>
      </c>
      <c r="J23">
        <f>J22/J15*100</f>
        <v>58.806732834500863</v>
      </c>
    </row>
    <row r="25" spans="1:28" x14ac:dyDescent="0.3">
      <c r="A25" t="s">
        <v>21</v>
      </c>
    </row>
    <row r="26" spans="1:28" x14ac:dyDescent="0.3">
      <c r="B26" t="s">
        <v>22</v>
      </c>
      <c r="C26">
        <v>66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J22-66</f>
        <v>209383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381</v>
      </c>
    </row>
    <row r="32" spans="1:28" x14ac:dyDescent="0.3">
      <c r="B32" t="s">
        <v>27</v>
      </c>
      <c r="C32">
        <v>934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965</v>
      </c>
      <c r="G42">
        <v>72213</v>
      </c>
    </row>
    <row r="43" spans="1:7" x14ac:dyDescent="0.3">
      <c r="B43" t="s">
        <v>40</v>
      </c>
      <c r="C43" t="s">
        <v>45</v>
      </c>
      <c r="E43" t="s">
        <v>966</v>
      </c>
      <c r="G43">
        <v>56836</v>
      </c>
    </row>
    <row r="44" spans="1:7" x14ac:dyDescent="0.3">
      <c r="B44" t="s">
        <v>42</v>
      </c>
      <c r="C44">
        <v>15377</v>
      </c>
    </row>
  </sheetData>
  <mergeCells count="1">
    <mergeCell ref="A1:L1"/>
  </mergeCells>
  <pageMargins left="0.75" right="0.75" top="0.75" bottom="0.5" header="0.5" footer="0.75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967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2</v>
      </c>
      <c r="H5">
        <v>0</v>
      </c>
      <c r="J5">
        <f>SUM(D5:F5:H5)</f>
        <v>12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203949</v>
      </c>
      <c r="F12">
        <v>160309</v>
      </c>
      <c r="H12">
        <v>3</v>
      </c>
      <c r="J12">
        <f>SUM(D12:F12:H12)</f>
        <v>364261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214</v>
      </c>
      <c r="F14">
        <v>20</v>
      </c>
      <c r="H14">
        <v>0</v>
      </c>
      <c r="J14">
        <f>SUM(D14:F14:H14)</f>
        <v>234</v>
      </c>
    </row>
    <row r="15" spans="1:12" x14ac:dyDescent="0.3">
      <c r="B15" t="s">
        <v>7</v>
      </c>
      <c r="D15">
        <f>SUM(D12:D13:D14)</f>
        <v>204163</v>
      </c>
      <c r="F15">
        <f>SUM(F12:F13:F14)</f>
        <v>160329</v>
      </c>
      <c r="H15">
        <f>SUM(H12:H13:H14)</f>
        <v>3</v>
      </c>
      <c r="J15">
        <f>SUM(D15:F15:H15)</f>
        <v>364495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90680</v>
      </c>
      <c r="F18">
        <v>96746</v>
      </c>
      <c r="H18">
        <v>0</v>
      </c>
      <c r="J18">
        <f>SUM(D18:F18:H18)</f>
        <v>187426</v>
      </c>
      <c r="M18" t="str">
        <f>$B$2</f>
        <v xml:space="preserve">Khajani </v>
      </c>
      <c r="N18">
        <f>$D$15</f>
        <v>204163</v>
      </c>
      <c r="O18">
        <f>$F$15</f>
        <v>160329</v>
      </c>
      <c r="P18">
        <f>$H$15</f>
        <v>3</v>
      </c>
      <c r="Q18">
        <f>$J$15</f>
        <v>364495</v>
      </c>
      <c r="R18">
        <f>$D$18</f>
        <v>90680</v>
      </c>
      <c r="S18">
        <f>$F$18</f>
        <v>96746</v>
      </c>
      <c r="T18">
        <f>$J$21</f>
        <v>421</v>
      </c>
      <c r="U18">
        <f>$J$22</f>
        <v>187847</v>
      </c>
      <c r="V18">
        <f>$C$28</f>
        <v>187798</v>
      </c>
      <c r="W18">
        <f>$J$23</f>
        <v>51.536235064952884</v>
      </c>
      <c r="X18" t="str">
        <f>$C$42</f>
        <v xml:space="preserve">BJP       </v>
      </c>
      <c r="Y18" t="str">
        <f>$C$43</f>
        <v xml:space="preserve">BSP       </v>
      </c>
      <c r="Z18">
        <f>$G$42</f>
        <v>71492</v>
      </c>
      <c r="AA18">
        <f>$G$43</f>
        <v>51413</v>
      </c>
      <c r="AB18">
        <f>$C$44</f>
        <v>20079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421</v>
      </c>
    </row>
    <row r="22" spans="1:28" x14ac:dyDescent="0.3">
      <c r="B22" t="s">
        <v>7</v>
      </c>
      <c r="J22">
        <f>SUM(J18:J19:J21)</f>
        <v>187847</v>
      </c>
    </row>
    <row r="23" spans="1:28" x14ac:dyDescent="0.3">
      <c r="A23" t="s">
        <v>20</v>
      </c>
      <c r="J23">
        <f>J22/J15*100</f>
        <v>51.536235064952884</v>
      </c>
    </row>
    <row r="25" spans="1:28" x14ac:dyDescent="0.3">
      <c r="A25" t="s">
        <v>21</v>
      </c>
    </row>
    <row r="26" spans="1:28" x14ac:dyDescent="0.3">
      <c r="B26" t="s">
        <v>22</v>
      </c>
      <c r="C26">
        <v>49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J22-49</f>
        <v>187798</v>
      </c>
    </row>
    <row r="29" spans="1:28" x14ac:dyDescent="0.3">
      <c r="B29" t="s">
        <v>25</v>
      </c>
      <c r="C29">
        <v>1</v>
      </c>
    </row>
    <row r="31" spans="1:28" x14ac:dyDescent="0.3">
      <c r="A31" t="s">
        <v>26</v>
      </c>
      <c r="C31">
        <v>408</v>
      </c>
    </row>
    <row r="32" spans="1:28" x14ac:dyDescent="0.3">
      <c r="B32" t="s">
        <v>27</v>
      </c>
      <c r="C32">
        <v>893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968</v>
      </c>
      <c r="G42">
        <v>71492</v>
      </c>
    </row>
    <row r="43" spans="1:7" x14ac:dyDescent="0.3">
      <c r="B43" t="s">
        <v>40</v>
      </c>
      <c r="C43" t="s">
        <v>47</v>
      </c>
      <c r="E43" t="s">
        <v>969</v>
      </c>
      <c r="G43">
        <v>51413</v>
      </c>
    </row>
    <row r="44" spans="1:7" x14ac:dyDescent="0.3">
      <c r="B44" t="s">
        <v>42</v>
      </c>
      <c r="C44">
        <v>20079</v>
      </c>
    </row>
  </sheetData>
  <mergeCells count="1">
    <mergeCell ref="A1:L1"/>
  </mergeCells>
  <pageMargins left="0.75" right="0.75" top="0.75" bottom="0.5" header="0.5" footer="0.75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970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24</v>
      </c>
      <c r="F5">
        <v>2</v>
      </c>
      <c r="H5">
        <v>0</v>
      </c>
      <c r="J5">
        <f>SUM(D5:F5:H5)</f>
        <v>26</v>
      </c>
    </row>
    <row r="6" spans="1:12" x14ac:dyDescent="0.3">
      <c r="A6" t="s">
        <v>9</v>
      </c>
      <c r="D6">
        <v>5</v>
      </c>
      <c r="F6">
        <v>1</v>
      </c>
      <c r="H6">
        <v>0</v>
      </c>
      <c r="J6">
        <f>SUM(D6:F6:H6)</f>
        <v>6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19</v>
      </c>
      <c r="F8">
        <f>E5-E6-E7</f>
        <v>0</v>
      </c>
      <c r="H8">
        <f>F5-F6-F7</f>
        <v>1</v>
      </c>
      <c r="J8">
        <f>SUM(D8:F8:E8)</f>
        <v>19</v>
      </c>
    </row>
    <row r="9" spans="1:12" x14ac:dyDescent="0.3">
      <c r="A9" t="s">
        <v>12</v>
      </c>
      <c r="D9">
        <v>17</v>
      </c>
      <c r="F9">
        <v>0</v>
      </c>
      <c r="H9">
        <v>0</v>
      </c>
      <c r="J9">
        <f>SUM(D9:F9:E9)</f>
        <v>17</v>
      </c>
    </row>
    <row r="11" spans="1:12" x14ac:dyDescent="0.3">
      <c r="A11" t="s">
        <v>13</v>
      </c>
    </row>
    <row r="12" spans="1:12" x14ac:dyDescent="0.3">
      <c r="B12" t="s">
        <v>14</v>
      </c>
      <c r="D12">
        <v>188903</v>
      </c>
      <c r="F12">
        <v>150375</v>
      </c>
      <c r="H12">
        <v>26</v>
      </c>
      <c r="J12">
        <f>SUM(D12:F12:H12)</f>
        <v>339304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542</v>
      </c>
      <c r="F14">
        <v>8</v>
      </c>
      <c r="H14">
        <v>0</v>
      </c>
      <c r="J14">
        <f>SUM(D14:F14:H14)</f>
        <v>550</v>
      </c>
    </row>
    <row r="15" spans="1:12" x14ac:dyDescent="0.3">
      <c r="B15" t="s">
        <v>7</v>
      </c>
      <c r="D15">
        <f>SUM(D12:D13:D14)</f>
        <v>189445</v>
      </c>
      <c r="F15">
        <f>SUM(F12:F13:F14)</f>
        <v>150383</v>
      </c>
      <c r="H15">
        <f>SUM(H12:H13:H14)</f>
        <v>26</v>
      </c>
      <c r="J15">
        <f>SUM(D15:F15:H15)</f>
        <v>339854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93561</v>
      </c>
      <c r="F18">
        <v>99897</v>
      </c>
      <c r="H18">
        <v>0</v>
      </c>
      <c r="J18">
        <f>SUM(D18:F18:H18)</f>
        <v>193458</v>
      </c>
      <c r="M18" t="str">
        <f>$B$2</f>
        <v>Chauri-Chaura</v>
      </c>
      <c r="N18">
        <f>$D$15</f>
        <v>189445</v>
      </c>
      <c r="O18">
        <f>$F$15</f>
        <v>150383</v>
      </c>
      <c r="P18">
        <f>$H$15</f>
        <v>26</v>
      </c>
      <c r="Q18">
        <f>$J$15</f>
        <v>339854</v>
      </c>
      <c r="R18">
        <f>$D$18</f>
        <v>93561</v>
      </c>
      <c r="S18">
        <f>$F$18</f>
        <v>99897</v>
      </c>
      <c r="T18">
        <f>$J$21</f>
        <v>351</v>
      </c>
      <c r="U18">
        <f>$J$22</f>
        <v>193809</v>
      </c>
      <c r="V18">
        <f>$C$28</f>
        <v>193724</v>
      </c>
      <c r="W18">
        <f>$J$23</f>
        <v>57.027135181577968</v>
      </c>
      <c r="X18" t="str">
        <f>$C$42</f>
        <v xml:space="preserve">BJP       </v>
      </c>
      <c r="Y18" t="str">
        <f>$C$43</f>
        <v xml:space="preserve">SP        </v>
      </c>
      <c r="Z18">
        <f>$G$42</f>
        <v>87863</v>
      </c>
      <c r="AA18">
        <f>$G$43</f>
        <v>42203</v>
      </c>
      <c r="AB18">
        <f>$C$44</f>
        <v>45660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351</v>
      </c>
    </row>
    <row r="22" spans="1:28" x14ac:dyDescent="0.3">
      <c r="B22" t="s">
        <v>7</v>
      </c>
      <c r="J22">
        <f>SUM(J18:J19:J21)</f>
        <v>193809</v>
      </c>
    </row>
    <row r="23" spans="1:28" x14ac:dyDescent="0.3">
      <c r="A23" t="s">
        <v>20</v>
      </c>
      <c r="J23">
        <f>J22/J15*100</f>
        <v>57.027135181577968</v>
      </c>
    </row>
    <row r="25" spans="1:28" x14ac:dyDescent="0.3">
      <c r="A25" t="s">
        <v>21</v>
      </c>
    </row>
    <row r="26" spans="1:28" x14ac:dyDescent="0.3">
      <c r="B26" t="s">
        <v>22</v>
      </c>
      <c r="C26">
        <v>85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J22-85</f>
        <v>193724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355</v>
      </c>
    </row>
    <row r="32" spans="1:28" x14ac:dyDescent="0.3">
      <c r="B32" t="s">
        <v>27</v>
      </c>
      <c r="C32">
        <v>956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971</v>
      </c>
      <c r="G42">
        <v>87863</v>
      </c>
    </row>
    <row r="43" spans="1:7" x14ac:dyDescent="0.3">
      <c r="B43" t="s">
        <v>40</v>
      </c>
      <c r="C43" t="s">
        <v>45</v>
      </c>
      <c r="E43" t="s">
        <v>972</v>
      </c>
      <c r="G43">
        <v>42203</v>
      </c>
    </row>
    <row r="44" spans="1:7" x14ac:dyDescent="0.3">
      <c r="B44" t="s">
        <v>42</v>
      </c>
      <c r="C44">
        <v>45660</v>
      </c>
    </row>
  </sheetData>
  <mergeCells count="1">
    <mergeCell ref="A1:L1"/>
  </mergeCells>
  <pageMargins left="0.75" right="0.75" top="0.75" bottom="0.5" header="0.5" footer="0.75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973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3</v>
      </c>
      <c r="H5">
        <v>0</v>
      </c>
      <c r="J5">
        <f>SUM(D5:F5:H5)</f>
        <v>9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3</v>
      </c>
      <c r="J8">
        <f>SUM(D8:F8:E8)</f>
        <v>5</v>
      </c>
    </row>
    <row r="9" spans="1:12" x14ac:dyDescent="0.3">
      <c r="A9" t="s">
        <v>12</v>
      </c>
      <c r="D9">
        <v>3</v>
      </c>
      <c r="F9">
        <v>2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206750</v>
      </c>
      <c r="F12">
        <v>163706</v>
      </c>
      <c r="H12">
        <v>18</v>
      </c>
      <c r="J12">
        <f>SUM(D12:F12:H12)</f>
        <v>370474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224</v>
      </c>
      <c r="F14">
        <v>87</v>
      </c>
      <c r="H14">
        <v>0</v>
      </c>
      <c r="J14">
        <f>SUM(D14:F14:H14)</f>
        <v>311</v>
      </c>
    </row>
    <row r="15" spans="1:12" x14ac:dyDescent="0.3">
      <c r="B15" t="s">
        <v>7</v>
      </c>
      <c r="D15">
        <f>SUM(D12:D13:D14)</f>
        <v>206974</v>
      </c>
      <c r="F15">
        <f>SUM(F12:F13:F14)</f>
        <v>163793</v>
      </c>
      <c r="H15">
        <f>SUM(H12:H13:H14)</f>
        <v>18</v>
      </c>
      <c r="J15">
        <f>SUM(D15:F15:H15)</f>
        <v>370785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84881</v>
      </c>
      <c r="F18">
        <v>93527</v>
      </c>
      <c r="H18">
        <v>0</v>
      </c>
      <c r="J18">
        <f>SUM(D18:F18:H18)</f>
        <v>178408</v>
      </c>
      <c r="M18" t="str">
        <f>$B$2</f>
        <v>Bansgaon</v>
      </c>
      <c r="N18">
        <f>$D$15</f>
        <v>206974</v>
      </c>
      <c r="O18">
        <f>$F$15</f>
        <v>163793</v>
      </c>
      <c r="P18">
        <f>$H$15</f>
        <v>18</v>
      </c>
      <c r="Q18">
        <f>$J$15</f>
        <v>370785</v>
      </c>
      <c r="R18">
        <f>$D$18</f>
        <v>84881</v>
      </c>
      <c r="S18">
        <f>$F$18</f>
        <v>93527</v>
      </c>
      <c r="T18">
        <f>$J$21</f>
        <v>418</v>
      </c>
      <c r="U18">
        <f>$J$22</f>
        <v>178826</v>
      </c>
      <c r="V18">
        <f>$C$28</f>
        <v>178818</v>
      </c>
      <c r="W18">
        <f>$J$23</f>
        <v>48.229027603597771</v>
      </c>
      <c r="X18" t="str">
        <f>$C$42</f>
        <v xml:space="preserve">BJP       </v>
      </c>
      <c r="Y18" t="str">
        <f>$C$43</f>
        <v xml:space="preserve">BSP       </v>
      </c>
      <c r="Z18">
        <f>$G$42</f>
        <v>71966</v>
      </c>
      <c r="AA18">
        <f>$G$43</f>
        <v>49093</v>
      </c>
      <c r="AB18">
        <f>$C$44</f>
        <v>22873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418</v>
      </c>
    </row>
    <row r="22" spans="1:28" x14ac:dyDescent="0.3">
      <c r="B22" t="s">
        <v>7</v>
      </c>
      <c r="J22">
        <f>SUM(J18:J19:J21)</f>
        <v>178826</v>
      </c>
    </row>
    <row r="23" spans="1:28" x14ac:dyDescent="0.3">
      <c r="A23" t="s">
        <v>20</v>
      </c>
      <c r="J23">
        <f>J22/J15*100</f>
        <v>48.229027603597771</v>
      </c>
    </row>
    <row r="25" spans="1:28" x14ac:dyDescent="0.3">
      <c r="A25" t="s">
        <v>21</v>
      </c>
    </row>
    <row r="26" spans="1:28" x14ac:dyDescent="0.3">
      <c r="B26" t="s">
        <v>22</v>
      </c>
      <c r="C26">
        <v>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</f>
        <v>178818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411</v>
      </c>
    </row>
    <row r="32" spans="1:28" x14ac:dyDescent="0.3">
      <c r="B32" t="s">
        <v>27</v>
      </c>
      <c r="C32">
        <v>901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974</v>
      </c>
      <c r="G42">
        <v>71966</v>
      </c>
    </row>
    <row r="43" spans="1:7" x14ac:dyDescent="0.3">
      <c r="B43" t="s">
        <v>40</v>
      </c>
      <c r="C43" t="s">
        <v>47</v>
      </c>
      <c r="E43" t="s">
        <v>975</v>
      </c>
      <c r="G43">
        <v>49093</v>
      </c>
    </row>
    <row r="44" spans="1:7" x14ac:dyDescent="0.3">
      <c r="B44" t="s">
        <v>42</v>
      </c>
      <c r="C44">
        <v>22873</v>
      </c>
    </row>
  </sheetData>
  <mergeCells count="1">
    <mergeCell ref="A1:L1"/>
  </mergeCells>
  <pageMargins left="0.75" right="0.75" top="0.75" bottom="0.5" header="0.5" footer="0.75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976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2</v>
      </c>
      <c r="H5">
        <v>0</v>
      </c>
      <c r="J5">
        <f>SUM(D5:F5:H5)</f>
        <v>13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2</v>
      </c>
      <c r="J8">
        <f>SUM(D8:F8:E8)</f>
        <v>7</v>
      </c>
    </row>
    <row r="9" spans="1:12" x14ac:dyDescent="0.3">
      <c r="A9" t="s">
        <v>12</v>
      </c>
      <c r="D9">
        <v>4</v>
      </c>
      <c r="F9">
        <v>2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239834</v>
      </c>
      <c r="F12">
        <v>191483</v>
      </c>
      <c r="H12">
        <v>3</v>
      </c>
      <c r="J12">
        <f>SUM(D12:F12:H12)</f>
        <v>431320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126</v>
      </c>
      <c r="F14">
        <v>4</v>
      </c>
      <c r="H14">
        <v>0</v>
      </c>
      <c r="J14">
        <f>SUM(D14:F14:H14)</f>
        <v>130</v>
      </c>
    </row>
    <row r="15" spans="1:12" x14ac:dyDescent="0.3">
      <c r="B15" t="s">
        <v>7</v>
      </c>
      <c r="D15">
        <f>SUM(D12:D13:D14)</f>
        <v>239960</v>
      </c>
      <c r="F15">
        <f>SUM(F12:F13:F14)</f>
        <v>191487</v>
      </c>
      <c r="H15">
        <f>SUM(H12:H13:H14)</f>
        <v>3</v>
      </c>
      <c r="J15">
        <f>SUM(D15:F15:H15)</f>
        <v>431450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105232</v>
      </c>
      <c r="F18">
        <v>114651</v>
      </c>
      <c r="H18">
        <v>0</v>
      </c>
      <c r="J18">
        <f>SUM(D18:F18:H18)</f>
        <v>219883</v>
      </c>
      <c r="M18" t="str">
        <f>$B$2</f>
        <v>Chillupar</v>
      </c>
      <c r="N18">
        <f>$D$15</f>
        <v>239960</v>
      </c>
      <c r="O18">
        <f>$F$15</f>
        <v>191487</v>
      </c>
      <c r="P18">
        <f>$H$15</f>
        <v>3</v>
      </c>
      <c r="Q18">
        <f>$J$15</f>
        <v>431450</v>
      </c>
      <c r="R18">
        <f>$D$18</f>
        <v>105232</v>
      </c>
      <c r="S18">
        <f>$F$18</f>
        <v>114651</v>
      </c>
      <c r="T18">
        <f>$J$21</f>
        <v>491</v>
      </c>
      <c r="U18">
        <f>$J$22</f>
        <v>220374</v>
      </c>
      <c r="V18">
        <f>$C$28</f>
        <v>220317</v>
      </c>
      <c r="W18">
        <f>$J$23</f>
        <v>51.077529261791632</v>
      </c>
      <c r="X18" t="str">
        <f>$C$42</f>
        <v xml:space="preserve">BSP       </v>
      </c>
      <c r="Y18" t="str">
        <f>$C$43</f>
        <v xml:space="preserve">BJP       </v>
      </c>
      <c r="Z18">
        <f>$G$42</f>
        <v>78177</v>
      </c>
      <c r="AA18">
        <f>$G$43</f>
        <v>74818</v>
      </c>
      <c r="AB18">
        <f>$C$44</f>
        <v>3359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491</v>
      </c>
    </row>
    <row r="22" spans="1:28" x14ac:dyDescent="0.3">
      <c r="B22" t="s">
        <v>7</v>
      </c>
      <c r="J22">
        <f>SUM(J18:J19:J21)</f>
        <v>220374</v>
      </c>
    </row>
    <row r="23" spans="1:28" x14ac:dyDescent="0.3">
      <c r="A23" t="s">
        <v>20</v>
      </c>
      <c r="J23">
        <f>J22/J15*100</f>
        <v>51.077529261791632</v>
      </c>
    </row>
    <row r="25" spans="1:28" x14ac:dyDescent="0.3">
      <c r="A25" t="s">
        <v>21</v>
      </c>
    </row>
    <row r="26" spans="1:28" x14ac:dyDescent="0.3">
      <c r="B26" t="s">
        <v>22</v>
      </c>
      <c r="C26">
        <v>57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J22-57</f>
        <v>220317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461</v>
      </c>
    </row>
    <row r="32" spans="1:28" x14ac:dyDescent="0.3">
      <c r="B32" t="s">
        <v>27</v>
      </c>
      <c r="C32">
        <v>936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977</v>
      </c>
      <c r="G42">
        <v>78177</v>
      </c>
    </row>
    <row r="43" spans="1:7" x14ac:dyDescent="0.3">
      <c r="B43" t="s">
        <v>40</v>
      </c>
      <c r="C43" t="s">
        <v>41</v>
      </c>
      <c r="E43" t="s">
        <v>978</v>
      </c>
      <c r="G43">
        <v>74818</v>
      </c>
    </row>
    <row r="44" spans="1:7" x14ac:dyDescent="0.3">
      <c r="B44" t="s">
        <v>42</v>
      </c>
      <c r="C44">
        <v>3359</v>
      </c>
    </row>
  </sheetData>
  <mergeCells count="1">
    <mergeCell ref="A1:L1"/>
  </mergeCells>
  <pageMargins left="0.75" right="0.75" top="0.75" bottom="0.5" header="0.5" footer="0.75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979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2</v>
      </c>
      <c r="H5">
        <v>0</v>
      </c>
      <c r="J5">
        <f>SUM(D5:F5:H5)</f>
        <v>17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12" x14ac:dyDescent="0.3">
      <c r="A9" t="s">
        <v>12</v>
      </c>
      <c r="D9">
        <v>11</v>
      </c>
      <c r="F9">
        <v>1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171608</v>
      </c>
      <c r="F12">
        <v>140048</v>
      </c>
      <c r="H12">
        <v>44</v>
      </c>
      <c r="J12">
        <f>SUM(D12:F12:H12)</f>
        <v>311700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</v>
      </c>
      <c r="F14">
        <v>13</v>
      </c>
      <c r="H14">
        <v>0</v>
      </c>
      <c r="J14">
        <f>SUM(D14:F14:H14)</f>
        <v>29</v>
      </c>
    </row>
    <row r="15" spans="1:12" x14ac:dyDescent="0.3">
      <c r="B15" t="s">
        <v>7</v>
      </c>
      <c r="D15">
        <f>SUM(D12:D13:D14)</f>
        <v>171624</v>
      </c>
      <c r="F15">
        <f>SUM(F12:F13:F14)</f>
        <v>140061</v>
      </c>
      <c r="H15">
        <f>SUM(H12:H13:H14)</f>
        <v>44</v>
      </c>
      <c r="J15">
        <f>SUM(D15:F15:H15)</f>
        <v>311729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96107</v>
      </c>
      <c r="F18">
        <v>98776</v>
      </c>
      <c r="H18">
        <v>0</v>
      </c>
      <c r="J18">
        <f>SUM(D18:F18:H18)</f>
        <v>194883</v>
      </c>
      <c r="M18" t="str">
        <f>$B$2</f>
        <v>Khadda</v>
      </c>
      <c r="N18">
        <f>$D$15</f>
        <v>171624</v>
      </c>
      <c r="O18">
        <f>$F$15</f>
        <v>140061</v>
      </c>
      <c r="P18">
        <f>$H$15</f>
        <v>44</v>
      </c>
      <c r="Q18">
        <f>$J$15</f>
        <v>311729</v>
      </c>
      <c r="R18">
        <f>$D$18</f>
        <v>96107</v>
      </c>
      <c r="S18">
        <f>$F$18</f>
        <v>98776</v>
      </c>
      <c r="T18">
        <f>$J$21</f>
        <v>460</v>
      </c>
      <c r="U18">
        <f>$J$22</f>
        <v>195343</v>
      </c>
      <c r="V18">
        <f>$C$28</f>
        <v>195328</v>
      </c>
      <c r="W18">
        <f>$J$23</f>
        <v>62.664365522617402</v>
      </c>
      <c r="X18" t="str">
        <f>$C$42</f>
        <v xml:space="preserve">BJP       </v>
      </c>
      <c r="Y18" t="str">
        <f>$C$43</f>
        <v xml:space="preserve">BSP       </v>
      </c>
      <c r="Z18">
        <f>$G$42</f>
        <v>82537</v>
      </c>
      <c r="AA18">
        <f>$G$43</f>
        <v>44040</v>
      </c>
      <c r="AB18">
        <f>$C$44</f>
        <v>38497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460</v>
      </c>
    </row>
    <row r="22" spans="1:28" x14ac:dyDescent="0.3">
      <c r="B22" t="s">
        <v>7</v>
      </c>
      <c r="J22">
        <f>SUM(J18:J19:J21)</f>
        <v>195343</v>
      </c>
    </row>
    <row r="23" spans="1:28" x14ac:dyDescent="0.3">
      <c r="A23" t="s">
        <v>20</v>
      </c>
      <c r="J23">
        <f>J22/J15*100</f>
        <v>62.664365522617402</v>
      </c>
    </row>
    <row r="25" spans="1:28" x14ac:dyDescent="0.3">
      <c r="A25" t="s">
        <v>21</v>
      </c>
    </row>
    <row r="26" spans="1:28" x14ac:dyDescent="0.3">
      <c r="B26" t="s">
        <v>22</v>
      </c>
      <c r="C26">
        <v>15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</f>
        <v>195328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326</v>
      </c>
    </row>
    <row r="32" spans="1:28" x14ac:dyDescent="0.3">
      <c r="B32" t="s">
        <v>27</v>
      </c>
      <c r="C32">
        <v>956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980</v>
      </c>
      <c r="G42">
        <v>82537</v>
      </c>
    </row>
    <row r="43" spans="1:7" x14ac:dyDescent="0.3">
      <c r="B43" t="s">
        <v>40</v>
      </c>
      <c r="C43" t="s">
        <v>47</v>
      </c>
      <c r="E43" t="s">
        <v>981</v>
      </c>
      <c r="G43">
        <v>44040</v>
      </c>
    </row>
    <row r="44" spans="1:7" x14ac:dyDescent="0.3">
      <c r="B44" t="s">
        <v>42</v>
      </c>
      <c r="C44">
        <v>38497</v>
      </c>
    </row>
  </sheetData>
  <mergeCells count="1">
    <mergeCell ref="A1:L1"/>
  </mergeCells>
  <pageMargins left="0.75" right="0.75" top="0.75" bottom="0.5" header="0.5" footer="0.75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982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1</v>
      </c>
      <c r="H5">
        <v>0</v>
      </c>
      <c r="J5">
        <f>SUM(D5:F5:H5)</f>
        <v>17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191963</v>
      </c>
      <c r="F12">
        <v>156885</v>
      </c>
      <c r="H12">
        <v>11</v>
      </c>
      <c r="J12">
        <f>SUM(D12:F12:H12)</f>
        <v>348859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33</v>
      </c>
      <c r="F14">
        <v>21</v>
      </c>
      <c r="H14">
        <v>0</v>
      </c>
      <c r="J14">
        <f>SUM(D14:F14:H14)</f>
        <v>54</v>
      </c>
    </row>
    <row r="15" spans="1:12" x14ac:dyDescent="0.3">
      <c r="B15" t="s">
        <v>7</v>
      </c>
      <c r="D15">
        <f>SUM(D12:D13:D14)</f>
        <v>191996</v>
      </c>
      <c r="F15">
        <f>SUM(F12:F13:F14)</f>
        <v>156906</v>
      </c>
      <c r="H15">
        <f>SUM(H12:H13:H14)</f>
        <v>11</v>
      </c>
      <c r="J15">
        <f>SUM(D15:F15:H15)</f>
        <v>348913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105105</v>
      </c>
      <c r="F18">
        <v>104584</v>
      </c>
      <c r="H18">
        <v>0</v>
      </c>
      <c r="J18">
        <f>SUM(D18:F18:H18)</f>
        <v>209689</v>
      </c>
      <c r="M18" t="str">
        <f>$B$2</f>
        <v>Padrauna</v>
      </c>
      <c r="N18">
        <f>$D$15</f>
        <v>191996</v>
      </c>
      <c r="O18">
        <f>$F$15</f>
        <v>156906</v>
      </c>
      <c r="P18">
        <f>$H$15</f>
        <v>11</v>
      </c>
      <c r="Q18">
        <f>$J$15</f>
        <v>348913</v>
      </c>
      <c r="R18">
        <f>$D$18</f>
        <v>105105</v>
      </c>
      <c r="S18">
        <f>$F$18</f>
        <v>104584</v>
      </c>
      <c r="T18">
        <f>$J$21</f>
        <v>1053</v>
      </c>
      <c r="U18">
        <f>$J$22</f>
        <v>210742</v>
      </c>
      <c r="V18">
        <f>$C$28</f>
        <v>210742</v>
      </c>
      <c r="W18">
        <f>$J$23</f>
        <v>60.399583850415425</v>
      </c>
      <c r="X18" t="str">
        <f>$C$42</f>
        <v xml:space="preserve">BJP       </v>
      </c>
      <c r="Y18" t="str">
        <f>$C$43</f>
        <v xml:space="preserve">BSP       </v>
      </c>
      <c r="Z18">
        <f>$G$42</f>
        <v>93649</v>
      </c>
      <c r="AA18">
        <f>$G$43</f>
        <v>53097</v>
      </c>
      <c r="AB18">
        <f>$C$44</f>
        <v>40552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1053</v>
      </c>
    </row>
    <row r="22" spans="1:28" x14ac:dyDescent="0.3">
      <c r="B22" t="s">
        <v>7</v>
      </c>
      <c r="J22">
        <f>SUM(J18:J19:J21)</f>
        <v>210742</v>
      </c>
    </row>
    <row r="23" spans="1:28" x14ac:dyDescent="0.3">
      <c r="A23" t="s">
        <v>20</v>
      </c>
      <c r="J23">
        <f>J22/J15*100</f>
        <v>60.399583850415425</v>
      </c>
    </row>
    <row r="25" spans="1:28" x14ac:dyDescent="0.3">
      <c r="A25" t="s">
        <v>21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210742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350</v>
      </c>
    </row>
    <row r="32" spans="1:28" x14ac:dyDescent="0.3">
      <c r="B32" t="s">
        <v>27</v>
      </c>
      <c r="C32">
        <v>997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983</v>
      </c>
      <c r="G42">
        <v>93649</v>
      </c>
    </row>
    <row r="43" spans="1:7" x14ac:dyDescent="0.3">
      <c r="B43" t="s">
        <v>40</v>
      </c>
      <c r="C43" t="s">
        <v>47</v>
      </c>
      <c r="E43" t="s">
        <v>984</v>
      </c>
      <c r="G43">
        <v>53097</v>
      </c>
    </row>
    <row r="44" spans="1:7" x14ac:dyDescent="0.3">
      <c r="B44" t="s">
        <v>42</v>
      </c>
      <c r="C44">
        <v>40552</v>
      </c>
    </row>
  </sheetData>
  <mergeCells count="1">
    <mergeCell ref="A1:L1"/>
  </mergeCells>
  <pageMargins left="0.75" right="0.75" top="0.75" bottom="0.5" header="0.5" footer="0.75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985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0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208887</v>
      </c>
      <c r="F12">
        <v>169559</v>
      </c>
      <c r="H12">
        <v>57</v>
      </c>
      <c r="J12">
        <f>SUM(D12:F12:H12)</f>
        <v>378503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23</v>
      </c>
      <c r="F14">
        <v>8</v>
      </c>
      <c r="H14">
        <v>0</v>
      </c>
      <c r="J14">
        <f>SUM(D14:F14:H14)</f>
        <v>31</v>
      </c>
    </row>
    <row r="15" spans="1:12" x14ac:dyDescent="0.3">
      <c r="B15" t="s">
        <v>7</v>
      </c>
      <c r="D15">
        <f>SUM(D12:D13:D14)</f>
        <v>208910</v>
      </c>
      <c r="F15">
        <f>SUM(F12:F13:F14)</f>
        <v>169567</v>
      </c>
      <c r="H15">
        <f>SUM(H12:H13:H14)</f>
        <v>57</v>
      </c>
      <c r="J15">
        <f>SUM(D15:F15:H15)</f>
        <v>378534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104873</v>
      </c>
      <c r="F18">
        <v>109894</v>
      </c>
      <c r="H18">
        <v>0</v>
      </c>
      <c r="J18">
        <f>SUM(D18:F18:H18)</f>
        <v>214767</v>
      </c>
      <c r="M18" t="str">
        <f>$B$2</f>
        <v>Tamkuhi Raj</v>
      </c>
      <c r="N18">
        <f>$D$15</f>
        <v>208910</v>
      </c>
      <c r="O18">
        <f>$F$15</f>
        <v>169567</v>
      </c>
      <c r="P18">
        <f>$H$15</f>
        <v>57</v>
      </c>
      <c r="Q18">
        <f>$J$15</f>
        <v>378534</v>
      </c>
      <c r="R18">
        <f>$D$18</f>
        <v>104873</v>
      </c>
      <c r="S18">
        <f>$F$18</f>
        <v>109894</v>
      </c>
      <c r="T18">
        <f>$J$21</f>
        <v>528</v>
      </c>
      <c r="U18">
        <f>$J$22</f>
        <v>215295</v>
      </c>
      <c r="V18">
        <f>$C$28</f>
        <v>215288</v>
      </c>
      <c r="W18">
        <f>$J$23</f>
        <v>56.876000570622452</v>
      </c>
      <c r="X18" t="str">
        <f>$C$42</f>
        <v xml:space="preserve">INC       </v>
      </c>
      <c r="Y18" t="str">
        <f>$C$43</f>
        <v xml:space="preserve">BJP       </v>
      </c>
      <c r="Z18">
        <f>$G$42</f>
        <v>61211</v>
      </c>
      <c r="AA18">
        <f>$G$43</f>
        <v>43097</v>
      </c>
      <c r="AB18">
        <f>$C$44</f>
        <v>18114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528</v>
      </c>
    </row>
    <row r="22" spans="1:28" x14ac:dyDescent="0.3">
      <c r="B22" t="s">
        <v>7</v>
      </c>
      <c r="J22">
        <f>SUM(J18:J19:J21)</f>
        <v>215295</v>
      </c>
    </row>
    <row r="23" spans="1:28" x14ac:dyDescent="0.3">
      <c r="A23" t="s">
        <v>20</v>
      </c>
      <c r="J23">
        <f>J22/J15*100</f>
        <v>56.876000570622452</v>
      </c>
    </row>
    <row r="25" spans="1:28" x14ac:dyDescent="0.3">
      <c r="A25" t="s">
        <v>21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</f>
        <v>215288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381</v>
      </c>
    </row>
    <row r="32" spans="1:28" x14ac:dyDescent="0.3">
      <c r="B32" t="s">
        <v>27</v>
      </c>
      <c r="C32">
        <v>993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39</v>
      </c>
      <c r="E42" t="s">
        <v>986</v>
      </c>
      <c r="G42">
        <v>61211</v>
      </c>
    </row>
    <row r="43" spans="1:7" x14ac:dyDescent="0.3">
      <c r="B43" t="s">
        <v>40</v>
      </c>
      <c r="C43" t="s">
        <v>41</v>
      </c>
      <c r="E43" t="s">
        <v>987</v>
      </c>
      <c r="G43">
        <v>43097</v>
      </c>
    </row>
    <row r="44" spans="1:7" x14ac:dyDescent="0.3">
      <c r="B44" t="s">
        <v>42</v>
      </c>
      <c r="C44">
        <v>18114</v>
      </c>
    </row>
  </sheetData>
  <mergeCells count="1">
    <mergeCell ref="A1:L1"/>
  </mergeCells>
  <pageMargins left="0.75" right="0.75" top="0.75" bottom="0.5" header="0.5" footer="0.75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988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2</v>
      </c>
      <c r="H5">
        <v>0</v>
      </c>
      <c r="J5">
        <f>SUM(D5:F5:H5)</f>
        <v>18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12" x14ac:dyDescent="0.3">
      <c r="A9" t="s">
        <v>12</v>
      </c>
      <c r="D9">
        <v>11</v>
      </c>
      <c r="F9">
        <v>2</v>
      </c>
      <c r="H9">
        <v>0</v>
      </c>
      <c r="J9">
        <f>SUM(D9:F9:E9)</f>
        <v>13</v>
      </c>
    </row>
    <row r="11" spans="1:12" x14ac:dyDescent="0.3">
      <c r="A11" t="s">
        <v>13</v>
      </c>
    </row>
    <row r="12" spans="1:12" x14ac:dyDescent="0.3">
      <c r="B12" t="s">
        <v>14</v>
      </c>
      <c r="D12">
        <v>211162</v>
      </c>
      <c r="F12">
        <v>171703</v>
      </c>
      <c r="H12">
        <v>49</v>
      </c>
      <c r="J12">
        <f>SUM(D12:F12:H12)</f>
        <v>382914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31</v>
      </c>
      <c r="F14">
        <v>17</v>
      </c>
      <c r="H14">
        <v>0</v>
      </c>
      <c r="J14">
        <f>SUM(D14:F14:H14)</f>
        <v>48</v>
      </c>
    </row>
    <row r="15" spans="1:12" x14ac:dyDescent="0.3">
      <c r="B15" t="s">
        <v>7</v>
      </c>
      <c r="D15">
        <f>SUM(D12:D13:D14)</f>
        <v>211193</v>
      </c>
      <c r="F15">
        <f>SUM(F12:F13:F14)</f>
        <v>171720</v>
      </c>
      <c r="H15">
        <f>SUM(H12:H13:H14)</f>
        <v>49</v>
      </c>
      <c r="J15">
        <f>SUM(D15:F15:H15)</f>
        <v>382962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102044</v>
      </c>
      <c r="F18">
        <v>111440</v>
      </c>
      <c r="H18">
        <v>1</v>
      </c>
      <c r="J18">
        <f>SUM(D18:F18:H18)</f>
        <v>213485</v>
      </c>
      <c r="M18" t="str">
        <f>$B$2</f>
        <v>Fazilnagar</v>
      </c>
      <c r="N18">
        <f>$D$15</f>
        <v>211193</v>
      </c>
      <c r="O18">
        <f>$F$15</f>
        <v>171720</v>
      </c>
      <c r="P18">
        <f>$H$15</f>
        <v>49</v>
      </c>
      <c r="Q18">
        <f>$J$15</f>
        <v>382962</v>
      </c>
      <c r="R18">
        <f>$D$18</f>
        <v>102044</v>
      </c>
      <c r="S18">
        <f>$F$18</f>
        <v>111440</v>
      </c>
      <c r="T18">
        <f>$J$21</f>
        <v>1054</v>
      </c>
      <c r="U18">
        <f>$J$22</f>
        <v>214539</v>
      </c>
      <c r="V18">
        <f>$C$28</f>
        <v>214409</v>
      </c>
      <c r="W18">
        <f>$J$23</f>
        <v>56.020962915380636</v>
      </c>
      <c r="X18" t="str">
        <f>$C$42</f>
        <v xml:space="preserve">BJP       </v>
      </c>
      <c r="Y18" t="str">
        <f>$C$43</f>
        <v xml:space="preserve">SP        </v>
      </c>
      <c r="Z18">
        <f>$G$42</f>
        <v>102778</v>
      </c>
      <c r="AA18">
        <f>$G$43</f>
        <v>60856</v>
      </c>
      <c r="AB18">
        <f>$C$44</f>
        <v>41922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1054</v>
      </c>
    </row>
    <row r="22" spans="1:28" x14ac:dyDescent="0.3">
      <c r="B22" t="s">
        <v>7</v>
      </c>
      <c r="J22">
        <f>SUM(J18:J19:J21)</f>
        <v>214539</v>
      </c>
    </row>
    <row r="23" spans="1:28" x14ac:dyDescent="0.3">
      <c r="A23" t="s">
        <v>20</v>
      </c>
      <c r="J23">
        <f>J22/J15*100</f>
        <v>56.020962915380636</v>
      </c>
    </row>
    <row r="25" spans="1:28" x14ac:dyDescent="0.3">
      <c r="A25" t="s">
        <v>21</v>
      </c>
    </row>
    <row r="26" spans="1:28" x14ac:dyDescent="0.3">
      <c r="B26" t="s">
        <v>22</v>
      </c>
      <c r="C26">
        <v>130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J22-130</f>
        <v>214409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392</v>
      </c>
    </row>
    <row r="32" spans="1:28" x14ac:dyDescent="0.3">
      <c r="B32" t="s">
        <v>27</v>
      </c>
      <c r="C32">
        <v>977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989</v>
      </c>
      <c r="G42">
        <v>102778</v>
      </c>
    </row>
    <row r="43" spans="1:7" x14ac:dyDescent="0.3">
      <c r="B43" t="s">
        <v>40</v>
      </c>
      <c r="C43" t="s">
        <v>45</v>
      </c>
      <c r="E43" t="s">
        <v>990</v>
      </c>
      <c r="G43">
        <v>60856</v>
      </c>
    </row>
    <row r="44" spans="1:7" x14ac:dyDescent="0.3">
      <c r="B44" t="s">
        <v>42</v>
      </c>
      <c r="C44">
        <v>41922</v>
      </c>
    </row>
  </sheetData>
  <mergeCells count="1">
    <mergeCell ref="A1:L1"/>
  </mergeCells>
  <pageMargins left="0.75" right="0.75" top="0.75" bottom="0.5" header="0.5" footer="0.75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dimension ref="A1:AB44"/>
  <sheetViews>
    <sheetView workbookViewId="0">
      <selection activeCell="M17" sqref="M17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991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194786</v>
      </c>
      <c r="F12">
        <v>160088</v>
      </c>
      <c r="H12">
        <v>32</v>
      </c>
      <c r="J12">
        <f>SUM(D12:F12:H12)</f>
        <v>354906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30</v>
      </c>
      <c r="F14">
        <v>15</v>
      </c>
      <c r="H14">
        <v>0</v>
      </c>
      <c r="J14">
        <f>SUM(D14:F14:H14)</f>
        <v>45</v>
      </c>
    </row>
    <row r="15" spans="1:12" x14ac:dyDescent="0.3">
      <c r="B15" t="s">
        <v>7</v>
      </c>
      <c r="D15">
        <f>SUM(D12:D13:D14)</f>
        <v>194816</v>
      </c>
      <c r="F15">
        <f>SUM(F12:F13:F14)</f>
        <v>160103</v>
      </c>
      <c r="H15">
        <f>SUM(H12:H13:H14)</f>
        <v>32</v>
      </c>
      <c r="J15">
        <f>SUM(D15:F15:H15)</f>
        <v>354951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103768</v>
      </c>
      <c r="F18">
        <v>98736</v>
      </c>
      <c r="H18">
        <v>1</v>
      </c>
      <c r="J18">
        <f>SUM(D18:F18:H18)</f>
        <v>202505</v>
      </c>
      <c r="M18" t="str">
        <f>$B$2</f>
        <v>Kushinagar</v>
      </c>
      <c r="N18">
        <f>$D$15</f>
        <v>194816</v>
      </c>
      <c r="O18">
        <f>$F$15</f>
        <v>160103</v>
      </c>
      <c r="P18">
        <f>$H$15</f>
        <v>32</v>
      </c>
      <c r="Q18">
        <f>$J$15</f>
        <v>354951</v>
      </c>
      <c r="R18">
        <f>$D$18</f>
        <v>103768</v>
      </c>
      <c r="S18">
        <f>$F$18</f>
        <v>98736</v>
      </c>
      <c r="T18">
        <f>$J$21</f>
        <v>1076</v>
      </c>
      <c r="U18">
        <f>$J$22</f>
        <v>203581</v>
      </c>
      <c r="V18">
        <f>$C$28</f>
        <v>203549</v>
      </c>
      <c r="W18">
        <f>$J$23</f>
        <v>57.354677124448159</v>
      </c>
      <c r="X18" t="str">
        <f>$C$42</f>
        <v xml:space="preserve">BJP       </v>
      </c>
      <c r="Y18" t="str">
        <f>$C$43</f>
        <v xml:space="preserve">BSP       </v>
      </c>
      <c r="Z18">
        <f>$G$42</f>
        <v>97132</v>
      </c>
      <c r="AA18">
        <f>$G$43</f>
        <v>49029</v>
      </c>
      <c r="AB18">
        <f>$C$44</f>
        <v>48103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1076</v>
      </c>
    </row>
    <row r="22" spans="1:28" x14ac:dyDescent="0.3">
      <c r="B22" t="s">
        <v>7</v>
      </c>
      <c r="J22">
        <f>SUM(J18:J19:J21)</f>
        <v>203581</v>
      </c>
    </row>
    <row r="23" spans="1:28" x14ac:dyDescent="0.3">
      <c r="A23" t="s">
        <v>20</v>
      </c>
      <c r="J23">
        <f>J22/J15*100</f>
        <v>57.354677124448159</v>
      </c>
    </row>
    <row r="25" spans="1:28" x14ac:dyDescent="0.3">
      <c r="A25" t="s">
        <v>21</v>
      </c>
    </row>
    <row r="26" spans="1:28" x14ac:dyDescent="0.3">
      <c r="B26" t="s">
        <v>22</v>
      </c>
      <c r="C26">
        <v>32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J22-32</f>
        <v>203549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364</v>
      </c>
    </row>
    <row r="32" spans="1:28" x14ac:dyDescent="0.3">
      <c r="B32" t="s">
        <v>27</v>
      </c>
      <c r="C32">
        <v>975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992</v>
      </c>
      <c r="G42">
        <v>97132</v>
      </c>
    </row>
    <row r="43" spans="1:7" x14ac:dyDescent="0.3">
      <c r="B43" t="s">
        <v>40</v>
      </c>
      <c r="C43" t="s">
        <v>47</v>
      </c>
      <c r="E43" t="s">
        <v>993</v>
      </c>
      <c r="G43">
        <v>49029</v>
      </c>
    </row>
    <row r="44" spans="1:7" x14ac:dyDescent="0.3">
      <c r="B44" t="s">
        <v>42</v>
      </c>
      <c r="C44">
        <v>48103</v>
      </c>
    </row>
  </sheetData>
  <mergeCells count="1">
    <mergeCell ref="A1:L1"/>
  </mergeCells>
  <pageMargins left="0.75" right="0.75" top="0.75" bottom="0.5" header="0.5" footer="0.7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44"/>
  <sheetViews>
    <sheetView workbookViewId="0">
      <selection activeCell="G29" sqref="G29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139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0</v>
      </c>
      <c r="H5">
        <v>0</v>
      </c>
      <c r="J5">
        <f>SUM(D5:F5:H5)</f>
        <v>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0</v>
      </c>
      <c r="J8">
        <f>SUM(D8:F8:E8)</f>
        <v>6</v>
      </c>
    </row>
    <row r="9" spans="1:12" x14ac:dyDescent="0.3">
      <c r="A9" t="s">
        <v>12</v>
      </c>
      <c r="D9">
        <v>3</v>
      </c>
      <c r="F9">
        <v>0</v>
      </c>
      <c r="H9">
        <v>0</v>
      </c>
      <c r="J9">
        <f>SUM(D9:F9:E9)</f>
        <v>3</v>
      </c>
    </row>
    <row r="11" spans="1:12" x14ac:dyDescent="0.3">
      <c r="A11" t="s">
        <v>13</v>
      </c>
    </row>
    <row r="12" spans="1:12" x14ac:dyDescent="0.3">
      <c r="B12" t="s">
        <v>14</v>
      </c>
      <c r="D12">
        <v>208226</v>
      </c>
      <c r="F12">
        <v>173433</v>
      </c>
      <c r="H12">
        <v>24</v>
      </c>
      <c r="J12">
        <f>SUM(D12:F12:H12)</f>
        <v>381683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126</v>
      </c>
      <c r="F14">
        <v>52</v>
      </c>
      <c r="H14">
        <v>0</v>
      </c>
      <c r="J14">
        <f>SUM(D14:F14:H14)</f>
        <v>178</v>
      </c>
    </row>
    <row r="15" spans="1:12" x14ac:dyDescent="0.3">
      <c r="B15" t="s">
        <v>7</v>
      </c>
      <c r="D15">
        <f>SUM(D12:D13:D14)</f>
        <v>208352</v>
      </c>
      <c r="F15">
        <f>SUM(F12:F13:F14)</f>
        <v>173485</v>
      </c>
      <c r="H15">
        <f>SUM(H12:H13:H14)</f>
        <v>24</v>
      </c>
      <c r="J15">
        <f>SUM(D15:F15:H15)</f>
        <v>381861</v>
      </c>
    </row>
    <row r="17" spans="1:28" x14ac:dyDescent="0.3">
      <c r="A17" t="s">
        <v>17</v>
      </c>
    </row>
    <row r="18" spans="1:28" x14ac:dyDescent="0.3">
      <c r="B18" t="s">
        <v>14</v>
      </c>
      <c r="D18">
        <v>116419</v>
      </c>
      <c r="F18">
        <v>97761</v>
      </c>
      <c r="H18">
        <v>0</v>
      </c>
      <c r="J18">
        <f>SUM(D18:F18:H18)</f>
        <v>214180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  <c r="M20" t="str">
        <f>$A$2</f>
        <v>Constituency Name</v>
      </c>
      <c r="N20" t="str">
        <f>_xlfn.CONCAT($D$4," ",$A$11)</f>
        <v>Men ELECTORS</v>
      </c>
      <c r="O20" t="str">
        <f>_xlfn.CONCAT($F$4," ",$A$11)</f>
        <v>Woman ELECTORS</v>
      </c>
      <c r="P20" t="str">
        <f>_xlfn.CONCAT($H$4," ",$A$11)</f>
        <v>Others ELECTORS</v>
      </c>
      <c r="Q20" t="str">
        <f>_xlfn.CONCAT("total"," ",$A$11)</f>
        <v>total ELECTORS</v>
      </c>
      <c r="R20" t="str">
        <f>_xlfn.CONCAT($D$4,$A$17)</f>
        <v>MenVOTERS</v>
      </c>
      <c r="S20" t="str">
        <f>_xlfn.CONCAT($F$4,$A$17)</f>
        <v>WomanVOTERS</v>
      </c>
      <c r="T20" t="str">
        <f>_xlfn.CONCAT($B$21,$A$17)</f>
        <v>PostalVOTERS</v>
      </c>
      <c r="U20" t="str">
        <f>_xlfn.CONCAT($J$4,$A$17)</f>
        <v>TotalVOTERS</v>
      </c>
      <c r="V20" t="str">
        <f>$B$28</f>
        <v>Total Valid Votes polled</v>
      </c>
      <c r="W20" t="str">
        <f>$A$23</f>
        <v>POLLING PERCENTAGE</v>
      </c>
      <c r="X20" t="str">
        <f>$B$42</f>
        <v>Winner</v>
      </c>
      <c r="Y20" t="str">
        <f>$B$43</f>
        <v>Runner-Up</v>
      </c>
      <c r="Z20" t="s">
        <v>1199</v>
      </c>
      <c r="AA20" t="s">
        <v>1200</v>
      </c>
      <c r="AB20" t="str">
        <f>$B$44</f>
        <v>Margin</v>
      </c>
    </row>
    <row r="21" spans="1:28" x14ac:dyDescent="0.3">
      <c r="B21" t="s">
        <v>19</v>
      </c>
      <c r="J21">
        <v>1032</v>
      </c>
      <c r="M21" t="str">
        <f>$B$2</f>
        <v xml:space="preserve">Rampur  </v>
      </c>
      <c r="N21">
        <f>$D$15</f>
        <v>208352</v>
      </c>
      <c r="O21">
        <f>$F$15</f>
        <v>173485</v>
      </c>
      <c r="P21">
        <f>$H$15</f>
        <v>24</v>
      </c>
      <c r="Q21">
        <f>$J$15</f>
        <v>381861</v>
      </c>
      <c r="R21">
        <f>$D$18</f>
        <v>116419</v>
      </c>
      <c r="S21">
        <f>$F$18</f>
        <v>97761</v>
      </c>
      <c r="T21">
        <f>$J$21</f>
        <v>1032</v>
      </c>
      <c r="U21">
        <f>$J$22</f>
        <v>215212</v>
      </c>
      <c r="V21">
        <f>$C$28</f>
        <v>215073</v>
      </c>
      <c r="W21">
        <f>$J$23</f>
        <v>56.358727390333129</v>
      </c>
      <c r="X21" t="str">
        <f>$C$42</f>
        <v xml:space="preserve">SP        </v>
      </c>
      <c r="Y21" t="str">
        <f>$C$43</f>
        <v xml:space="preserve">BJP       </v>
      </c>
      <c r="Z21">
        <f>$G$42</f>
        <v>102100</v>
      </c>
      <c r="AA21">
        <f>$G$43</f>
        <v>55258</v>
      </c>
      <c r="AB21">
        <f>$C$44</f>
        <v>46842</v>
      </c>
    </row>
    <row r="22" spans="1:28" x14ac:dyDescent="0.3">
      <c r="B22" t="s">
        <v>7</v>
      </c>
      <c r="J22">
        <f>SUM(J18:J19:J21)</f>
        <v>215212</v>
      </c>
    </row>
    <row r="23" spans="1:28" x14ac:dyDescent="0.3">
      <c r="A23" t="s">
        <v>20</v>
      </c>
      <c r="J23">
        <f>J22/J15*100</f>
        <v>56.358727390333129</v>
      </c>
    </row>
    <row r="25" spans="1:28" x14ac:dyDescent="0.3">
      <c r="A25" t="s">
        <v>21</v>
      </c>
    </row>
    <row r="26" spans="1:28" x14ac:dyDescent="0.3">
      <c r="B26" t="s">
        <v>22</v>
      </c>
      <c r="C26">
        <v>139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J22-139</f>
        <v>215073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371</v>
      </c>
    </row>
    <row r="32" spans="1:28" x14ac:dyDescent="0.3">
      <c r="B32" t="s">
        <v>27</v>
      </c>
      <c r="C32">
        <v>1029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140</v>
      </c>
      <c r="G42">
        <v>102100</v>
      </c>
    </row>
    <row r="43" spans="1:7" x14ac:dyDescent="0.3">
      <c r="B43" t="s">
        <v>40</v>
      </c>
      <c r="C43" t="s">
        <v>41</v>
      </c>
      <c r="E43" t="s">
        <v>141</v>
      </c>
      <c r="G43">
        <v>55258</v>
      </c>
    </row>
    <row r="44" spans="1:7" x14ac:dyDescent="0.3">
      <c r="B44" t="s">
        <v>42</v>
      </c>
      <c r="C44">
        <v>46842</v>
      </c>
    </row>
  </sheetData>
  <mergeCells count="1">
    <mergeCell ref="A1:L1"/>
  </mergeCells>
  <pageMargins left="0.75" right="0.75" top="0.75" bottom="0.5" header="0.5" footer="0.75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994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2</v>
      </c>
      <c r="H5">
        <v>0</v>
      </c>
      <c r="J5">
        <f>SUM(D5:F5:H5)</f>
        <v>13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2</v>
      </c>
      <c r="J8">
        <f>SUM(D8:F8:E8)</f>
        <v>10</v>
      </c>
    </row>
    <row r="9" spans="1:12" x14ac:dyDescent="0.3">
      <c r="A9" t="s">
        <v>12</v>
      </c>
      <c r="D9">
        <v>7</v>
      </c>
      <c r="F9">
        <v>2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192165</v>
      </c>
      <c r="F12">
        <v>160649</v>
      </c>
      <c r="H12">
        <v>9</v>
      </c>
      <c r="J12">
        <f>SUM(D12:F12:H12)</f>
        <v>352823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66</v>
      </c>
      <c r="F14">
        <v>26</v>
      </c>
      <c r="H14">
        <v>0</v>
      </c>
      <c r="J14">
        <f>SUM(D14:F14:H14)</f>
        <v>92</v>
      </c>
    </row>
    <row r="15" spans="1:12" x14ac:dyDescent="0.3">
      <c r="B15" t="s">
        <v>7</v>
      </c>
      <c r="D15">
        <f>SUM(D12:D13:D14)</f>
        <v>192231</v>
      </c>
      <c r="F15">
        <f>SUM(F12:F13:F14)</f>
        <v>160675</v>
      </c>
      <c r="H15">
        <f>SUM(H12:H13:H14)</f>
        <v>9</v>
      </c>
      <c r="J15">
        <f>SUM(D15:F15:H15)</f>
        <v>352915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97791</v>
      </c>
      <c r="F18">
        <v>109895</v>
      </c>
      <c r="H18">
        <v>0</v>
      </c>
      <c r="J18">
        <f>SUM(D18:F18:H18)</f>
        <v>207686</v>
      </c>
      <c r="M18" t="str">
        <f>$B$2</f>
        <v>Hata</v>
      </c>
      <c r="N18">
        <f>$D$15</f>
        <v>192231</v>
      </c>
      <c r="O18">
        <f>$F$15</f>
        <v>160675</v>
      </c>
      <c r="P18">
        <f>$H$15</f>
        <v>9</v>
      </c>
      <c r="Q18">
        <f>$J$15</f>
        <v>352915</v>
      </c>
      <c r="R18">
        <f>$D$18</f>
        <v>97791</v>
      </c>
      <c r="S18">
        <f>$F$18</f>
        <v>109895</v>
      </c>
      <c r="T18">
        <f>$J$21</f>
        <v>665</v>
      </c>
      <c r="U18">
        <f>$J$22</f>
        <v>208351</v>
      </c>
      <c r="V18">
        <f>$C$28</f>
        <v>208257</v>
      </c>
      <c r="W18">
        <f>$J$23</f>
        <v>59.037161922842607</v>
      </c>
      <c r="X18" t="str">
        <f>$C$42</f>
        <v xml:space="preserve">BJP       </v>
      </c>
      <c r="Y18" t="str">
        <f>$C$43</f>
        <v xml:space="preserve">SP        </v>
      </c>
      <c r="Z18">
        <f>$G$42</f>
        <v>103864</v>
      </c>
      <c r="AA18">
        <f>$G$43</f>
        <v>50788</v>
      </c>
      <c r="AB18">
        <f>$C$44</f>
        <v>53076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665</v>
      </c>
    </row>
    <row r="22" spans="1:28" x14ac:dyDescent="0.3">
      <c r="B22" t="s">
        <v>7</v>
      </c>
      <c r="J22">
        <f>SUM(J18:J19:J21)</f>
        <v>208351</v>
      </c>
    </row>
    <row r="23" spans="1:28" x14ac:dyDescent="0.3">
      <c r="A23" t="s">
        <v>20</v>
      </c>
      <c r="J23">
        <f>J22/J15*100</f>
        <v>59.037161922842607</v>
      </c>
    </row>
    <row r="25" spans="1:28" x14ac:dyDescent="0.3">
      <c r="A25" t="s">
        <v>21</v>
      </c>
    </row>
    <row r="26" spans="1:28" x14ac:dyDescent="0.3">
      <c r="B26" t="s">
        <v>22</v>
      </c>
      <c r="C26">
        <v>94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J22-94</f>
        <v>208257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357</v>
      </c>
    </row>
    <row r="32" spans="1:28" x14ac:dyDescent="0.3">
      <c r="B32" t="s">
        <v>27</v>
      </c>
      <c r="C32">
        <v>988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750</v>
      </c>
      <c r="G42">
        <v>103864</v>
      </c>
    </row>
    <row r="43" spans="1:7" x14ac:dyDescent="0.3">
      <c r="B43" t="s">
        <v>40</v>
      </c>
      <c r="C43" t="s">
        <v>45</v>
      </c>
      <c r="E43" t="s">
        <v>995</v>
      </c>
      <c r="G43">
        <v>50788</v>
      </c>
    </row>
    <row r="44" spans="1:7" x14ac:dyDescent="0.3">
      <c r="B44" t="s">
        <v>42</v>
      </c>
      <c r="C44">
        <v>53076</v>
      </c>
    </row>
  </sheetData>
  <mergeCells count="1">
    <mergeCell ref="A1:L1"/>
  </mergeCells>
  <pageMargins left="0.75" right="0.75" top="0.75" bottom="0.5" header="0.5" footer="0.75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996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190964</v>
      </c>
      <c r="F12">
        <v>155052</v>
      </c>
      <c r="H12">
        <v>20</v>
      </c>
      <c r="J12">
        <f>SUM(D12:F12:H12)</f>
        <v>346036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36</v>
      </c>
      <c r="F14">
        <v>14</v>
      </c>
      <c r="H14">
        <v>0</v>
      </c>
      <c r="J14">
        <f>SUM(D14:F14:H14)</f>
        <v>50</v>
      </c>
    </row>
    <row r="15" spans="1:12" x14ac:dyDescent="0.3">
      <c r="B15" t="s">
        <v>7</v>
      </c>
      <c r="D15">
        <f>SUM(D12:D13:D14)</f>
        <v>191000</v>
      </c>
      <c r="F15">
        <f>SUM(F12:F13:F14)</f>
        <v>155066</v>
      </c>
      <c r="H15">
        <f>SUM(H12:H13:H14)</f>
        <v>20</v>
      </c>
      <c r="J15">
        <f>SUM(D15:F15:H15)</f>
        <v>346086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96454</v>
      </c>
      <c r="F18">
        <v>100349</v>
      </c>
      <c r="H18">
        <v>0</v>
      </c>
      <c r="J18">
        <f>SUM(D18:F18:H18)</f>
        <v>196803</v>
      </c>
      <c r="M18" t="str">
        <f>$B$2</f>
        <v>Ramkola</v>
      </c>
      <c r="N18">
        <f>$D$15</f>
        <v>191000</v>
      </c>
      <c r="O18">
        <f>$F$15</f>
        <v>155066</v>
      </c>
      <c r="P18">
        <f>$H$15</f>
        <v>20</v>
      </c>
      <c r="Q18">
        <f>$J$15</f>
        <v>346086</v>
      </c>
      <c r="R18">
        <f>$D$18</f>
        <v>96454</v>
      </c>
      <c r="S18">
        <f>$F$18</f>
        <v>100349</v>
      </c>
      <c r="T18">
        <f>$J$21</f>
        <v>542</v>
      </c>
      <c r="U18">
        <f>$J$22</f>
        <v>197345</v>
      </c>
      <c r="V18">
        <f>$C$28</f>
        <v>197263</v>
      </c>
      <c r="W18">
        <f>$J$23</f>
        <v>57.021954080777618</v>
      </c>
      <c r="X18" t="str">
        <f>$C$42</f>
        <v xml:space="preserve">SBSP      </v>
      </c>
      <c r="Y18" t="str">
        <f>$C$43</f>
        <v xml:space="preserve">SP        </v>
      </c>
      <c r="Z18">
        <f>$G$42</f>
        <v>102782</v>
      </c>
      <c r="AA18">
        <f>$G$43</f>
        <v>47053</v>
      </c>
      <c r="AB18">
        <f>$C$44</f>
        <v>55729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542</v>
      </c>
    </row>
    <row r="22" spans="1:28" x14ac:dyDescent="0.3">
      <c r="B22" t="s">
        <v>7</v>
      </c>
      <c r="J22">
        <f>SUM(J18:J19:J21)</f>
        <v>197345</v>
      </c>
    </row>
    <row r="23" spans="1:28" x14ac:dyDescent="0.3">
      <c r="A23" t="s">
        <v>20</v>
      </c>
      <c r="J23">
        <f>J22/J15*100</f>
        <v>57.021954080777618</v>
      </c>
    </row>
    <row r="25" spans="1:28" x14ac:dyDescent="0.3">
      <c r="A25" t="s">
        <v>21</v>
      </c>
    </row>
    <row r="26" spans="1:28" x14ac:dyDescent="0.3">
      <c r="B26" t="s">
        <v>22</v>
      </c>
      <c r="C26">
        <v>82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J22-82</f>
        <v>197263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346</v>
      </c>
    </row>
    <row r="32" spans="1:28" x14ac:dyDescent="0.3">
      <c r="B32" t="s">
        <v>27</v>
      </c>
      <c r="C32">
        <v>1000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997</v>
      </c>
      <c r="E42" t="s">
        <v>998</v>
      </c>
      <c r="G42">
        <v>102782</v>
      </c>
    </row>
    <row r="43" spans="1:7" x14ac:dyDescent="0.3">
      <c r="B43" t="s">
        <v>40</v>
      </c>
      <c r="C43" t="s">
        <v>45</v>
      </c>
      <c r="E43" t="s">
        <v>999</v>
      </c>
      <c r="G43">
        <v>47053</v>
      </c>
    </row>
    <row r="44" spans="1:7" x14ac:dyDescent="0.3">
      <c r="B44" t="s">
        <v>42</v>
      </c>
      <c r="C44">
        <v>55729</v>
      </c>
    </row>
  </sheetData>
  <mergeCells count="1">
    <mergeCell ref="A1:L1"/>
  </mergeCells>
  <pageMargins left="0.75" right="0.75" top="0.75" bottom="0.5" header="0.5" footer="0.75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1000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159414</v>
      </c>
      <c r="F12">
        <v>133549</v>
      </c>
      <c r="H12">
        <v>13</v>
      </c>
      <c r="J12">
        <f>SUM(D12:F12:H12)</f>
        <v>292976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138</v>
      </c>
      <c r="F14">
        <v>69</v>
      </c>
      <c r="H14">
        <v>0</v>
      </c>
      <c r="J14">
        <f>SUM(D14:F14:H14)</f>
        <v>207</v>
      </c>
    </row>
    <row r="15" spans="1:12" x14ac:dyDescent="0.3">
      <c r="B15" t="s">
        <v>7</v>
      </c>
      <c r="D15">
        <f>SUM(D12:D13:D14)</f>
        <v>159552</v>
      </c>
      <c r="F15">
        <f>SUM(F12:F13:F14)</f>
        <v>133618</v>
      </c>
      <c r="H15">
        <f>SUM(H12:H13:H14)</f>
        <v>13</v>
      </c>
      <c r="J15">
        <f>SUM(D15:F15:H15)</f>
        <v>293183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76129</v>
      </c>
      <c r="F18">
        <v>87885</v>
      </c>
      <c r="H18">
        <v>0</v>
      </c>
      <c r="J18">
        <f>SUM(D18:F18:H18)</f>
        <v>164014</v>
      </c>
      <c r="M18" t="str">
        <f>$B$2</f>
        <v>Rudrapur</v>
      </c>
      <c r="N18">
        <f>$D$15</f>
        <v>159552</v>
      </c>
      <c r="O18">
        <f>$F$15</f>
        <v>133618</v>
      </c>
      <c r="P18">
        <f>$H$15</f>
        <v>13</v>
      </c>
      <c r="Q18">
        <f>$J$15</f>
        <v>293183</v>
      </c>
      <c r="R18">
        <f>$D$18</f>
        <v>76129</v>
      </c>
      <c r="S18">
        <f>$F$18</f>
        <v>87885</v>
      </c>
      <c r="T18">
        <f>$J$21</f>
        <v>359</v>
      </c>
      <c r="U18">
        <f>$J$22</f>
        <v>164373</v>
      </c>
      <c r="V18">
        <f>$C$28</f>
        <v>164353</v>
      </c>
      <c r="W18">
        <f>$J$23</f>
        <v>56.064983303943272</v>
      </c>
      <c r="X18" t="str">
        <f>$C$42</f>
        <v xml:space="preserve">BJP       </v>
      </c>
      <c r="Y18" t="str">
        <f>$C$43</f>
        <v xml:space="preserve">INC       </v>
      </c>
      <c r="Z18">
        <f>$G$42</f>
        <v>77754</v>
      </c>
      <c r="AA18">
        <f>$G$43</f>
        <v>50965</v>
      </c>
      <c r="AB18">
        <f>$C$44</f>
        <v>26789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359</v>
      </c>
    </row>
    <row r="22" spans="1:28" x14ac:dyDescent="0.3">
      <c r="B22" t="s">
        <v>7</v>
      </c>
      <c r="J22">
        <f>SUM(J18:J19:J21)</f>
        <v>164373</v>
      </c>
    </row>
    <row r="23" spans="1:28" x14ac:dyDescent="0.3">
      <c r="A23" t="s">
        <v>20</v>
      </c>
      <c r="J23">
        <f>J22/J15*100</f>
        <v>56.064983303943272</v>
      </c>
    </row>
    <row r="25" spans="1:28" x14ac:dyDescent="0.3">
      <c r="A25" t="s">
        <v>21</v>
      </c>
    </row>
    <row r="26" spans="1:28" x14ac:dyDescent="0.3">
      <c r="B26" t="s">
        <v>22</v>
      </c>
      <c r="C26">
        <v>20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J22-20</f>
        <v>164353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330</v>
      </c>
    </row>
    <row r="32" spans="1:28" x14ac:dyDescent="0.3">
      <c r="B32" t="s">
        <v>27</v>
      </c>
      <c r="C32">
        <v>888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1001</v>
      </c>
      <c r="G42">
        <v>77754</v>
      </c>
    </row>
    <row r="43" spans="1:7" x14ac:dyDescent="0.3">
      <c r="B43" t="s">
        <v>40</v>
      </c>
      <c r="C43" t="s">
        <v>39</v>
      </c>
      <c r="E43" t="s">
        <v>1002</v>
      </c>
      <c r="G43">
        <v>50965</v>
      </c>
    </row>
    <row r="44" spans="1:7" x14ac:dyDescent="0.3">
      <c r="B44" t="s">
        <v>42</v>
      </c>
      <c r="C44">
        <v>26789</v>
      </c>
    </row>
  </sheetData>
  <mergeCells count="1">
    <mergeCell ref="A1:L1"/>
  </mergeCells>
  <pageMargins left="0.75" right="0.75" top="0.75" bottom="0.5" header="0.5" footer="0.75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1003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2</v>
      </c>
      <c r="H5">
        <v>0</v>
      </c>
      <c r="J5">
        <f>SUM(D5:F5:H5)</f>
        <v>18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12" x14ac:dyDescent="0.3">
      <c r="A9" t="s">
        <v>12</v>
      </c>
      <c r="D9">
        <v>11</v>
      </c>
      <c r="F9">
        <v>2</v>
      </c>
      <c r="H9">
        <v>0</v>
      </c>
      <c r="J9">
        <f>SUM(D9:F9:E9)</f>
        <v>13</v>
      </c>
    </row>
    <row r="11" spans="1:12" x14ac:dyDescent="0.3">
      <c r="A11" t="s">
        <v>13</v>
      </c>
    </row>
    <row r="12" spans="1:12" x14ac:dyDescent="0.3">
      <c r="B12" t="s">
        <v>14</v>
      </c>
      <c r="D12">
        <v>178510</v>
      </c>
      <c r="F12">
        <v>145500</v>
      </c>
      <c r="H12">
        <v>13</v>
      </c>
      <c r="J12">
        <f>SUM(D12:F12:H12)</f>
        <v>324023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135</v>
      </c>
      <c r="F14">
        <v>50</v>
      </c>
      <c r="H14">
        <v>0</v>
      </c>
      <c r="J14">
        <f>SUM(D14:F14:H14)</f>
        <v>185</v>
      </c>
    </row>
    <row r="15" spans="1:12" x14ac:dyDescent="0.3">
      <c r="B15" t="s">
        <v>7</v>
      </c>
      <c r="D15">
        <f>SUM(D12:D13:D14)</f>
        <v>178645</v>
      </c>
      <c r="F15">
        <f>SUM(F12:F13:F14)</f>
        <v>145550</v>
      </c>
      <c r="H15">
        <f>SUM(H12:H13:H14)</f>
        <v>13</v>
      </c>
      <c r="J15">
        <f>SUM(D15:F15:H15)</f>
        <v>324208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92249</v>
      </c>
      <c r="F18">
        <v>90312</v>
      </c>
      <c r="H18">
        <v>0</v>
      </c>
      <c r="J18">
        <f>SUM(D18:F18:H18)</f>
        <v>182561</v>
      </c>
      <c r="M18" t="str">
        <f>$B$2</f>
        <v>Deoria</v>
      </c>
      <c r="N18">
        <f>$D$15</f>
        <v>178645</v>
      </c>
      <c r="O18">
        <f>$F$15</f>
        <v>145550</v>
      </c>
      <c r="P18">
        <f>$H$15</f>
        <v>13</v>
      </c>
      <c r="Q18">
        <f>$J$15</f>
        <v>324208</v>
      </c>
      <c r="R18">
        <f>$D$18</f>
        <v>92249</v>
      </c>
      <c r="S18">
        <f>$F$18</f>
        <v>90312</v>
      </c>
      <c r="T18">
        <f>$J$21</f>
        <v>747</v>
      </c>
      <c r="U18">
        <f>$J$22</f>
        <v>183308</v>
      </c>
      <c r="V18">
        <f>$C$28</f>
        <v>183289</v>
      </c>
      <c r="W18">
        <f>$J$23</f>
        <v>56.540245768148843</v>
      </c>
      <c r="X18" t="str">
        <f>$C$42</f>
        <v xml:space="preserve">BJP       </v>
      </c>
      <c r="Y18" t="str">
        <f>$C$43</f>
        <v xml:space="preserve">SP        </v>
      </c>
      <c r="Z18">
        <f>$G$42</f>
        <v>88030</v>
      </c>
      <c r="AA18">
        <f>$G$43</f>
        <v>41794</v>
      </c>
      <c r="AB18">
        <f>$C$44</f>
        <v>46236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747</v>
      </c>
    </row>
    <row r="22" spans="1:28" x14ac:dyDescent="0.3">
      <c r="B22" t="s">
        <v>7</v>
      </c>
      <c r="J22">
        <f>SUM(J18:J19:J21)</f>
        <v>183308</v>
      </c>
    </row>
    <row r="23" spans="1:28" x14ac:dyDescent="0.3">
      <c r="A23" t="s">
        <v>20</v>
      </c>
      <c r="J23">
        <f>J22/J15*100</f>
        <v>56.540245768148843</v>
      </c>
    </row>
    <row r="25" spans="1:28" x14ac:dyDescent="0.3">
      <c r="A25" t="s">
        <v>21</v>
      </c>
    </row>
    <row r="26" spans="1:28" x14ac:dyDescent="0.3">
      <c r="B26" t="s">
        <v>22</v>
      </c>
      <c r="C26">
        <v>19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J22-19</f>
        <v>183289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362</v>
      </c>
    </row>
    <row r="32" spans="1:28" x14ac:dyDescent="0.3">
      <c r="B32" t="s">
        <v>27</v>
      </c>
      <c r="C32">
        <v>895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1004</v>
      </c>
      <c r="G42">
        <v>88030</v>
      </c>
    </row>
    <row r="43" spans="1:7" x14ac:dyDescent="0.3">
      <c r="B43" t="s">
        <v>40</v>
      </c>
      <c r="C43" t="s">
        <v>45</v>
      </c>
      <c r="E43" t="s">
        <v>1005</v>
      </c>
      <c r="G43">
        <v>41794</v>
      </c>
    </row>
    <row r="44" spans="1:7" x14ac:dyDescent="0.3">
      <c r="B44" t="s">
        <v>42</v>
      </c>
      <c r="C44">
        <v>46236</v>
      </c>
    </row>
  </sheetData>
  <mergeCells count="1">
    <mergeCell ref="A1:L1"/>
  </mergeCells>
  <pageMargins left="0.75" right="0.75" top="0.75" bottom="0.5" header="0.5" footer="0.75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1006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0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173007</v>
      </c>
      <c r="F12">
        <v>144536</v>
      </c>
      <c r="H12">
        <v>12</v>
      </c>
      <c r="J12">
        <f>SUM(D12:F12:H12)</f>
        <v>317555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130</v>
      </c>
      <c r="F14">
        <v>54</v>
      </c>
      <c r="H14">
        <v>0</v>
      </c>
      <c r="J14">
        <f>SUM(D14:F14:H14)</f>
        <v>184</v>
      </c>
    </row>
    <row r="15" spans="1:12" x14ac:dyDescent="0.3">
      <c r="B15" t="s">
        <v>7</v>
      </c>
      <c r="D15">
        <f>SUM(D12:D13:D14)</f>
        <v>173137</v>
      </c>
      <c r="F15">
        <f>SUM(F12:F13:F14)</f>
        <v>144590</v>
      </c>
      <c r="H15">
        <f>SUM(H12:H13:H14)</f>
        <v>12</v>
      </c>
      <c r="J15">
        <f>SUM(D15:F15:H15)</f>
        <v>317739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89820</v>
      </c>
      <c r="F18">
        <v>101230</v>
      </c>
      <c r="H18">
        <v>0</v>
      </c>
      <c r="J18">
        <f>SUM(D18:F18:H18)</f>
        <v>191050</v>
      </c>
      <c r="M18" t="str">
        <f>$B$2</f>
        <v>Pathardeva</v>
      </c>
      <c r="N18">
        <f>$D$15</f>
        <v>173137</v>
      </c>
      <c r="O18">
        <f>$F$15</f>
        <v>144590</v>
      </c>
      <c r="P18">
        <f>$H$15</f>
        <v>12</v>
      </c>
      <c r="Q18">
        <f>$J$15</f>
        <v>317739</v>
      </c>
      <c r="R18">
        <f>$D$18</f>
        <v>89820</v>
      </c>
      <c r="S18">
        <f>$F$18</f>
        <v>101230</v>
      </c>
      <c r="T18">
        <f>$J$21</f>
        <v>599</v>
      </c>
      <c r="U18">
        <f>$J$22</f>
        <v>191649</v>
      </c>
      <c r="V18">
        <f>$C$28</f>
        <v>191614</v>
      </c>
      <c r="W18">
        <f>$J$23</f>
        <v>60.316486172613374</v>
      </c>
      <c r="X18" t="str">
        <f>$C$42</f>
        <v xml:space="preserve">BJP       </v>
      </c>
      <c r="Y18" t="str">
        <f>$C$43</f>
        <v xml:space="preserve">SP        </v>
      </c>
      <c r="Z18">
        <f>$G$42</f>
        <v>99812</v>
      </c>
      <c r="AA18">
        <f>$G$43</f>
        <v>56815</v>
      </c>
      <c r="AB18">
        <f>$C$44</f>
        <v>42997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599</v>
      </c>
    </row>
    <row r="22" spans="1:28" x14ac:dyDescent="0.3">
      <c r="B22" t="s">
        <v>7</v>
      </c>
      <c r="J22">
        <f>SUM(J18:J19:J21)</f>
        <v>191649</v>
      </c>
    </row>
    <row r="23" spans="1:28" x14ac:dyDescent="0.3">
      <c r="A23" t="s">
        <v>20</v>
      </c>
      <c r="J23">
        <f>J22/J15*100</f>
        <v>60.316486172613374</v>
      </c>
    </row>
    <row r="25" spans="1:28" x14ac:dyDescent="0.3">
      <c r="A25" t="s">
        <v>21</v>
      </c>
    </row>
    <row r="26" spans="1:28" x14ac:dyDescent="0.3">
      <c r="B26" t="s">
        <v>22</v>
      </c>
      <c r="C26">
        <v>35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J22-35</f>
        <v>191614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364</v>
      </c>
    </row>
    <row r="32" spans="1:28" x14ac:dyDescent="0.3">
      <c r="B32" t="s">
        <v>27</v>
      </c>
      <c r="C32">
        <v>872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1007</v>
      </c>
      <c r="G42">
        <v>99812</v>
      </c>
    </row>
    <row r="43" spans="1:7" x14ac:dyDescent="0.3">
      <c r="B43" t="s">
        <v>40</v>
      </c>
      <c r="C43" t="s">
        <v>45</v>
      </c>
      <c r="E43" t="s">
        <v>1008</v>
      </c>
      <c r="G43">
        <v>56815</v>
      </c>
    </row>
    <row r="44" spans="1:7" x14ac:dyDescent="0.3">
      <c r="B44" t="s">
        <v>42</v>
      </c>
      <c r="C44">
        <v>42997</v>
      </c>
    </row>
  </sheetData>
  <mergeCells count="1">
    <mergeCell ref="A1:L1"/>
  </mergeCells>
  <pageMargins left="0.75" right="0.75" top="0.75" bottom="0.5" header="0.5" footer="0.75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1009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3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2</v>
      </c>
      <c r="J8">
        <f>SUM(D8:F8:E8)</f>
        <v>11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179336</v>
      </c>
      <c r="F12">
        <v>148690</v>
      </c>
      <c r="H12">
        <v>15</v>
      </c>
      <c r="J12">
        <f>SUM(D12:F12:H12)</f>
        <v>328041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210</v>
      </c>
      <c r="F14">
        <v>90</v>
      </c>
      <c r="H14">
        <v>0</v>
      </c>
      <c r="J14">
        <f>SUM(D14:F14:H14)</f>
        <v>300</v>
      </c>
    </row>
    <row r="15" spans="1:12" x14ac:dyDescent="0.3">
      <c r="B15" t="s">
        <v>7</v>
      </c>
      <c r="D15">
        <f>SUM(D12:D13:D14)</f>
        <v>179546</v>
      </c>
      <c r="F15">
        <f>SUM(F12:F13:F14)</f>
        <v>148780</v>
      </c>
      <c r="H15">
        <f>SUM(H12:H13:H14)</f>
        <v>15</v>
      </c>
      <c r="J15">
        <f>SUM(D15:F15:H15)</f>
        <v>328341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91689</v>
      </c>
      <c r="F18">
        <v>100092</v>
      </c>
      <c r="H18">
        <v>5</v>
      </c>
      <c r="J18">
        <f>SUM(D18:F18:H18)</f>
        <v>191786</v>
      </c>
      <c r="M18" t="str">
        <f>$B$2</f>
        <v>Rampur Karkhana</v>
      </c>
      <c r="N18">
        <f>$D$15</f>
        <v>179546</v>
      </c>
      <c r="O18">
        <f>$F$15</f>
        <v>148780</v>
      </c>
      <c r="P18">
        <f>$H$15</f>
        <v>15</v>
      </c>
      <c r="Q18">
        <f>$J$15</f>
        <v>328341</v>
      </c>
      <c r="R18">
        <f>$D$18</f>
        <v>91689</v>
      </c>
      <c r="S18">
        <f>$F$18</f>
        <v>100092</v>
      </c>
      <c r="T18">
        <f>$J$21</f>
        <v>598</v>
      </c>
      <c r="U18">
        <f>$J$22</f>
        <v>192384</v>
      </c>
      <c r="V18">
        <f>$C$28</f>
        <v>192377</v>
      </c>
      <c r="W18">
        <f>$J$23</f>
        <v>58.592743519694466</v>
      </c>
      <c r="X18" t="str">
        <f>$C$42</f>
        <v xml:space="preserve">BJP       </v>
      </c>
      <c r="Y18" t="str">
        <f>$C$43</f>
        <v xml:space="preserve">SP        </v>
      </c>
      <c r="Z18">
        <f>$G$42</f>
        <v>62886</v>
      </c>
      <c r="AA18">
        <f>$G$43</f>
        <v>52899</v>
      </c>
      <c r="AB18">
        <f>$C$44</f>
        <v>9987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598</v>
      </c>
    </row>
    <row r="22" spans="1:28" x14ac:dyDescent="0.3">
      <c r="B22" t="s">
        <v>7</v>
      </c>
      <c r="J22">
        <f>SUM(J18:J19:J21)</f>
        <v>192384</v>
      </c>
    </row>
    <row r="23" spans="1:28" x14ac:dyDescent="0.3">
      <c r="A23" t="s">
        <v>20</v>
      </c>
      <c r="J23">
        <f>J22/J15*100</f>
        <v>58.592743519694466</v>
      </c>
    </row>
    <row r="25" spans="1:28" x14ac:dyDescent="0.3">
      <c r="A25" t="s">
        <v>21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</f>
        <v>192377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376</v>
      </c>
    </row>
    <row r="32" spans="1:28" x14ac:dyDescent="0.3">
      <c r="B32" t="s">
        <v>27</v>
      </c>
      <c r="C32">
        <v>872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1010</v>
      </c>
      <c r="G42">
        <v>62886</v>
      </c>
    </row>
    <row r="43" spans="1:7" x14ac:dyDescent="0.3">
      <c r="B43" t="s">
        <v>40</v>
      </c>
      <c r="C43" t="s">
        <v>45</v>
      </c>
      <c r="E43" t="s">
        <v>1011</v>
      </c>
      <c r="G43">
        <v>52899</v>
      </c>
    </row>
    <row r="44" spans="1:7" x14ac:dyDescent="0.3">
      <c r="B44" t="s">
        <v>42</v>
      </c>
      <c r="C44">
        <v>9987</v>
      </c>
    </row>
  </sheetData>
  <mergeCells count="1">
    <mergeCell ref="A1:L1"/>
  </mergeCells>
  <pageMargins left="0.75" right="0.75" top="0.75" bottom="0.5" header="0.5" footer="0.75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1012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0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172920</v>
      </c>
      <c r="F12">
        <v>142401</v>
      </c>
      <c r="H12">
        <v>5</v>
      </c>
      <c r="J12">
        <f>SUM(D12:F12:H12)</f>
        <v>315326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279</v>
      </c>
      <c r="F14">
        <v>101</v>
      </c>
      <c r="H14">
        <v>0</v>
      </c>
      <c r="J14">
        <f>SUM(D14:F14:H14)</f>
        <v>380</v>
      </c>
    </row>
    <row r="15" spans="1:12" x14ac:dyDescent="0.3">
      <c r="B15" t="s">
        <v>7</v>
      </c>
      <c r="D15">
        <f>SUM(D12:D13:D14)</f>
        <v>173199</v>
      </c>
      <c r="F15">
        <f>SUM(F12:F13:F14)</f>
        <v>142502</v>
      </c>
      <c r="H15">
        <f>SUM(H12:H13:H14)</f>
        <v>5</v>
      </c>
      <c r="J15">
        <f>SUM(D15:F15:H15)</f>
        <v>315706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85991</v>
      </c>
      <c r="F18">
        <v>94978</v>
      </c>
      <c r="H18">
        <v>1</v>
      </c>
      <c r="J18">
        <f>SUM(D18:F18:H18)</f>
        <v>180970</v>
      </c>
      <c r="M18" t="str">
        <f>$B$2</f>
        <v>Bhatpar Rani</v>
      </c>
      <c r="N18">
        <f>$D$15</f>
        <v>173199</v>
      </c>
      <c r="O18">
        <f>$F$15</f>
        <v>142502</v>
      </c>
      <c r="P18">
        <f>$H$15</f>
        <v>5</v>
      </c>
      <c r="Q18">
        <f>$J$15</f>
        <v>315706</v>
      </c>
      <c r="R18">
        <f>$D$18</f>
        <v>85991</v>
      </c>
      <c r="S18">
        <f>$F$18</f>
        <v>94978</v>
      </c>
      <c r="T18">
        <f>$J$21</f>
        <v>520</v>
      </c>
      <c r="U18">
        <f>$J$22</f>
        <v>181490</v>
      </c>
      <c r="V18">
        <f>$C$28</f>
        <v>181465</v>
      </c>
      <c r="W18">
        <f>$J$23</f>
        <v>57.487029071351195</v>
      </c>
      <c r="X18" t="str">
        <f>$C$42</f>
        <v xml:space="preserve">SP        </v>
      </c>
      <c r="Y18" t="str">
        <f>$C$43</f>
        <v xml:space="preserve">BJP       </v>
      </c>
      <c r="Z18">
        <f>$G$42</f>
        <v>61862</v>
      </c>
      <c r="AA18">
        <f>$G$43</f>
        <v>50765</v>
      </c>
      <c r="AB18">
        <f>$C$44</f>
        <v>11097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520</v>
      </c>
    </row>
    <row r="22" spans="1:28" x14ac:dyDescent="0.3">
      <c r="B22" t="s">
        <v>7</v>
      </c>
      <c r="J22">
        <f>SUM(J18:J19:J21)</f>
        <v>181490</v>
      </c>
    </row>
    <row r="23" spans="1:28" x14ac:dyDescent="0.3">
      <c r="A23" t="s">
        <v>20</v>
      </c>
      <c r="J23">
        <f>J22/J15*100</f>
        <v>57.487029071351195</v>
      </c>
    </row>
    <row r="25" spans="1:28" x14ac:dyDescent="0.3">
      <c r="A25" t="s">
        <v>21</v>
      </c>
    </row>
    <row r="26" spans="1:28" x14ac:dyDescent="0.3">
      <c r="B26" t="s">
        <v>22</v>
      </c>
      <c r="C26">
        <v>25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J22-25</f>
        <v>181465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347</v>
      </c>
    </row>
    <row r="32" spans="1:28" x14ac:dyDescent="0.3">
      <c r="B32" t="s">
        <v>27</v>
      </c>
      <c r="C32">
        <v>909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1013</v>
      </c>
      <c r="G42">
        <v>61862</v>
      </c>
    </row>
    <row r="43" spans="1:7" x14ac:dyDescent="0.3">
      <c r="B43" t="s">
        <v>40</v>
      </c>
      <c r="C43" t="s">
        <v>41</v>
      </c>
      <c r="E43" t="s">
        <v>1014</v>
      </c>
      <c r="G43">
        <v>50765</v>
      </c>
    </row>
    <row r="44" spans="1:7" x14ac:dyDescent="0.3">
      <c r="B44" t="s">
        <v>42</v>
      </c>
      <c r="C44">
        <v>11097</v>
      </c>
    </row>
  </sheetData>
  <mergeCells count="1">
    <mergeCell ref="A1:L1"/>
  </mergeCells>
  <pageMargins left="0.75" right="0.75" top="0.75" bottom="0.5" header="0.5" footer="0.75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1015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167025</v>
      </c>
      <c r="F12">
        <v>141669</v>
      </c>
      <c r="H12">
        <v>1</v>
      </c>
      <c r="J12">
        <f>SUM(D12:F12:H12)</f>
        <v>308695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273</v>
      </c>
      <c r="F14">
        <v>121</v>
      </c>
      <c r="H14">
        <v>0</v>
      </c>
      <c r="J14">
        <f>SUM(D14:F14:H14)</f>
        <v>394</v>
      </c>
    </row>
    <row r="15" spans="1:12" x14ac:dyDescent="0.3">
      <c r="B15" t="s">
        <v>7</v>
      </c>
      <c r="D15">
        <f>SUM(D12:D13:D14)</f>
        <v>167298</v>
      </c>
      <c r="F15">
        <f>SUM(F12:F13:F14)</f>
        <v>141790</v>
      </c>
      <c r="H15">
        <f>SUM(H12:H13:H14)</f>
        <v>1</v>
      </c>
      <c r="J15">
        <f>SUM(D15:F15:H15)</f>
        <v>309089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78959</v>
      </c>
      <c r="F18">
        <v>82926</v>
      </c>
      <c r="H18">
        <v>0</v>
      </c>
      <c r="J18">
        <f>SUM(D18:F18:H18)</f>
        <v>161885</v>
      </c>
      <c r="M18" t="str">
        <f>$B$2</f>
        <v>Salempur</v>
      </c>
      <c r="N18">
        <f>$D$15</f>
        <v>167298</v>
      </c>
      <c r="O18">
        <f>$F$15</f>
        <v>141790</v>
      </c>
      <c r="P18">
        <f>$H$15</f>
        <v>1</v>
      </c>
      <c r="Q18">
        <f>$J$15</f>
        <v>309089</v>
      </c>
      <c r="R18">
        <f>$D$18</f>
        <v>78959</v>
      </c>
      <c r="S18">
        <f>$F$18</f>
        <v>82926</v>
      </c>
      <c r="T18">
        <f>$J$21</f>
        <v>579</v>
      </c>
      <c r="U18">
        <f>$J$22</f>
        <v>162464</v>
      </c>
      <c r="V18">
        <f>$C$28</f>
        <v>162421</v>
      </c>
      <c r="W18">
        <f>$J$23</f>
        <v>52.562207001866781</v>
      </c>
      <c r="X18" t="str">
        <f>$C$42</f>
        <v xml:space="preserve">BJP       </v>
      </c>
      <c r="Y18" t="str">
        <f>$C$43</f>
        <v xml:space="preserve">SP        </v>
      </c>
      <c r="Z18">
        <f>$G$42</f>
        <v>76175</v>
      </c>
      <c r="AA18">
        <f>$G$43</f>
        <v>50521</v>
      </c>
      <c r="AB18">
        <f>$C$44</f>
        <v>25654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579</v>
      </c>
    </row>
    <row r="22" spans="1:28" x14ac:dyDescent="0.3">
      <c r="B22" t="s">
        <v>7</v>
      </c>
      <c r="J22">
        <f>SUM(J18:J19:J21)</f>
        <v>162464</v>
      </c>
    </row>
    <row r="23" spans="1:28" x14ac:dyDescent="0.3">
      <c r="A23" t="s">
        <v>20</v>
      </c>
      <c r="J23">
        <f>J22/J15*100</f>
        <v>52.562207001866781</v>
      </c>
    </row>
    <row r="25" spans="1:28" x14ac:dyDescent="0.3">
      <c r="A25" t="s">
        <v>21</v>
      </c>
    </row>
    <row r="26" spans="1:28" x14ac:dyDescent="0.3">
      <c r="B26" t="s">
        <v>22</v>
      </c>
      <c r="C26">
        <v>43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J22-43</f>
        <v>162421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360</v>
      </c>
    </row>
    <row r="32" spans="1:28" x14ac:dyDescent="0.3">
      <c r="B32" t="s">
        <v>27</v>
      </c>
      <c r="C32">
        <v>857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1016</v>
      </c>
      <c r="G42">
        <v>76175</v>
      </c>
    </row>
    <row r="43" spans="1:7" x14ac:dyDescent="0.3">
      <c r="B43" t="s">
        <v>40</v>
      </c>
      <c r="C43" t="s">
        <v>45</v>
      </c>
      <c r="E43" t="s">
        <v>1017</v>
      </c>
      <c r="G43">
        <v>50521</v>
      </c>
    </row>
    <row r="44" spans="1:7" x14ac:dyDescent="0.3">
      <c r="B44" t="s">
        <v>42</v>
      </c>
      <c r="C44">
        <v>25654</v>
      </c>
    </row>
  </sheetData>
  <mergeCells count="1">
    <mergeCell ref="A1:L1"/>
  </mergeCells>
  <pageMargins left="0.75" right="0.75" top="0.75" bottom="0.5" header="0.5" footer="0.75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1018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160412</v>
      </c>
      <c r="F12">
        <v>131788</v>
      </c>
      <c r="H12">
        <v>11</v>
      </c>
      <c r="J12">
        <f>SUM(D12:F12:H12)</f>
        <v>292211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302</v>
      </c>
      <c r="F14">
        <v>144</v>
      </c>
      <c r="H14">
        <v>0</v>
      </c>
      <c r="J14">
        <f>SUM(D14:F14:H14)</f>
        <v>446</v>
      </c>
    </row>
    <row r="15" spans="1:12" x14ac:dyDescent="0.3">
      <c r="B15" t="s">
        <v>7</v>
      </c>
      <c r="D15">
        <f>SUM(D12:D13:D14)</f>
        <v>160714</v>
      </c>
      <c r="F15">
        <f>SUM(F12:F13:F14)</f>
        <v>131932</v>
      </c>
      <c r="H15">
        <f>SUM(H12:H13:H14)</f>
        <v>11</v>
      </c>
      <c r="J15">
        <f>SUM(D15:F15:H15)</f>
        <v>292657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81285</v>
      </c>
      <c r="F18">
        <v>86806</v>
      </c>
      <c r="H18">
        <v>0</v>
      </c>
      <c r="J18">
        <f>SUM(D18:F18:H18)</f>
        <v>168091</v>
      </c>
      <c r="M18" t="str">
        <f>$B$2</f>
        <v>Barhaj</v>
      </c>
      <c r="N18">
        <f>$D$15</f>
        <v>160714</v>
      </c>
      <c r="O18">
        <f>$F$15</f>
        <v>131932</v>
      </c>
      <c r="P18">
        <f>$H$15</f>
        <v>11</v>
      </c>
      <c r="Q18">
        <f>$J$15</f>
        <v>292657</v>
      </c>
      <c r="R18">
        <f>$D$18</f>
        <v>81285</v>
      </c>
      <c r="S18">
        <f>$F$18</f>
        <v>86806</v>
      </c>
      <c r="T18">
        <f>$J$21</f>
        <v>576</v>
      </c>
      <c r="U18">
        <f>$J$22</f>
        <v>168667</v>
      </c>
      <c r="V18">
        <f>$C$28</f>
        <v>168628</v>
      </c>
      <c r="W18">
        <f>$J$23</f>
        <v>57.632996989649996</v>
      </c>
      <c r="X18" t="str">
        <f>$C$42</f>
        <v xml:space="preserve">BJP       </v>
      </c>
      <c r="Y18" t="str">
        <f>$C$43</f>
        <v xml:space="preserve">BSP       </v>
      </c>
      <c r="Z18">
        <f>$G$42</f>
        <v>61996</v>
      </c>
      <c r="AA18">
        <f>$G$43</f>
        <v>50280</v>
      </c>
      <c r="AB18">
        <f>$C$44</f>
        <v>11716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576</v>
      </c>
    </row>
    <row r="22" spans="1:28" x14ac:dyDescent="0.3">
      <c r="B22" t="s">
        <v>7</v>
      </c>
      <c r="J22">
        <f>SUM(J18:J19:J21)</f>
        <v>168667</v>
      </c>
    </row>
    <row r="23" spans="1:28" x14ac:dyDescent="0.3">
      <c r="A23" t="s">
        <v>20</v>
      </c>
      <c r="J23">
        <f>J22/J15*100</f>
        <v>57.632996989649996</v>
      </c>
    </row>
    <row r="25" spans="1:28" x14ac:dyDescent="0.3">
      <c r="A25" t="s">
        <v>21</v>
      </c>
    </row>
    <row r="26" spans="1:28" x14ac:dyDescent="0.3">
      <c r="B26" t="s">
        <v>22</v>
      </c>
      <c r="C26">
        <v>39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J22-39</f>
        <v>168628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354</v>
      </c>
    </row>
    <row r="32" spans="1:28" x14ac:dyDescent="0.3">
      <c r="B32" t="s">
        <v>27</v>
      </c>
      <c r="C32">
        <v>825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1019</v>
      </c>
      <c r="G42">
        <v>61996</v>
      </c>
    </row>
    <row r="43" spans="1:7" x14ac:dyDescent="0.3">
      <c r="B43" t="s">
        <v>40</v>
      </c>
      <c r="C43" t="s">
        <v>47</v>
      </c>
      <c r="E43" t="s">
        <v>1020</v>
      </c>
      <c r="G43">
        <v>50280</v>
      </c>
    </row>
    <row r="44" spans="1:7" x14ac:dyDescent="0.3">
      <c r="B44" t="s">
        <v>42</v>
      </c>
      <c r="C44">
        <v>11716</v>
      </c>
    </row>
  </sheetData>
  <mergeCells count="1">
    <mergeCell ref="A1:L1"/>
  </mergeCells>
  <pageMargins left="0.75" right="0.75" top="0.75" bottom="0.5" header="0.5" footer="0.75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1021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195618</v>
      </c>
      <c r="F12">
        <v>163135</v>
      </c>
      <c r="H12">
        <v>9</v>
      </c>
      <c r="J12">
        <f>SUM(D12:F12:H12)</f>
        <v>358762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338</v>
      </c>
      <c r="F14">
        <v>176</v>
      </c>
      <c r="H14">
        <v>0</v>
      </c>
      <c r="J14">
        <f>SUM(D14:F14:H14)</f>
        <v>514</v>
      </c>
    </row>
    <row r="15" spans="1:12" x14ac:dyDescent="0.3">
      <c r="B15" t="s">
        <v>7</v>
      </c>
      <c r="D15">
        <f>SUM(D12:D13:D14)</f>
        <v>195956</v>
      </c>
      <c r="F15">
        <f>SUM(F12:F13:F14)</f>
        <v>163311</v>
      </c>
      <c r="H15">
        <f>SUM(H12:H13:H14)</f>
        <v>9</v>
      </c>
      <c r="J15">
        <f>SUM(D15:F15:H15)</f>
        <v>359276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102611</v>
      </c>
      <c r="F18">
        <v>108048</v>
      </c>
      <c r="H18">
        <v>0</v>
      </c>
      <c r="J18">
        <f>SUM(D18:F18:H18)</f>
        <v>210659</v>
      </c>
      <c r="M18" t="str">
        <f>$B$2</f>
        <v>Atrauliya</v>
      </c>
      <c r="N18">
        <f>$D$15</f>
        <v>195956</v>
      </c>
      <c r="O18">
        <f>$F$15</f>
        <v>163311</v>
      </c>
      <c r="P18">
        <f>$H$15</f>
        <v>9</v>
      </c>
      <c r="Q18">
        <f>$J$15</f>
        <v>359276</v>
      </c>
      <c r="R18">
        <f>$D$18</f>
        <v>102611</v>
      </c>
      <c r="S18">
        <f>$F$18</f>
        <v>108048</v>
      </c>
      <c r="T18">
        <f>$J$21</f>
        <v>578</v>
      </c>
      <c r="U18">
        <f>$J$22</f>
        <v>211237</v>
      </c>
      <c r="V18">
        <f>$C$28</f>
        <v>211210</v>
      </c>
      <c r="W18">
        <f>$J$23</f>
        <v>58.795188100513251</v>
      </c>
      <c r="X18" t="str">
        <f>$C$42</f>
        <v xml:space="preserve">SP        </v>
      </c>
      <c r="Y18" t="str">
        <f>$C$43</f>
        <v xml:space="preserve">BJP       </v>
      </c>
      <c r="Z18">
        <f>$G$42</f>
        <v>74276</v>
      </c>
      <c r="AA18">
        <f>$G$43</f>
        <v>71809</v>
      </c>
      <c r="AB18">
        <f>$C$44</f>
        <v>2467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578</v>
      </c>
    </row>
    <row r="22" spans="1:28" x14ac:dyDescent="0.3">
      <c r="B22" t="s">
        <v>7</v>
      </c>
      <c r="J22">
        <f>SUM(J18:J19:J21)</f>
        <v>211237</v>
      </c>
    </row>
    <row r="23" spans="1:28" x14ac:dyDescent="0.3">
      <c r="A23" t="s">
        <v>20</v>
      </c>
      <c r="J23">
        <f>J22/J15*100</f>
        <v>58.795188100513251</v>
      </c>
    </row>
    <row r="25" spans="1:28" x14ac:dyDescent="0.3">
      <c r="A25" t="s">
        <v>21</v>
      </c>
    </row>
    <row r="26" spans="1:28" x14ac:dyDescent="0.3">
      <c r="B26" t="s">
        <v>22</v>
      </c>
      <c r="C26">
        <v>27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J22-27</f>
        <v>211210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362</v>
      </c>
    </row>
    <row r="32" spans="1:28" x14ac:dyDescent="0.3">
      <c r="B32" t="s">
        <v>27</v>
      </c>
      <c r="C32">
        <v>991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1022</v>
      </c>
      <c r="G42">
        <v>74276</v>
      </c>
    </row>
    <row r="43" spans="1:7" x14ac:dyDescent="0.3">
      <c r="B43" t="s">
        <v>40</v>
      </c>
      <c r="C43" t="s">
        <v>41</v>
      </c>
      <c r="E43" t="s">
        <v>1023</v>
      </c>
      <c r="G43">
        <v>71809</v>
      </c>
    </row>
    <row r="44" spans="1:7" x14ac:dyDescent="0.3">
      <c r="B44" t="s">
        <v>42</v>
      </c>
      <c r="C44">
        <v>2467</v>
      </c>
    </row>
  </sheetData>
  <mergeCells count="1">
    <mergeCell ref="A1:L1"/>
  </mergeCells>
  <pageMargins left="0.75" right="0.75" top="0.75" bottom="0.5" header="0.5" footer="0.7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B44"/>
  <sheetViews>
    <sheetView workbookViewId="0">
      <selection activeCell="G29" sqref="G29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142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3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2</v>
      </c>
      <c r="J8">
        <f>SUM(D8:F8:E8)</f>
        <v>6</v>
      </c>
    </row>
    <row r="9" spans="1:12" x14ac:dyDescent="0.3">
      <c r="A9" t="s">
        <v>12</v>
      </c>
      <c r="D9">
        <v>4</v>
      </c>
      <c r="F9">
        <v>1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182481</v>
      </c>
      <c r="F12">
        <v>155964</v>
      </c>
      <c r="H12">
        <v>17</v>
      </c>
      <c r="J12">
        <f>SUM(D12:F12:H12)</f>
        <v>338462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193</v>
      </c>
      <c r="F14">
        <v>102</v>
      </c>
      <c r="H14">
        <v>0</v>
      </c>
      <c r="J14">
        <f>SUM(D14:F14:H14)</f>
        <v>295</v>
      </c>
    </row>
    <row r="15" spans="1:12" x14ac:dyDescent="0.3">
      <c r="B15" t="s">
        <v>7</v>
      </c>
      <c r="D15">
        <f>SUM(D12:D13:D14)</f>
        <v>182674</v>
      </c>
      <c r="F15">
        <f>SUM(F12:F13:F14)</f>
        <v>156066</v>
      </c>
      <c r="H15">
        <f>SUM(H12:H13:H14)</f>
        <v>17</v>
      </c>
      <c r="J15">
        <f>SUM(D15:F15:H15)</f>
        <v>338757</v>
      </c>
    </row>
    <row r="17" spans="1:28" x14ac:dyDescent="0.3">
      <c r="A17" t="s">
        <v>17</v>
      </c>
    </row>
    <row r="18" spans="1:28" x14ac:dyDescent="0.3">
      <c r="B18" t="s">
        <v>14</v>
      </c>
      <c r="D18">
        <v>113642</v>
      </c>
      <c r="F18">
        <v>102086</v>
      </c>
      <c r="H18">
        <v>0</v>
      </c>
      <c r="J18">
        <f>SUM(D18:F18:H18)</f>
        <v>215728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  <c r="M20" t="str">
        <f>$A$2</f>
        <v>Constituency Name</v>
      </c>
      <c r="N20" t="str">
        <f>_xlfn.CONCAT($D$4," ",$A$11)</f>
        <v>Men ELECTORS</v>
      </c>
      <c r="O20" t="str">
        <f>_xlfn.CONCAT($F$4," ",$A$11)</f>
        <v>Woman ELECTORS</v>
      </c>
      <c r="P20" t="str">
        <f>_xlfn.CONCAT($H$4," ",$A$11)</f>
        <v>Others ELECTORS</v>
      </c>
      <c r="Q20" t="str">
        <f>_xlfn.CONCAT("total"," ",$A$11)</f>
        <v>total ELECTORS</v>
      </c>
      <c r="R20" t="str">
        <f>_xlfn.CONCAT($D$4,$A$17)</f>
        <v>MenVOTERS</v>
      </c>
      <c r="S20" t="str">
        <f>_xlfn.CONCAT($F$4,$A$17)</f>
        <v>WomanVOTERS</v>
      </c>
      <c r="T20" t="str">
        <f>_xlfn.CONCAT($B$21,$A$17)</f>
        <v>PostalVOTERS</v>
      </c>
      <c r="U20" t="str">
        <f>_xlfn.CONCAT($J$4,$A$17)</f>
        <v>TotalVOTERS</v>
      </c>
      <c r="V20" t="str">
        <f>$B$28</f>
        <v>Total Valid Votes polled</v>
      </c>
      <c r="W20" t="str">
        <f>$A$23</f>
        <v>POLLING PERCENTAGE</v>
      </c>
      <c r="X20" t="str">
        <f>$B$42</f>
        <v>Winner</v>
      </c>
      <c r="Y20" t="str">
        <f>$B$43</f>
        <v>Runner-Up</v>
      </c>
      <c r="Z20" t="s">
        <v>1199</v>
      </c>
      <c r="AA20" t="s">
        <v>1200</v>
      </c>
      <c r="AB20" t="str">
        <f>$B$44</f>
        <v>Margin</v>
      </c>
    </row>
    <row r="21" spans="1:28" x14ac:dyDescent="0.3">
      <c r="B21" t="s">
        <v>19</v>
      </c>
      <c r="J21">
        <v>796</v>
      </c>
      <c r="M21" t="str">
        <f>$B$2</f>
        <v xml:space="preserve">Milak </v>
      </c>
      <c r="N21">
        <f>$D$15</f>
        <v>182674</v>
      </c>
      <c r="O21">
        <f>$F$15</f>
        <v>156066</v>
      </c>
      <c r="P21">
        <f>$H$15</f>
        <v>17</v>
      </c>
      <c r="Q21">
        <f>$J$15</f>
        <v>338757</v>
      </c>
      <c r="R21">
        <f>$D$18</f>
        <v>113642</v>
      </c>
      <c r="S21">
        <f>$F$18</f>
        <v>102086</v>
      </c>
      <c r="T21">
        <f>$J$21</f>
        <v>796</v>
      </c>
      <c r="U21">
        <f>$J$22</f>
        <v>216524</v>
      </c>
      <c r="V21">
        <f>$C$28</f>
        <v>216334</v>
      </c>
      <c r="W21">
        <f>$J$23</f>
        <v>63.917203186945216</v>
      </c>
      <c r="X21" t="str">
        <f>$C$42</f>
        <v xml:space="preserve">BJP       </v>
      </c>
      <c r="Y21" t="str">
        <f>$C$43</f>
        <v xml:space="preserve">SP        </v>
      </c>
      <c r="Z21">
        <f>$G$42</f>
        <v>89861</v>
      </c>
      <c r="AA21">
        <f>$G$43</f>
        <v>73194</v>
      </c>
      <c r="AB21">
        <f>$C$44</f>
        <v>16667</v>
      </c>
    </row>
    <row r="22" spans="1:28" x14ac:dyDescent="0.3">
      <c r="B22" t="s">
        <v>7</v>
      </c>
      <c r="J22">
        <f>SUM(J18:J19:J21)</f>
        <v>216524</v>
      </c>
    </row>
    <row r="23" spans="1:28" x14ac:dyDescent="0.3">
      <c r="A23" t="s">
        <v>20</v>
      </c>
      <c r="J23">
        <f>J22/J15*100</f>
        <v>63.917203186945216</v>
      </c>
    </row>
    <row r="25" spans="1:28" x14ac:dyDescent="0.3">
      <c r="A25" t="s">
        <v>21</v>
      </c>
    </row>
    <row r="26" spans="1:28" x14ac:dyDescent="0.3">
      <c r="B26" t="s">
        <v>22</v>
      </c>
      <c r="C26">
        <v>190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J22-190</f>
        <v>216334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351</v>
      </c>
    </row>
    <row r="32" spans="1:28" x14ac:dyDescent="0.3">
      <c r="B32" t="s">
        <v>27</v>
      </c>
      <c r="C32">
        <v>964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143</v>
      </c>
      <c r="G42">
        <v>89861</v>
      </c>
    </row>
    <row r="43" spans="1:7" x14ac:dyDescent="0.3">
      <c r="B43" t="s">
        <v>40</v>
      </c>
      <c r="C43" t="s">
        <v>45</v>
      </c>
      <c r="E43" t="s">
        <v>144</v>
      </c>
      <c r="G43">
        <v>73194</v>
      </c>
    </row>
    <row r="44" spans="1:7" x14ac:dyDescent="0.3">
      <c r="B44" t="s">
        <v>42</v>
      </c>
      <c r="C44">
        <v>16667</v>
      </c>
    </row>
  </sheetData>
  <mergeCells count="1">
    <mergeCell ref="A1:L1"/>
  </mergeCells>
  <pageMargins left="0.75" right="0.75" top="0.75" bottom="0.5" header="0.5" footer="0.75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1024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2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6</v>
      </c>
      <c r="F9">
        <v>2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186530</v>
      </c>
      <c r="F12">
        <v>148725</v>
      </c>
      <c r="H12">
        <v>23</v>
      </c>
      <c r="J12">
        <f>SUM(D12:F12:H12)</f>
        <v>335278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442</v>
      </c>
      <c r="F14">
        <v>250</v>
      </c>
      <c r="H14">
        <v>0</v>
      </c>
      <c r="J14">
        <f>SUM(D14:F14:H14)</f>
        <v>692</v>
      </c>
    </row>
    <row r="15" spans="1:12" x14ac:dyDescent="0.3">
      <c r="B15" t="s">
        <v>7</v>
      </c>
      <c r="D15">
        <f>SUM(D12:D13:D14)</f>
        <v>186972</v>
      </c>
      <c r="F15">
        <f>SUM(F12:F13:F14)</f>
        <v>148975</v>
      </c>
      <c r="H15">
        <f>SUM(H12:H13:H14)</f>
        <v>23</v>
      </c>
      <c r="J15">
        <f>SUM(D15:F15:H15)</f>
        <v>335970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94094</v>
      </c>
      <c r="F18">
        <v>95199</v>
      </c>
      <c r="H18">
        <v>0</v>
      </c>
      <c r="J18">
        <f>SUM(D18:F18:H18)</f>
        <v>189293</v>
      </c>
      <c r="M18" t="str">
        <f>$B$2</f>
        <v>Gopalpur</v>
      </c>
      <c r="N18">
        <f>$D$15</f>
        <v>186972</v>
      </c>
      <c r="O18">
        <f>$F$15</f>
        <v>148975</v>
      </c>
      <c r="P18">
        <f>$H$15</f>
        <v>23</v>
      </c>
      <c r="Q18">
        <f>$J$15</f>
        <v>335970</v>
      </c>
      <c r="R18">
        <f>$D$18</f>
        <v>94094</v>
      </c>
      <c r="S18">
        <f>$F$18</f>
        <v>95199</v>
      </c>
      <c r="T18">
        <f>$J$21</f>
        <v>559</v>
      </c>
      <c r="U18">
        <f>$J$22</f>
        <v>189852</v>
      </c>
      <c r="V18">
        <f>$C$28</f>
        <v>189300</v>
      </c>
      <c r="W18">
        <f>$J$23</f>
        <v>56.508616840789358</v>
      </c>
      <c r="X18" t="str">
        <f>$C$42</f>
        <v xml:space="preserve">SP        </v>
      </c>
      <c r="Y18" t="str">
        <f>$C$43</f>
        <v xml:space="preserve">BJP       </v>
      </c>
      <c r="Z18">
        <f>$G$42</f>
        <v>70980</v>
      </c>
      <c r="AA18">
        <f>$G$43</f>
        <v>56020</v>
      </c>
      <c r="AB18">
        <f>$C$44</f>
        <v>14960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559</v>
      </c>
    </row>
    <row r="22" spans="1:28" x14ac:dyDescent="0.3">
      <c r="B22" t="s">
        <v>7</v>
      </c>
      <c r="J22">
        <f>SUM(J18:J19:J21)</f>
        <v>189852</v>
      </c>
    </row>
    <row r="23" spans="1:28" x14ac:dyDescent="0.3">
      <c r="A23" t="s">
        <v>20</v>
      </c>
      <c r="J23">
        <f>J22/J15*100</f>
        <v>56.508616840789358</v>
      </c>
    </row>
    <row r="25" spans="1:28" x14ac:dyDescent="0.3">
      <c r="A25" t="s">
        <v>21</v>
      </c>
    </row>
    <row r="26" spans="1:28" x14ac:dyDescent="0.3">
      <c r="B26" t="s">
        <v>22</v>
      </c>
      <c r="C26">
        <v>552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J22-552</f>
        <v>189300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358</v>
      </c>
    </row>
    <row r="32" spans="1:28" x14ac:dyDescent="0.3">
      <c r="B32" t="s">
        <v>27</v>
      </c>
      <c r="C32">
        <v>937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1025</v>
      </c>
      <c r="G42">
        <v>70980</v>
      </c>
    </row>
    <row r="43" spans="1:7" x14ac:dyDescent="0.3">
      <c r="B43" t="s">
        <v>40</v>
      </c>
      <c r="C43" t="s">
        <v>41</v>
      </c>
      <c r="E43" t="s">
        <v>1026</v>
      </c>
      <c r="G43">
        <v>56020</v>
      </c>
    </row>
    <row r="44" spans="1:7" x14ac:dyDescent="0.3">
      <c r="B44" t="s">
        <v>42</v>
      </c>
      <c r="C44">
        <v>14960</v>
      </c>
    </row>
  </sheetData>
  <mergeCells count="1">
    <mergeCell ref="A1:L1"/>
  </mergeCells>
  <pageMargins left="0.75" right="0.75" top="0.75" bottom="0.5" header="0.5" footer="0.75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1027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2</v>
      </c>
      <c r="H5">
        <v>0</v>
      </c>
      <c r="J5">
        <f>SUM(D5:F5:H5)</f>
        <v>18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2</v>
      </c>
      <c r="J8">
        <f>SUM(D8:F8:E8)</f>
        <v>14</v>
      </c>
    </row>
    <row r="9" spans="1:12" x14ac:dyDescent="0.3">
      <c r="A9" t="s">
        <v>12</v>
      </c>
      <c r="D9">
        <v>12</v>
      </c>
      <c r="F9">
        <v>1</v>
      </c>
      <c r="H9">
        <v>0</v>
      </c>
      <c r="J9">
        <f>SUM(D9:F9:E9)</f>
        <v>13</v>
      </c>
    </row>
    <row r="11" spans="1:12" x14ac:dyDescent="0.3">
      <c r="A11" t="s">
        <v>13</v>
      </c>
    </row>
    <row r="12" spans="1:12" x14ac:dyDescent="0.3">
      <c r="B12" t="s">
        <v>14</v>
      </c>
      <c r="D12">
        <v>180748</v>
      </c>
      <c r="F12">
        <v>145892</v>
      </c>
      <c r="H12">
        <v>3</v>
      </c>
      <c r="J12">
        <f>SUM(D12:F12:H12)</f>
        <v>326643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478</v>
      </c>
      <c r="F14">
        <v>242</v>
      </c>
      <c r="H14">
        <v>0</v>
      </c>
      <c r="J14">
        <f>SUM(D14:F14:H14)</f>
        <v>720</v>
      </c>
    </row>
    <row r="15" spans="1:12" x14ac:dyDescent="0.3">
      <c r="B15" t="s">
        <v>7</v>
      </c>
      <c r="D15">
        <f>SUM(D12:D13:D14)</f>
        <v>181226</v>
      </c>
      <c r="F15">
        <f>SUM(F12:F13:F14)</f>
        <v>146134</v>
      </c>
      <c r="H15">
        <f>SUM(H12:H13:H14)</f>
        <v>3</v>
      </c>
      <c r="J15">
        <f>SUM(D15:F15:H15)</f>
        <v>327363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87260</v>
      </c>
      <c r="F18">
        <v>91265</v>
      </c>
      <c r="H18">
        <v>0</v>
      </c>
      <c r="J18">
        <f>SUM(D18:F18:H18)</f>
        <v>178525</v>
      </c>
      <c r="M18" t="str">
        <f>$B$2</f>
        <v>Sagri</v>
      </c>
      <c r="N18">
        <f>$D$15</f>
        <v>181226</v>
      </c>
      <c r="O18">
        <f>$F$15</f>
        <v>146134</v>
      </c>
      <c r="P18">
        <f>$H$15</f>
        <v>3</v>
      </c>
      <c r="Q18">
        <f>$J$15</f>
        <v>327363</v>
      </c>
      <c r="R18">
        <f>$D$18</f>
        <v>87260</v>
      </c>
      <c r="S18">
        <f>$F$18</f>
        <v>91265</v>
      </c>
      <c r="T18">
        <f>$J$21</f>
        <v>618</v>
      </c>
      <c r="U18">
        <f>$J$22</f>
        <v>179143</v>
      </c>
      <c r="V18">
        <f>$C$28</f>
        <v>179125</v>
      </c>
      <c r="W18">
        <f>$J$23</f>
        <v>54.723044449128331</v>
      </c>
      <c r="X18" t="str">
        <f>$C$42</f>
        <v xml:space="preserve">BSP       </v>
      </c>
      <c r="Y18" t="str">
        <f>$C$43</f>
        <v xml:space="preserve">SP        </v>
      </c>
      <c r="Z18">
        <f>$G$42</f>
        <v>62203</v>
      </c>
      <c r="AA18">
        <f>$G$43</f>
        <v>56728</v>
      </c>
      <c r="AB18">
        <f>$C$44</f>
        <v>5475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618</v>
      </c>
    </row>
    <row r="22" spans="1:28" x14ac:dyDescent="0.3">
      <c r="B22" t="s">
        <v>7</v>
      </c>
      <c r="J22">
        <f>SUM(J18:J19:J21)</f>
        <v>179143</v>
      </c>
    </row>
    <row r="23" spans="1:28" x14ac:dyDescent="0.3">
      <c r="A23" t="s">
        <v>20</v>
      </c>
      <c r="J23">
        <f>J22/J15*100</f>
        <v>54.723044449128331</v>
      </c>
    </row>
    <row r="25" spans="1:28" x14ac:dyDescent="0.3">
      <c r="A25" t="s">
        <v>21</v>
      </c>
    </row>
    <row r="26" spans="1:28" x14ac:dyDescent="0.3">
      <c r="B26" t="s">
        <v>22</v>
      </c>
      <c r="C26">
        <v>18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J22-18</f>
        <v>179125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329</v>
      </c>
    </row>
    <row r="32" spans="1:28" x14ac:dyDescent="0.3">
      <c r="B32" t="s">
        <v>27</v>
      </c>
      <c r="C32">
        <v>993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1028</v>
      </c>
      <c r="G42">
        <v>62203</v>
      </c>
    </row>
    <row r="43" spans="1:7" x14ac:dyDescent="0.3">
      <c r="B43" t="s">
        <v>40</v>
      </c>
      <c r="C43" t="s">
        <v>45</v>
      </c>
      <c r="E43" t="s">
        <v>1029</v>
      </c>
      <c r="G43">
        <v>56728</v>
      </c>
    </row>
    <row r="44" spans="1:7" x14ac:dyDescent="0.3">
      <c r="B44" t="s">
        <v>42</v>
      </c>
      <c r="C44">
        <v>5475</v>
      </c>
    </row>
  </sheetData>
  <mergeCells count="1">
    <mergeCell ref="A1:L1"/>
  </mergeCells>
  <pageMargins left="0.75" right="0.75" top="0.75" bottom="0.5" header="0.5" footer="0.75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1030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176719</v>
      </c>
      <c r="F12">
        <v>139770</v>
      </c>
      <c r="H12">
        <v>27</v>
      </c>
      <c r="J12">
        <f>SUM(D12:F12:H12)</f>
        <v>316516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674</v>
      </c>
      <c r="F14">
        <v>43</v>
      </c>
      <c r="H14">
        <v>0</v>
      </c>
      <c r="J14">
        <f>SUM(D14:F14:H14)</f>
        <v>717</v>
      </c>
    </row>
    <row r="15" spans="1:12" x14ac:dyDescent="0.3">
      <c r="B15" t="s">
        <v>7</v>
      </c>
      <c r="D15">
        <f>SUM(D12:D13:D14)</f>
        <v>177393</v>
      </c>
      <c r="F15">
        <f>SUM(F12:F13:F14)</f>
        <v>139813</v>
      </c>
      <c r="H15">
        <f>SUM(H12:H13:H14)</f>
        <v>27</v>
      </c>
      <c r="J15">
        <f>SUM(D15:F15:H15)</f>
        <v>317233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99403</v>
      </c>
      <c r="F18">
        <v>93092</v>
      </c>
      <c r="H18">
        <v>0</v>
      </c>
      <c r="J18">
        <f>SUM(D18:F18:H18)</f>
        <v>192495</v>
      </c>
      <c r="M18" t="str">
        <f>$B$2</f>
        <v>Mubarakpur</v>
      </c>
      <c r="N18">
        <f>$D$15</f>
        <v>177393</v>
      </c>
      <c r="O18">
        <f>$F$15</f>
        <v>139813</v>
      </c>
      <c r="P18">
        <f>$H$15</f>
        <v>27</v>
      </c>
      <c r="Q18">
        <f>$J$15</f>
        <v>317233</v>
      </c>
      <c r="R18">
        <f>$D$18</f>
        <v>99403</v>
      </c>
      <c r="S18">
        <f>$F$18</f>
        <v>93092</v>
      </c>
      <c r="T18">
        <f>$J$21</f>
        <v>516</v>
      </c>
      <c r="U18">
        <f>$J$22</f>
        <v>193011</v>
      </c>
      <c r="V18">
        <f>$C$28</f>
        <v>192991</v>
      </c>
      <c r="W18">
        <f>$J$23</f>
        <v>60.842030936251902</v>
      </c>
      <c r="X18" t="str">
        <f>$C$42</f>
        <v xml:space="preserve">BSP       </v>
      </c>
      <c r="Y18" t="str">
        <f>$C$43</f>
        <v xml:space="preserve">SP        </v>
      </c>
      <c r="Z18">
        <f>$G$42</f>
        <v>70705</v>
      </c>
      <c r="AA18">
        <f>$G$43</f>
        <v>70017</v>
      </c>
      <c r="AB18">
        <f>$C$44</f>
        <v>688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516</v>
      </c>
    </row>
    <row r="22" spans="1:28" x14ac:dyDescent="0.3">
      <c r="B22" t="s">
        <v>7</v>
      </c>
      <c r="J22">
        <f>SUM(J18:J19:J21)</f>
        <v>193011</v>
      </c>
    </row>
    <row r="23" spans="1:28" x14ac:dyDescent="0.3">
      <c r="A23" t="s">
        <v>20</v>
      </c>
      <c r="J23">
        <f>J22/J15*100</f>
        <v>60.842030936251902</v>
      </c>
    </row>
    <row r="25" spans="1:28" x14ac:dyDescent="0.3">
      <c r="A25" t="s">
        <v>21</v>
      </c>
    </row>
    <row r="26" spans="1:28" x14ac:dyDescent="0.3">
      <c r="B26" t="s">
        <v>22</v>
      </c>
      <c r="C26">
        <v>20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J22-20</f>
        <v>192991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325</v>
      </c>
    </row>
    <row r="32" spans="1:28" x14ac:dyDescent="0.3">
      <c r="B32" t="s">
        <v>27</v>
      </c>
      <c r="C32">
        <v>974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1031</v>
      </c>
      <c r="G42">
        <v>70705</v>
      </c>
    </row>
    <row r="43" spans="1:7" x14ac:dyDescent="0.3">
      <c r="B43" t="s">
        <v>40</v>
      </c>
      <c r="C43" t="s">
        <v>45</v>
      </c>
      <c r="E43" t="s">
        <v>1032</v>
      </c>
      <c r="G43">
        <v>70017</v>
      </c>
    </row>
    <row r="44" spans="1:7" x14ac:dyDescent="0.3">
      <c r="B44" t="s">
        <v>42</v>
      </c>
      <c r="C44">
        <v>688</v>
      </c>
    </row>
  </sheetData>
  <mergeCells count="1">
    <mergeCell ref="A1:L1"/>
  </mergeCells>
  <pageMargins left="0.75" right="0.75" top="0.75" bottom="0.5" header="0.5" footer="0.75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1033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2</v>
      </c>
      <c r="H5">
        <v>0</v>
      </c>
      <c r="J5">
        <f>SUM(D5:F5:H5)</f>
        <v>9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1</v>
      </c>
      <c r="J8">
        <f>SUM(D8:F8:E8)</f>
        <v>6</v>
      </c>
    </row>
    <row r="9" spans="1:12" x14ac:dyDescent="0.3">
      <c r="A9" t="s">
        <v>12</v>
      </c>
      <c r="D9">
        <v>3</v>
      </c>
      <c r="F9">
        <v>1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205542</v>
      </c>
      <c r="F12">
        <v>169007</v>
      </c>
      <c r="H12">
        <v>13</v>
      </c>
      <c r="J12">
        <f>SUM(D12:F12:H12)</f>
        <v>374562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375</v>
      </c>
      <c r="F14">
        <v>84</v>
      </c>
      <c r="H14">
        <v>0</v>
      </c>
      <c r="J14">
        <f>SUM(D14:F14:H14)</f>
        <v>459</v>
      </c>
    </row>
    <row r="15" spans="1:12" x14ac:dyDescent="0.3">
      <c r="B15" t="s">
        <v>7</v>
      </c>
      <c r="D15">
        <f>SUM(D12:D13:D14)</f>
        <v>205917</v>
      </c>
      <c r="F15">
        <f>SUM(F12:F13:F14)</f>
        <v>169091</v>
      </c>
      <c r="H15">
        <f>SUM(H12:H13:H14)</f>
        <v>13</v>
      </c>
      <c r="J15">
        <f>SUM(D15:F15:H15)</f>
        <v>375021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109929</v>
      </c>
      <c r="F18">
        <v>103163</v>
      </c>
      <c r="H18">
        <v>0</v>
      </c>
      <c r="J18">
        <f>SUM(D18:F18:H18)</f>
        <v>213092</v>
      </c>
      <c r="M18" t="str">
        <f>$B$2</f>
        <v>Azamgarh</v>
      </c>
      <c r="N18">
        <f>$D$15</f>
        <v>205917</v>
      </c>
      <c r="O18">
        <f>$F$15</f>
        <v>169091</v>
      </c>
      <c r="P18">
        <f>$H$15</f>
        <v>13</v>
      </c>
      <c r="Q18">
        <f>$J$15</f>
        <v>375021</v>
      </c>
      <c r="R18">
        <f>$D$18</f>
        <v>109929</v>
      </c>
      <c r="S18">
        <f>$F$18</f>
        <v>103163</v>
      </c>
      <c r="T18">
        <f>$J$21</f>
        <v>857</v>
      </c>
      <c r="U18">
        <f>$J$22</f>
        <v>213949</v>
      </c>
      <c r="V18">
        <f>$C$28</f>
        <v>213948</v>
      </c>
      <c r="W18">
        <f>$J$23</f>
        <v>57.049871873841731</v>
      </c>
      <c r="X18" t="str">
        <f>$C$42</f>
        <v xml:space="preserve">SP        </v>
      </c>
      <c r="Y18" t="str">
        <f>$C$43</f>
        <v xml:space="preserve">BJP       </v>
      </c>
      <c r="Z18">
        <f>$G$42</f>
        <v>88087</v>
      </c>
      <c r="AA18">
        <f>$G$43</f>
        <v>61825</v>
      </c>
      <c r="AB18">
        <f>$C$44</f>
        <v>26262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857</v>
      </c>
    </row>
    <row r="22" spans="1:28" x14ac:dyDescent="0.3">
      <c r="B22" t="s">
        <v>7</v>
      </c>
      <c r="J22">
        <f>SUM(J18:J19:J21)</f>
        <v>213949</v>
      </c>
    </row>
    <row r="23" spans="1:28" x14ac:dyDescent="0.3">
      <c r="A23" t="s">
        <v>20</v>
      </c>
      <c r="J23">
        <f>J22/J15*100</f>
        <v>57.049871873841731</v>
      </c>
    </row>
    <row r="25" spans="1:28" x14ac:dyDescent="0.3">
      <c r="A25" t="s">
        <v>21</v>
      </c>
    </row>
    <row r="26" spans="1:28" x14ac:dyDescent="0.3">
      <c r="B26" t="s">
        <v>22</v>
      </c>
      <c r="C26">
        <v>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</f>
        <v>213948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370</v>
      </c>
    </row>
    <row r="32" spans="1:28" x14ac:dyDescent="0.3">
      <c r="B32" t="s">
        <v>27</v>
      </c>
      <c r="C32">
        <v>1012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1034</v>
      </c>
      <c r="G42">
        <v>88087</v>
      </c>
    </row>
    <row r="43" spans="1:7" x14ac:dyDescent="0.3">
      <c r="B43" t="s">
        <v>40</v>
      </c>
      <c r="C43" t="s">
        <v>41</v>
      </c>
      <c r="E43" t="s">
        <v>1035</v>
      </c>
      <c r="G43">
        <v>61825</v>
      </c>
    </row>
    <row r="44" spans="1:7" x14ac:dyDescent="0.3">
      <c r="B44" t="s">
        <v>42</v>
      </c>
      <c r="C44">
        <v>26262</v>
      </c>
    </row>
  </sheetData>
  <mergeCells count="1">
    <mergeCell ref="A1:L1"/>
  </mergeCells>
  <pageMargins left="0.75" right="0.75" top="0.75" bottom="0.5" header="0.5" footer="0.75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1036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0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167663</v>
      </c>
      <c r="F12">
        <v>135970</v>
      </c>
      <c r="H12">
        <v>3</v>
      </c>
      <c r="J12">
        <f>SUM(D12:F12:H12)</f>
        <v>303636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223</v>
      </c>
      <c r="F14">
        <v>116</v>
      </c>
      <c r="H14">
        <v>0</v>
      </c>
      <c r="J14">
        <f>SUM(D14:F14:H14)</f>
        <v>339</v>
      </c>
    </row>
    <row r="15" spans="1:12" x14ac:dyDescent="0.3">
      <c r="B15" t="s">
        <v>7</v>
      </c>
      <c r="D15">
        <f>SUM(D12:D13:D14)</f>
        <v>167886</v>
      </c>
      <c r="F15">
        <f>SUM(F12:F13:F14)</f>
        <v>136086</v>
      </c>
      <c r="H15">
        <f>SUM(H12:H13:H14)</f>
        <v>3</v>
      </c>
      <c r="J15">
        <f>SUM(D15:F15:H15)</f>
        <v>303975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82011</v>
      </c>
      <c r="F18">
        <v>85001</v>
      </c>
      <c r="H18">
        <v>0</v>
      </c>
      <c r="J18">
        <f>SUM(D18:F18:H18)</f>
        <v>167012</v>
      </c>
      <c r="M18" t="str">
        <f>$B$2</f>
        <v>Nizamabad</v>
      </c>
      <c r="N18">
        <f>$D$15</f>
        <v>167886</v>
      </c>
      <c r="O18">
        <f>$F$15</f>
        <v>136086</v>
      </c>
      <c r="P18">
        <f>$H$15</f>
        <v>3</v>
      </c>
      <c r="Q18">
        <f>$J$15</f>
        <v>303975</v>
      </c>
      <c r="R18">
        <f>$D$18</f>
        <v>82011</v>
      </c>
      <c r="S18">
        <f>$F$18</f>
        <v>85001</v>
      </c>
      <c r="T18">
        <f>$J$21</f>
        <v>466</v>
      </c>
      <c r="U18">
        <f>$J$22</f>
        <v>167478</v>
      </c>
      <c r="V18">
        <f>$C$28</f>
        <v>167475</v>
      </c>
      <c r="W18">
        <f>$J$23</f>
        <v>55.095978287688126</v>
      </c>
      <c r="X18" t="str">
        <f>$C$42</f>
        <v xml:space="preserve">SP        </v>
      </c>
      <c r="Y18" t="str">
        <f>$C$43</f>
        <v xml:space="preserve">BSP       </v>
      </c>
      <c r="Z18">
        <f>$G$42</f>
        <v>67274</v>
      </c>
      <c r="AA18">
        <f>$G$43</f>
        <v>48745</v>
      </c>
      <c r="AB18">
        <f>$C$44</f>
        <v>18529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466</v>
      </c>
    </row>
    <row r="22" spans="1:28" x14ac:dyDescent="0.3">
      <c r="B22" t="s">
        <v>7</v>
      </c>
      <c r="J22">
        <f>SUM(J18:J19:J21)</f>
        <v>167478</v>
      </c>
    </row>
    <row r="23" spans="1:28" x14ac:dyDescent="0.3">
      <c r="A23" t="s">
        <v>20</v>
      </c>
      <c r="J23">
        <f>J22/J15*100</f>
        <v>55.095978287688126</v>
      </c>
    </row>
    <row r="25" spans="1:28" x14ac:dyDescent="0.3">
      <c r="A25" t="s">
        <v>21</v>
      </c>
    </row>
    <row r="26" spans="1:28" x14ac:dyDescent="0.3">
      <c r="B26" t="s">
        <v>22</v>
      </c>
      <c r="C26">
        <v>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</f>
        <v>167475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305</v>
      </c>
    </row>
    <row r="32" spans="1:28" x14ac:dyDescent="0.3">
      <c r="B32" t="s">
        <v>27</v>
      </c>
      <c r="C32">
        <v>996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1037</v>
      </c>
      <c r="G42">
        <v>67274</v>
      </c>
    </row>
    <row r="43" spans="1:7" x14ac:dyDescent="0.3">
      <c r="B43" t="s">
        <v>40</v>
      </c>
      <c r="C43" t="s">
        <v>47</v>
      </c>
      <c r="E43" t="s">
        <v>1038</v>
      </c>
      <c r="G43">
        <v>48745</v>
      </c>
    </row>
    <row r="44" spans="1:7" x14ac:dyDescent="0.3">
      <c r="B44" t="s">
        <v>42</v>
      </c>
      <c r="C44">
        <v>18529</v>
      </c>
    </row>
  </sheetData>
  <mergeCells count="1">
    <mergeCell ref="A1:L1"/>
  </mergeCells>
  <pageMargins left="0.75" right="0.75" top="0.75" bottom="0.5" header="0.5" footer="0.75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1039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1</v>
      </c>
      <c r="H5">
        <v>0</v>
      </c>
      <c r="J5">
        <f>SUM(D5:F5:H5)</f>
        <v>14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166890</v>
      </c>
      <c r="F12">
        <v>137848</v>
      </c>
      <c r="H12">
        <v>6</v>
      </c>
      <c r="J12">
        <f>SUM(D12:F12:H12)</f>
        <v>304744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137</v>
      </c>
      <c r="F14">
        <v>74</v>
      </c>
      <c r="H14">
        <v>0</v>
      </c>
      <c r="J14">
        <f>SUM(D14:F14:H14)</f>
        <v>211</v>
      </c>
    </row>
    <row r="15" spans="1:12" x14ac:dyDescent="0.3">
      <c r="B15" t="s">
        <v>7</v>
      </c>
      <c r="D15">
        <f>SUM(D12:D13:D14)</f>
        <v>167027</v>
      </c>
      <c r="F15">
        <f>SUM(F12:F13:F14)</f>
        <v>137922</v>
      </c>
      <c r="H15">
        <f>SUM(H12:H13:H14)</f>
        <v>6</v>
      </c>
      <c r="J15">
        <f>SUM(D15:F15:H15)</f>
        <v>304955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85720</v>
      </c>
      <c r="F18">
        <v>92309</v>
      </c>
      <c r="H18">
        <v>0</v>
      </c>
      <c r="J18">
        <f>SUM(D18:F18:H18)</f>
        <v>178029</v>
      </c>
      <c r="M18" t="str">
        <f>$B$2</f>
        <v>Phoolpur Pawai</v>
      </c>
      <c r="N18">
        <f>$D$15</f>
        <v>167027</v>
      </c>
      <c r="O18">
        <f>$F$15</f>
        <v>137922</v>
      </c>
      <c r="P18">
        <f>$H$15</f>
        <v>6</v>
      </c>
      <c r="Q18">
        <f>$J$15</f>
        <v>304955</v>
      </c>
      <c r="R18">
        <f>$D$18</f>
        <v>85720</v>
      </c>
      <c r="S18">
        <f>$F$18</f>
        <v>92309</v>
      </c>
      <c r="T18">
        <f>$J$21</f>
        <v>444</v>
      </c>
      <c r="U18">
        <f>$J$22</f>
        <v>178473</v>
      </c>
      <c r="V18">
        <f>$C$28</f>
        <v>178455</v>
      </c>
      <c r="W18">
        <f>$J$23</f>
        <v>58.524372448394026</v>
      </c>
      <c r="X18" t="str">
        <f>$C$42</f>
        <v xml:space="preserve">BJP       </v>
      </c>
      <c r="Y18" t="str">
        <f>$C$43</f>
        <v xml:space="preserve">BSP       </v>
      </c>
      <c r="Z18">
        <f>$G$42</f>
        <v>68435</v>
      </c>
      <c r="AA18">
        <f>$G$43</f>
        <v>61140</v>
      </c>
      <c r="AB18">
        <f>$C$44</f>
        <v>7295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444</v>
      </c>
    </row>
    <row r="22" spans="1:28" x14ac:dyDescent="0.3">
      <c r="B22" t="s">
        <v>7</v>
      </c>
      <c r="J22">
        <f>SUM(J18:J19:J21)</f>
        <v>178473</v>
      </c>
    </row>
    <row r="23" spans="1:28" x14ac:dyDescent="0.3">
      <c r="A23" t="s">
        <v>20</v>
      </c>
      <c r="J23">
        <f>J22/J15*100</f>
        <v>58.524372448394026</v>
      </c>
    </row>
    <row r="25" spans="1:28" x14ac:dyDescent="0.3">
      <c r="A25" t="s">
        <v>21</v>
      </c>
    </row>
    <row r="26" spans="1:28" x14ac:dyDescent="0.3">
      <c r="B26" t="s">
        <v>22</v>
      </c>
      <c r="C26">
        <v>18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J22-18</f>
        <v>178455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306</v>
      </c>
    </row>
    <row r="32" spans="1:28" x14ac:dyDescent="0.3">
      <c r="B32" t="s">
        <v>27</v>
      </c>
      <c r="C32">
        <v>996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1040</v>
      </c>
      <c r="G42">
        <v>68435</v>
      </c>
    </row>
    <row r="43" spans="1:7" x14ac:dyDescent="0.3">
      <c r="B43" t="s">
        <v>40</v>
      </c>
      <c r="C43" t="s">
        <v>47</v>
      </c>
      <c r="E43" t="s">
        <v>1041</v>
      </c>
      <c r="G43">
        <v>61140</v>
      </c>
    </row>
    <row r="44" spans="1:7" x14ac:dyDescent="0.3">
      <c r="B44" t="s">
        <v>42</v>
      </c>
      <c r="C44">
        <v>7295</v>
      </c>
    </row>
  </sheetData>
  <mergeCells count="1">
    <mergeCell ref="A1:L1"/>
  </mergeCells>
  <pageMargins left="0.75" right="0.75" top="0.75" bottom="0.5" header="0.5" footer="0.75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1042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1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185905</v>
      </c>
      <c r="F12">
        <v>155548</v>
      </c>
      <c r="H12">
        <v>1</v>
      </c>
      <c r="J12">
        <f>SUM(D12:F12:H12)</f>
        <v>341454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82</v>
      </c>
      <c r="F14">
        <v>43</v>
      </c>
      <c r="H14">
        <v>0</v>
      </c>
      <c r="J14">
        <f>SUM(D14:F14:H14)</f>
        <v>125</v>
      </c>
    </row>
    <row r="15" spans="1:12" x14ac:dyDescent="0.3">
      <c r="B15" t="s">
        <v>7</v>
      </c>
      <c r="D15">
        <f>SUM(D12:D13:D14)</f>
        <v>185987</v>
      </c>
      <c r="F15">
        <f>SUM(F12:F13:F14)</f>
        <v>155591</v>
      </c>
      <c r="H15">
        <f>SUM(H12:H13:H14)</f>
        <v>1</v>
      </c>
      <c r="J15">
        <f>SUM(D15:F15:H15)</f>
        <v>341579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86001</v>
      </c>
      <c r="F18">
        <v>101062</v>
      </c>
      <c r="H18">
        <v>0</v>
      </c>
      <c r="J18">
        <f>SUM(D18:F18:H18)</f>
        <v>187063</v>
      </c>
      <c r="M18" t="str">
        <f>$B$2</f>
        <v>Didarganj</v>
      </c>
      <c r="N18">
        <f>$D$15</f>
        <v>185987</v>
      </c>
      <c r="O18">
        <f>$F$15</f>
        <v>155591</v>
      </c>
      <c r="P18">
        <f>$H$15</f>
        <v>1</v>
      </c>
      <c r="Q18">
        <f>$J$15</f>
        <v>341579</v>
      </c>
      <c r="R18">
        <f>$D$18</f>
        <v>86001</v>
      </c>
      <c r="S18">
        <f>$F$18</f>
        <v>101062</v>
      </c>
      <c r="T18">
        <f>$J$21</f>
        <v>356</v>
      </c>
      <c r="U18">
        <f>$J$22</f>
        <v>187419</v>
      </c>
      <c r="V18">
        <f>$C$28</f>
        <v>187419</v>
      </c>
      <c r="W18">
        <f>$J$23</f>
        <v>54.868419897007726</v>
      </c>
      <c r="X18" t="str">
        <f>$C$42</f>
        <v xml:space="preserve">BSP       </v>
      </c>
      <c r="Y18" t="str">
        <f>$C$43</f>
        <v xml:space="preserve">SP        </v>
      </c>
      <c r="Z18">
        <f>$G$42</f>
        <v>62125</v>
      </c>
      <c r="AA18">
        <f>$G$43</f>
        <v>58480</v>
      </c>
      <c r="AB18">
        <f>$C$44</f>
        <v>3645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356</v>
      </c>
    </row>
    <row r="22" spans="1:28" x14ac:dyDescent="0.3">
      <c r="B22" t="s">
        <v>7</v>
      </c>
      <c r="J22">
        <f>SUM(J18:J19:J21)</f>
        <v>187419</v>
      </c>
    </row>
    <row r="23" spans="1:28" x14ac:dyDescent="0.3">
      <c r="A23" t="s">
        <v>20</v>
      </c>
      <c r="J23">
        <f>J22/J15*100</f>
        <v>54.868419897007726</v>
      </c>
    </row>
    <row r="25" spans="1:28" x14ac:dyDescent="0.3">
      <c r="A25" t="s">
        <v>21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187419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335</v>
      </c>
    </row>
    <row r="32" spans="1:28" x14ac:dyDescent="0.3">
      <c r="B32" t="s">
        <v>27</v>
      </c>
      <c r="C32">
        <v>1019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1043</v>
      </c>
      <c r="G42">
        <v>62125</v>
      </c>
    </row>
    <row r="43" spans="1:7" x14ac:dyDescent="0.3">
      <c r="B43" t="s">
        <v>40</v>
      </c>
      <c r="C43" t="s">
        <v>45</v>
      </c>
      <c r="E43" t="s">
        <v>1044</v>
      </c>
      <c r="G43">
        <v>58480</v>
      </c>
    </row>
    <row r="44" spans="1:7" x14ac:dyDescent="0.3">
      <c r="B44" t="s">
        <v>42</v>
      </c>
      <c r="C44">
        <v>3645</v>
      </c>
    </row>
  </sheetData>
  <mergeCells count="1">
    <mergeCell ref="A1:L1"/>
  </mergeCells>
  <pageMargins left="0.75" right="0.75" top="0.75" bottom="0.5" header="0.5" footer="0.75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1045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1</v>
      </c>
      <c r="H5">
        <v>0</v>
      </c>
      <c r="J5">
        <f>SUM(D5:F5:H5)</f>
        <v>8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1</v>
      </c>
      <c r="J8">
        <f>SUM(D8:F8:E8)</f>
        <v>7</v>
      </c>
    </row>
    <row r="9" spans="1:12" x14ac:dyDescent="0.3">
      <c r="A9" t="s">
        <v>12</v>
      </c>
      <c r="D9">
        <v>4</v>
      </c>
      <c r="F9">
        <v>1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208281</v>
      </c>
      <c r="F12">
        <v>174643</v>
      </c>
      <c r="H12">
        <v>5</v>
      </c>
      <c r="J12">
        <f>SUM(D12:F12:H12)</f>
        <v>382929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412</v>
      </c>
      <c r="F14">
        <v>145</v>
      </c>
      <c r="H14">
        <v>0</v>
      </c>
      <c r="J14">
        <f>SUM(D14:F14:H14)</f>
        <v>557</v>
      </c>
    </row>
    <row r="15" spans="1:12" x14ac:dyDescent="0.3">
      <c r="B15" t="s">
        <v>7</v>
      </c>
      <c r="D15">
        <f>SUM(D12:D13:D14)</f>
        <v>208693</v>
      </c>
      <c r="F15">
        <f>SUM(F12:F13:F14)</f>
        <v>174788</v>
      </c>
      <c r="H15">
        <f>SUM(H12:H13:H14)</f>
        <v>5</v>
      </c>
      <c r="J15">
        <f>SUM(D15:F15:H15)</f>
        <v>383486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94533</v>
      </c>
      <c r="F18">
        <v>108669</v>
      </c>
      <c r="H18">
        <v>0</v>
      </c>
      <c r="J18">
        <f>SUM(D18:F18:H18)</f>
        <v>203202</v>
      </c>
      <c r="M18" t="str">
        <f>$B$2</f>
        <v>Lalganj</v>
      </c>
      <c r="N18">
        <f>$D$15</f>
        <v>208693</v>
      </c>
      <c r="O18">
        <f>$F$15</f>
        <v>174788</v>
      </c>
      <c r="P18">
        <f>$H$15</f>
        <v>5</v>
      </c>
      <c r="Q18">
        <f>$J$15</f>
        <v>383486</v>
      </c>
      <c r="R18">
        <f>$D$18</f>
        <v>94533</v>
      </c>
      <c r="S18">
        <f>$F$18</f>
        <v>108669</v>
      </c>
      <c r="T18">
        <f>$J$21</f>
        <v>448</v>
      </c>
      <c r="U18">
        <f>$J$22</f>
        <v>203650</v>
      </c>
      <c r="V18">
        <f>$C$28</f>
        <v>203646</v>
      </c>
      <c r="W18">
        <f>$J$23</f>
        <v>53.104937337999303</v>
      </c>
      <c r="X18" t="str">
        <f>$C$42</f>
        <v xml:space="preserve">BSP       </v>
      </c>
      <c r="Y18" t="str">
        <f>$C$43</f>
        <v xml:space="preserve">BJP       </v>
      </c>
      <c r="Z18">
        <f>$G$42</f>
        <v>72715</v>
      </c>
      <c r="AA18">
        <f>$G$43</f>
        <v>70488</v>
      </c>
      <c r="AB18">
        <f>$C$44</f>
        <v>2227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448</v>
      </c>
    </row>
    <row r="22" spans="1:28" x14ac:dyDescent="0.3">
      <c r="B22" t="s">
        <v>7</v>
      </c>
      <c r="J22">
        <f>SUM(J18:J19:J21)</f>
        <v>203650</v>
      </c>
    </row>
    <row r="23" spans="1:28" x14ac:dyDescent="0.3">
      <c r="A23" t="s">
        <v>20</v>
      </c>
      <c r="J23">
        <f>J22/J15*100</f>
        <v>53.104937337999303</v>
      </c>
    </row>
    <row r="25" spans="1:28" x14ac:dyDescent="0.3">
      <c r="A25" t="s">
        <v>21</v>
      </c>
    </row>
    <row r="26" spans="1:28" x14ac:dyDescent="0.3">
      <c r="B26" t="s">
        <v>22</v>
      </c>
      <c r="C26">
        <v>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</f>
        <v>203646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386</v>
      </c>
    </row>
    <row r="32" spans="1:28" x14ac:dyDescent="0.3">
      <c r="B32" t="s">
        <v>27</v>
      </c>
      <c r="C32">
        <v>992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1046</v>
      </c>
      <c r="G42">
        <v>72715</v>
      </c>
    </row>
    <row r="43" spans="1:7" x14ac:dyDescent="0.3">
      <c r="B43" t="s">
        <v>40</v>
      </c>
      <c r="C43" t="s">
        <v>41</v>
      </c>
      <c r="E43" t="s">
        <v>1047</v>
      </c>
      <c r="G43">
        <v>70488</v>
      </c>
    </row>
    <row r="44" spans="1:7" x14ac:dyDescent="0.3">
      <c r="B44" t="s">
        <v>42</v>
      </c>
      <c r="C44">
        <v>2227</v>
      </c>
    </row>
  </sheetData>
  <mergeCells count="1">
    <mergeCell ref="A1:L1"/>
  </mergeCells>
  <pageMargins left="0.75" right="0.75" top="0.75" bottom="0.5" header="0.5" footer="0.75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1048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5</v>
      </c>
      <c r="F5">
        <v>5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5</v>
      </c>
      <c r="J8">
        <f>SUM(D8:F8:E8)</f>
        <v>5</v>
      </c>
    </row>
    <row r="9" spans="1:12" x14ac:dyDescent="0.3">
      <c r="A9" t="s">
        <v>12</v>
      </c>
      <c r="D9">
        <v>4</v>
      </c>
      <c r="F9">
        <v>3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211802</v>
      </c>
      <c r="F12">
        <v>174392</v>
      </c>
      <c r="H12">
        <v>18</v>
      </c>
      <c r="J12">
        <f>SUM(D12:F12:H12)</f>
        <v>386212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539</v>
      </c>
      <c r="F14">
        <v>201</v>
      </c>
      <c r="H14">
        <v>0</v>
      </c>
      <c r="J14">
        <f>SUM(D14:F14:H14)</f>
        <v>740</v>
      </c>
    </row>
    <row r="15" spans="1:12" x14ac:dyDescent="0.3">
      <c r="B15" t="s">
        <v>7</v>
      </c>
      <c r="D15">
        <f>SUM(D12:D13:D14)</f>
        <v>212341</v>
      </c>
      <c r="F15">
        <f>SUM(F12:F13:F14)</f>
        <v>174593</v>
      </c>
      <c r="H15">
        <f>SUM(H12:H13:H14)</f>
        <v>18</v>
      </c>
      <c r="J15">
        <f>SUM(D15:F15:H15)</f>
        <v>386952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95075</v>
      </c>
      <c r="F18">
        <v>106549</v>
      </c>
      <c r="H18">
        <v>0</v>
      </c>
      <c r="J18">
        <f>SUM(D18:F18:H18)</f>
        <v>201624</v>
      </c>
      <c r="M18" t="str">
        <f>$B$2</f>
        <v xml:space="preserve">Mehnagar </v>
      </c>
      <c r="N18">
        <f>$D$15</f>
        <v>212341</v>
      </c>
      <c r="O18">
        <f>$F$15</f>
        <v>174593</v>
      </c>
      <c r="P18">
        <f>$H$15</f>
        <v>18</v>
      </c>
      <c r="Q18">
        <f>$J$15</f>
        <v>386952</v>
      </c>
      <c r="R18">
        <f>$D$18</f>
        <v>95075</v>
      </c>
      <c r="S18">
        <f>$F$18</f>
        <v>106549</v>
      </c>
      <c r="T18">
        <f>$J$21</f>
        <v>512</v>
      </c>
      <c r="U18">
        <f>$J$22</f>
        <v>202136</v>
      </c>
      <c r="V18">
        <f>$C$28</f>
        <v>202135</v>
      </c>
      <c r="W18">
        <f>$J$23</f>
        <v>52.238003680043001</v>
      </c>
      <c r="X18" t="str">
        <f>$C$42</f>
        <v xml:space="preserve">SP        </v>
      </c>
      <c r="Y18" t="str">
        <f>$C$43</f>
        <v xml:space="preserve">SBSP      </v>
      </c>
      <c r="Z18">
        <f>$G$42</f>
        <v>69037</v>
      </c>
      <c r="AA18">
        <f>$G$43</f>
        <v>63625</v>
      </c>
      <c r="AB18">
        <f>$C$44</f>
        <v>5412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512</v>
      </c>
    </row>
    <row r="22" spans="1:28" x14ac:dyDescent="0.3">
      <c r="B22" t="s">
        <v>7</v>
      </c>
      <c r="J22">
        <f>SUM(J18:J19:J21)</f>
        <v>202136</v>
      </c>
    </row>
    <row r="23" spans="1:28" x14ac:dyDescent="0.3">
      <c r="A23" t="s">
        <v>20</v>
      </c>
      <c r="J23">
        <f>J22/J15*100</f>
        <v>52.238003680043001</v>
      </c>
    </row>
    <row r="25" spans="1:28" x14ac:dyDescent="0.3">
      <c r="A25" t="s">
        <v>21</v>
      </c>
    </row>
    <row r="26" spans="1:28" x14ac:dyDescent="0.3">
      <c r="B26" t="s">
        <v>22</v>
      </c>
      <c r="C26">
        <v>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</f>
        <v>202135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385</v>
      </c>
    </row>
    <row r="32" spans="1:28" x14ac:dyDescent="0.3">
      <c r="B32" t="s">
        <v>27</v>
      </c>
      <c r="C32">
        <v>1003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1049</v>
      </c>
      <c r="G42">
        <v>69037</v>
      </c>
    </row>
    <row r="43" spans="1:7" x14ac:dyDescent="0.3">
      <c r="B43" t="s">
        <v>40</v>
      </c>
      <c r="C43" t="s">
        <v>997</v>
      </c>
      <c r="E43" t="s">
        <v>1050</v>
      </c>
      <c r="G43">
        <v>63625</v>
      </c>
    </row>
    <row r="44" spans="1:7" x14ac:dyDescent="0.3">
      <c r="B44" t="s">
        <v>42</v>
      </c>
      <c r="C44">
        <v>5412</v>
      </c>
    </row>
  </sheetData>
  <mergeCells count="1">
    <mergeCell ref="A1:L1"/>
  </mergeCells>
  <pageMargins left="0.75" right="0.75" top="0.75" bottom="0.5" header="0.5" footer="0.75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1051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22</v>
      </c>
      <c r="F5">
        <v>1</v>
      </c>
      <c r="H5">
        <v>0</v>
      </c>
      <c r="J5">
        <f>SUM(D5:F5:H5)</f>
        <v>23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21</v>
      </c>
      <c r="F8">
        <f>E5-E6-E7</f>
        <v>0</v>
      </c>
      <c r="H8">
        <f>F5-F6-F7</f>
        <v>0</v>
      </c>
      <c r="J8">
        <f>SUM(D8:F8:E8)</f>
        <v>21</v>
      </c>
    </row>
    <row r="9" spans="1:12" x14ac:dyDescent="0.3">
      <c r="A9" t="s">
        <v>12</v>
      </c>
      <c r="D9">
        <v>18</v>
      </c>
      <c r="F9">
        <v>0</v>
      </c>
      <c r="H9">
        <v>0</v>
      </c>
      <c r="J9">
        <f>SUM(D9:F9:E9)</f>
        <v>18</v>
      </c>
    </row>
    <row r="11" spans="1:12" x14ac:dyDescent="0.3">
      <c r="A11" t="s">
        <v>13</v>
      </c>
    </row>
    <row r="12" spans="1:12" x14ac:dyDescent="0.3">
      <c r="B12" t="s">
        <v>14</v>
      </c>
      <c r="D12">
        <v>205223</v>
      </c>
      <c r="F12">
        <v>172268</v>
      </c>
      <c r="H12">
        <v>52</v>
      </c>
      <c r="J12">
        <f>SUM(D12:F12:H12)</f>
        <v>377543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295</v>
      </c>
      <c r="F14">
        <v>138</v>
      </c>
      <c r="H14">
        <v>0</v>
      </c>
      <c r="J14">
        <f>SUM(D14:F14:H14)</f>
        <v>433</v>
      </c>
    </row>
    <row r="15" spans="1:12" x14ac:dyDescent="0.3">
      <c r="B15" t="s">
        <v>7</v>
      </c>
      <c r="D15">
        <f>SUM(D12:D13:D14)</f>
        <v>205518</v>
      </c>
      <c r="F15">
        <f>SUM(F12:F13:F14)</f>
        <v>172406</v>
      </c>
      <c r="H15">
        <f>SUM(H12:H13:H14)</f>
        <v>52</v>
      </c>
      <c r="J15">
        <f>SUM(D15:F15:H15)</f>
        <v>377976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103003</v>
      </c>
      <c r="F18">
        <v>109976</v>
      </c>
      <c r="H18">
        <v>0</v>
      </c>
      <c r="J18">
        <f>SUM(D18:F18:H18)</f>
        <v>212979</v>
      </c>
      <c r="M18" t="str">
        <f>$B$2</f>
        <v>Madhuban</v>
      </c>
      <c r="N18">
        <f>$D$15</f>
        <v>205518</v>
      </c>
      <c r="O18">
        <f>$F$15</f>
        <v>172406</v>
      </c>
      <c r="P18">
        <f>$H$15</f>
        <v>52</v>
      </c>
      <c r="Q18">
        <f>$J$15</f>
        <v>377976</v>
      </c>
      <c r="R18">
        <f>$D$18</f>
        <v>103003</v>
      </c>
      <c r="S18">
        <f>$F$18</f>
        <v>109976</v>
      </c>
      <c r="T18">
        <f>$J$21</f>
        <v>1304</v>
      </c>
      <c r="U18">
        <f>$J$22</f>
        <v>214283</v>
      </c>
      <c r="V18">
        <f>$C$28</f>
        <v>214219</v>
      </c>
      <c r="W18">
        <f>$J$23</f>
        <v>56.692223844900205</v>
      </c>
      <c r="X18" t="str">
        <f>$C$42</f>
        <v xml:space="preserve">BJP       </v>
      </c>
      <c r="Y18" t="str">
        <f>$C$43</f>
        <v xml:space="preserve">INC       </v>
      </c>
      <c r="Z18">
        <f>$G$42</f>
        <v>86238</v>
      </c>
      <c r="AA18">
        <f>$G$43</f>
        <v>56823</v>
      </c>
      <c r="AB18">
        <f>$C$44</f>
        <v>29415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1304</v>
      </c>
    </row>
    <row r="22" spans="1:28" x14ac:dyDescent="0.3">
      <c r="B22" t="s">
        <v>7</v>
      </c>
      <c r="J22">
        <f>SUM(J18:J19:J21)</f>
        <v>214283</v>
      </c>
    </row>
    <row r="23" spans="1:28" x14ac:dyDescent="0.3">
      <c r="A23" t="s">
        <v>20</v>
      </c>
      <c r="J23">
        <f>J22/J15*100</f>
        <v>56.692223844900205</v>
      </c>
    </row>
    <row r="25" spans="1:28" x14ac:dyDescent="0.3">
      <c r="A25" t="s">
        <v>21</v>
      </c>
    </row>
    <row r="26" spans="1:28" x14ac:dyDescent="0.3">
      <c r="B26" t="s">
        <v>22</v>
      </c>
      <c r="C26">
        <v>64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J22-64</f>
        <v>214219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397</v>
      </c>
    </row>
    <row r="32" spans="1:28" x14ac:dyDescent="0.3">
      <c r="B32" t="s">
        <v>27</v>
      </c>
      <c r="C32">
        <v>951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1052</v>
      </c>
      <c r="G42">
        <v>86238</v>
      </c>
    </row>
    <row r="43" spans="1:7" x14ac:dyDescent="0.3">
      <c r="B43" t="s">
        <v>40</v>
      </c>
      <c r="C43" t="s">
        <v>39</v>
      </c>
      <c r="E43" t="s">
        <v>1053</v>
      </c>
      <c r="G43">
        <v>56823</v>
      </c>
    </row>
    <row r="44" spans="1:7" x14ac:dyDescent="0.3">
      <c r="B44" t="s">
        <v>42</v>
      </c>
      <c r="C44">
        <v>29415</v>
      </c>
    </row>
  </sheetData>
  <mergeCells count="1">
    <mergeCell ref="A1:L1"/>
  </mergeCells>
  <pageMargins left="0.75" right="0.75" top="0.75" bottom="0.5" header="0.5" footer="0.7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B44"/>
  <sheetViews>
    <sheetView workbookViewId="0">
      <selection activeCell="G29" sqref="G29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145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4</v>
      </c>
      <c r="F5">
        <v>1</v>
      </c>
      <c r="H5">
        <v>0</v>
      </c>
      <c r="J5">
        <f>SUM(D5:F5:H5)</f>
        <v>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4</v>
      </c>
      <c r="F8">
        <f>E5-E6-E7</f>
        <v>0</v>
      </c>
      <c r="H8">
        <f>F5-F6-F7</f>
        <v>0</v>
      </c>
      <c r="J8">
        <f>SUM(D8:F8:E8)</f>
        <v>4</v>
      </c>
    </row>
    <row r="9" spans="1:12" x14ac:dyDescent="0.3">
      <c r="A9" t="s">
        <v>12</v>
      </c>
      <c r="D9">
        <v>1</v>
      </c>
      <c r="F9">
        <v>0</v>
      </c>
      <c r="H9">
        <v>0</v>
      </c>
      <c r="J9">
        <f>SUM(D9:F9:E9)</f>
        <v>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172753</v>
      </c>
      <c r="F12">
        <v>148096</v>
      </c>
      <c r="H12">
        <v>21</v>
      </c>
      <c r="J12">
        <f>SUM(D12:F12:H12)</f>
        <v>320870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162</v>
      </c>
      <c r="F14">
        <v>23</v>
      </c>
      <c r="H14">
        <v>0</v>
      </c>
      <c r="J14">
        <f>SUM(D14:F14:H14)</f>
        <v>185</v>
      </c>
    </row>
    <row r="15" spans="1:12" x14ac:dyDescent="0.3">
      <c r="B15" t="s">
        <v>7</v>
      </c>
      <c r="D15">
        <f>SUM(D12:D13:D14)</f>
        <v>172915</v>
      </c>
      <c r="F15">
        <f>SUM(F12:F13:F14)</f>
        <v>148119</v>
      </c>
      <c r="H15">
        <f>SUM(H12:H13:H14)</f>
        <v>21</v>
      </c>
      <c r="J15">
        <f>SUM(D15:F15:H15)</f>
        <v>321055</v>
      </c>
    </row>
    <row r="17" spans="1:28" x14ac:dyDescent="0.3">
      <c r="A17" t="s">
        <v>17</v>
      </c>
    </row>
    <row r="18" spans="1:28" x14ac:dyDescent="0.3">
      <c r="B18" t="s">
        <v>14</v>
      </c>
      <c r="D18">
        <v>117483</v>
      </c>
      <c r="F18">
        <v>107124</v>
      </c>
      <c r="H18">
        <v>0</v>
      </c>
      <c r="J18">
        <f>SUM(D18:F18:H18)</f>
        <v>224607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  <c r="M20" t="str">
        <f>$A$2</f>
        <v>Constituency Name</v>
      </c>
      <c r="N20" t="str">
        <f>_xlfn.CONCAT($D$4," ",$A$11)</f>
        <v>Men ELECTORS</v>
      </c>
      <c r="O20" t="str">
        <f>_xlfn.CONCAT($F$4," ",$A$11)</f>
        <v>Woman ELECTORS</v>
      </c>
      <c r="P20" t="str">
        <f>_xlfn.CONCAT($H$4," ",$A$11)</f>
        <v>Others ELECTORS</v>
      </c>
      <c r="Q20" t="str">
        <f>_xlfn.CONCAT("total"," ",$A$11)</f>
        <v>total ELECTORS</v>
      </c>
      <c r="R20" t="str">
        <f>_xlfn.CONCAT($D$4,$A$17)</f>
        <v>MenVOTERS</v>
      </c>
      <c r="S20" t="str">
        <f>_xlfn.CONCAT($F$4,$A$17)</f>
        <v>WomanVOTERS</v>
      </c>
      <c r="T20" t="str">
        <f>_xlfn.CONCAT($B$21,$A$17)</f>
        <v>PostalVOTERS</v>
      </c>
      <c r="U20" t="str">
        <f>_xlfn.CONCAT($J$4,$A$17)</f>
        <v>TotalVOTERS</v>
      </c>
      <c r="V20" t="str">
        <f>$B$28</f>
        <v>Total Valid Votes polled</v>
      </c>
      <c r="W20" t="str">
        <f>$A$23</f>
        <v>POLLING PERCENTAGE</v>
      </c>
      <c r="X20" t="str">
        <f>$B$42</f>
        <v>Winner</v>
      </c>
      <c r="Y20" t="str">
        <f>$B$43</f>
        <v>Runner-Up</v>
      </c>
      <c r="Z20" t="s">
        <v>1199</v>
      </c>
      <c r="AA20" t="s">
        <v>1200</v>
      </c>
      <c r="AB20" t="str">
        <f>$B$44</f>
        <v>Margin</v>
      </c>
    </row>
    <row r="21" spans="1:28" x14ac:dyDescent="0.3">
      <c r="B21" t="s">
        <v>19</v>
      </c>
      <c r="J21">
        <v>604</v>
      </c>
      <c r="M21" t="str">
        <f>$B$2</f>
        <v xml:space="preserve">Dhanaura </v>
      </c>
      <c r="N21">
        <f>$D$15</f>
        <v>172915</v>
      </c>
      <c r="O21">
        <f>$F$15</f>
        <v>148119</v>
      </c>
      <c r="P21">
        <f>$H$15</f>
        <v>21</v>
      </c>
      <c r="Q21">
        <f>$J$15</f>
        <v>321055</v>
      </c>
      <c r="R21">
        <f>$D$18</f>
        <v>117483</v>
      </c>
      <c r="S21">
        <f>$F$18</f>
        <v>107124</v>
      </c>
      <c r="T21">
        <f>$J$21</f>
        <v>604</v>
      </c>
      <c r="U21">
        <f>$J$22</f>
        <v>225211</v>
      </c>
      <c r="V21">
        <f>$C$28</f>
        <v>225180</v>
      </c>
      <c r="W21">
        <f>$J$23</f>
        <v>70.147171045459501</v>
      </c>
      <c r="X21" t="str">
        <f>$C$42</f>
        <v xml:space="preserve">BJP       </v>
      </c>
      <c r="Y21" t="str">
        <f>$C$43</f>
        <v xml:space="preserve">SP        </v>
      </c>
      <c r="Z21">
        <f>$G$42</f>
        <v>102943</v>
      </c>
      <c r="AA21">
        <f>$G$43</f>
        <v>64714</v>
      </c>
      <c r="AB21">
        <f>$C$44</f>
        <v>38229</v>
      </c>
    </row>
    <row r="22" spans="1:28" x14ac:dyDescent="0.3">
      <c r="B22" t="s">
        <v>7</v>
      </c>
      <c r="J22">
        <f>SUM(J18:J19:J21)</f>
        <v>225211</v>
      </c>
    </row>
    <row r="23" spans="1:28" x14ac:dyDescent="0.3">
      <c r="A23" t="s">
        <v>20</v>
      </c>
      <c r="J23">
        <f>J22/J15*100</f>
        <v>70.147171045459501</v>
      </c>
    </row>
    <row r="25" spans="1:28" x14ac:dyDescent="0.3">
      <c r="A25" t="s">
        <v>21</v>
      </c>
    </row>
    <row r="26" spans="1:28" x14ac:dyDescent="0.3">
      <c r="B26" t="s">
        <v>22</v>
      </c>
      <c r="C26">
        <v>31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J22-31</f>
        <v>225180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351</v>
      </c>
    </row>
    <row r="32" spans="1:28" x14ac:dyDescent="0.3">
      <c r="B32" t="s">
        <v>27</v>
      </c>
      <c r="C32">
        <v>914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146</v>
      </c>
      <c r="G42">
        <v>102943</v>
      </c>
    </row>
    <row r="43" spans="1:7" x14ac:dyDescent="0.3">
      <c r="B43" t="s">
        <v>40</v>
      </c>
      <c r="C43" t="s">
        <v>45</v>
      </c>
      <c r="E43" t="s">
        <v>147</v>
      </c>
      <c r="G43">
        <v>64714</v>
      </c>
    </row>
    <row r="44" spans="1:7" x14ac:dyDescent="0.3">
      <c r="B44" t="s">
        <v>42</v>
      </c>
      <c r="C44">
        <v>38229</v>
      </c>
    </row>
  </sheetData>
  <mergeCells count="1">
    <mergeCell ref="A1:L1"/>
  </mergeCells>
  <pageMargins left="0.75" right="0.75" top="0.75" bottom="0.5" header="0.5" footer="0.75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1054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223569</v>
      </c>
      <c r="F12">
        <v>186239</v>
      </c>
      <c r="H12">
        <v>4</v>
      </c>
      <c r="J12">
        <f>SUM(D12:F12:H12)</f>
        <v>409812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341</v>
      </c>
      <c r="F14">
        <v>173</v>
      </c>
      <c r="H14">
        <v>0</v>
      </c>
      <c r="J14">
        <f>SUM(D14:F14:H14)</f>
        <v>514</v>
      </c>
    </row>
    <row r="15" spans="1:12" x14ac:dyDescent="0.3">
      <c r="B15" t="s">
        <v>7</v>
      </c>
      <c r="D15">
        <f>SUM(D12:D13:D14)</f>
        <v>223910</v>
      </c>
      <c r="F15">
        <f>SUM(F12:F13:F14)</f>
        <v>186412</v>
      </c>
      <c r="H15">
        <f>SUM(H12:H13:H14)</f>
        <v>4</v>
      </c>
      <c r="J15">
        <f>SUM(D15:F15:H15)</f>
        <v>410326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118167</v>
      </c>
      <c r="F18">
        <v>122253</v>
      </c>
      <c r="H18">
        <v>0</v>
      </c>
      <c r="J18">
        <f>SUM(D18:F18:H18)</f>
        <v>240420</v>
      </c>
      <c r="M18" t="str">
        <f>$B$2</f>
        <v>Ghosi</v>
      </c>
      <c r="N18">
        <f>$D$15</f>
        <v>223910</v>
      </c>
      <c r="O18">
        <f>$F$15</f>
        <v>186412</v>
      </c>
      <c r="P18">
        <f>$H$15</f>
        <v>4</v>
      </c>
      <c r="Q18">
        <f>$J$15</f>
        <v>410326</v>
      </c>
      <c r="R18">
        <f>$D$18</f>
        <v>118167</v>
      </c>
      <c r="S18">
        <f>$F$18</f>
        <v>122253</v>
      </c>
      <c r="T18">
        <f>$J$21</f>
        <v>1299</v>
      </c>
      <c r="U18">
        <f>$J$22</f>
        <v>241719</v>
      </c>
      <c r="V18">
        <f>$C$28</f>
        <v>241634</v>
      </c>
      <c r="W18">
        <f>$J$23</f>
        <v>58.909013808532727</v>
      </c>
      <c r="X18" t="str">
        <f>$C$42</f>
        <v xml:space="preserve">BJP       </v>
      </c>
      <c r="Y18" t="str">
        <f>$C$43</f>
        <v xml:space="preserve">BSP       </v>
      </c>
      <c r="Z18">
        <f>$G$42</f>
        <v>88298</v>
      </c>
      <c r="AA18">
        <f>$G$43</f>
        <v>81295</v>
      </c>
      <c r="AB18">
        <f>$C$44</f>
        <v>7003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1299</v>
      </c>
    </row>
    <row r="22" spans="1:28" x14ac:dyDescent="0.3">
      <c r="B22" t="s">
        <v>7</v>
      </c>
      <c r="J22">
        <f>SUM(J18:J19:J21)</f>
        <v>241719</v>
      </c>
    </row>
    <row r="23" spans="1:28" x14ac:dyDescent="0.3">
      <c r="A23" t="s">
        <v>20</v>
      </c>
      <c r="J23">
        <f>J22/J15*100</f>
        <v>58.909013808532727</v>
      </c>
    </row>
    <row r="25" spans="1:28" x14ac:dyDescent="0.3">
      <c r="A25" t="s">
        <v>21</v>
      </c>
    </row>
    <row r="26" spans="1:28" x14ac:dyDescent="0.3">
      <c r="B26" t="s">
        <v>22</v>
      </c>
      <c r="C26">
        <v>85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J22-85</f>
        <v>241634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409</v>
      </c>
    </row>
    <row r="32" spans="1:28" x14ac:dyDescent="0.3">
      <c r="B32" t="s">
        <v>27</v>
      </c>
      <c r="C32">
        <v>1002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1055</v>
      </c>
      <c r="G42">
        <v>88298</v>
      </c>
    </row>
    <row r="43" spans="1:7" x14ac:dyDescent="0.3">
      <c r="B43" t="s">
        <v>40</v>
      </c>
      <c r="C43" t="s">
        <v>47</v>
      </c>
      <c r="E43" t="s">
        <v>1056</v>
      </c>
      <c r="G43">
        <v>81295</v>
      </c>
    </row>
    <row r="44" spans="1:7" x14ac:dyDescent="0.3">
      <c r="B44" t="s">
        <v>42</v>
      </c>
      <c r="C44">
        <v>7003</v>
      </c>
    </row>
  </sheetData>
  <mergeCells count="1">
    <mergeCell ref="A1:L1"/>
  </mergeCells>
  <pageMargins left="0.75" right="0.75" top="0.75" bottom="0.5" header="0.5" footer="0.75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1057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1</v>
      </c>
      <c r="H5">
        <v>0</v>
      </c>
      <c r="J5">
        <f>SUM(D5:F5:H5)</f>
        <v>7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1</v>
      </c>
      <c r="J8">
        <f>SUM(D8:F8:E8)</f>
        <v>6</v>
      </c>
    </row>
    <row r="9" spans="1:12" x14ac:dyDescent="0.3">
      <c r="A9" t="s">
        <v>12</v>
      </c>
      <c r="D9">
        <v>3</v>
      </c>
      <c r="F9">
        <v>1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192279</v>
      </c>
      <c r="F12">
        <v>164187</v>
      </c>
      <c r="H12">
        <v>8</v>
      </c>
      <c r="J12">
        <f>SUM(D12:F12:H12)</f>
        <v>356474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485</v>
      </c>
      <c r="F14">
        <v>249</v>
      </c>
      <c r="H14">
        <v>0</v>
      </c>
      <c r="J14">
        <f>SUM(D14:F14:H14)</f>
        <v>734</v>
      </c>
    </row>
    <row r="15" spans="1:12" x14ac:dyDescent="0.3">
      <c r="B15" t="s">
        <v>7</v>
      </c>
      <c r="D15">
        <f>SUM(D12:D13:D14)</f>
        <v>192764</v>
      </c>
      <c r="F15">
        <f>SUM(F12:F13:F14)</f>
        <v>164436</v>
      </c>
      <c r="H15">
        <f>SUM(H12:H13:H14)</f>
        <v>8</v>
      </c>
      <c r="J15">
        <f>SUM(D15:F15:H15)</f>
        <v>357208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103768</v>
      </c>
      <c r="F18">
        <v>107134</v>
      </c>
      <c r="H18">
        <v>0</v>
      </c>
      <c r="J18">
        <f>SUM(D18:F18:H18)</f>
        <v>210902</v>
      </c>
      <c r="M18" t="str">
        <f>$B$2</f>
        <v>Muhammadabad- Gohna (SC)</v>
      </c>
      <c r="N18">
        <f>$D$15</f>
        <v>192764</v>
      </c>
      <c r="O18">
        <f>$F$15</f>
        <v>164436</v>
      </c>
      <c r="P18">
        <f>$H$15</f>
        <v>8</v>
      </c>
      <c r="Q18">
        <f>$J$15</f>
        <v>357208</v>
      </c>
      <c r="R18">
        <f>$D$18</f>
        <v>103768</v>
      </c>
      <c r="S18">
        <f>$F$18</f>
        <v>107134</v>
      </c>
      <c r="T18">
        <f>$J$21</f>
        <v>926</v>
      </c>
      <c r="U18">
        <f>$J$22</f>
        <v>211828</v>
      </c>
      <c r="V18">
        <f>$C$28</f>
        <v>211785</v>
      </c>
      <c r="W18">
        <f>$J$23</f>
        <v>59.301023493314823</v>
      </c>
      <c r="X18" t="str">
        <f>$C$42</f>
        <v xml:space="preserve">BJP       </v>
      </c>
      <c r="Y18" t="str">
        <f>$C$43</f>
        <v xml:space="preserve">BSP       </v>
      </c>
      <c r="Z18">
        <f>$G$42</f>
        <v>73493</v>
      </c>
      <c r="AA18">
        <f>$G$43</f>
        <v>72955</v>
      </c>
      <c r="AB18">
        <f>$C$44</f>
        <v>538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926</v>
      </c>
    </row>
    <row r="22" spans="1:28" x14ac:dyDescent="0.3">
      <c r="B22" t="s">
        <v>7</v>
      </c>
      <c r="J22">
        <f>SUM(J18:J19:J21)</f>
        <v>211828</v>
      </c>
    </row>
    <row r="23" spans="1:28" x14ac:dyDescent="0.3">
      <c r="A23" t="s">
        <v>20</v>
      </c>
      <c r="J23">
        <f>J22/J15*100</f>
        <v>59.301023493314823</v>
      </c>
    </row>
    <row r="25" spans="1:28" x14ac:dyDescent="0.3">
      <c r="A25" t="s">
        <v>21</v>
      </c>
    </row>
    <row r="26" spans="1:28" x14ac:dyDescent="0.3">
      <c r="B26" t="s">
        <v>22</v>
      </c>
      <c r="C26">
        <v>43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J22-43</f>
        <v>211785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356</v>
      </c>
    </row>
    <row r="32" spans="1:28" x14ac:dyDescent="0.3">
      <c r="B32" t="s">
        <v>27</v>
      </c>
      <c r="C32">
        <v>1001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1058</v>
      </c>
      <c r="G42">
        <v>73493</v>
      </c>
    </row>
    <row r="43" spans="1:7" x14ac:dyDescent="0.3">
      <c r="B43" t="s">
        <v>40</v>
      </c>
      <c r="C43" t="s">
        <v>47</v>
      </c>
      <c r="E43" t="s">
        <v>262</v>
      </c>
      <c r="G43">
        <v>72955</v>
      </c>
    </row>
    <row r="44" spans="1:7" x14ac:dyDescent="0.3">
      <c r="B44" t="s">
        <v>42</v>
      </c>
      <c r="C44">
        <v>538</v>
      </c>
    </row>
  </sheetData>
  <mergeCells count="1">
    <mergeCell ref="A1:L1"/>
  </mergeCells>
  <pageMargins left="0.75" right="0.75" top="0.75" bottom="0.5" header="0.5" footer="0.75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1059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19</v>
      </c>
      <c r="F5">
        <v>2</v>
      </c>
      <c r="H5">
        <v>0</v>
      </c>
      <c r="J5">
        <f>SUM(D5:F5:H5)</f>
        <v>21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5</v>
      </c>
      <c r="F7">
        <v>1</v>
      </c>
      <c r="H7">
        <v>0</v>
      </c>
      <c r="J7">
        <f>SUM(D7:F7:H7)</f>
        <v>6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238454</v>
      </c>
      <c r="F12">
        <v>203116</v>
      </c>
      <c r="H12">
        <v>19</v>
      </c>
      <c r="J12">
        <f>SUM(D12:F12:H12)</f>
        <v>441589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447</v>
      </c>
      <c r="F14">
        <v>234</v>
      </c>
      <c r="H14">
        <v>0</v>
      </c>
      <c r="J14">
        <f>SUM(D14:F14:H14)</f>
        <v>681</v>
      </c>
    </row>
    <row r="15" spans="1:12" x14ac:dyDescent="0.3">
      <c r="B15" t="s">
        <v>7</v>
      </c>
      <c r="D15">
        <f>SUM(D12:D13:D14)</f>
        <v>238901</v>
      </c>
      <c r="F15">
        <f>SUM(F12:F13:F14)</f>
        <v>203350</v>
      </c>
      <c r="H15">
        <f>SUM(H12:H13:H14)</f>
        <v>19</v>
      </c>
      <c r="J15">
        <f>SUM(D15:F15:H15)</f>
        <v>442270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136199</v>
      </c>
      <c r="F18">
        <v>128816</v>
      </c>
      <c r="H18">
        <v>0</v>
      </c>
      <c r="J18">
        <f>SUM(D18:F18:H18)</f>
        <v>265015</v>
      </c>
      <c r="M18" t="str">
        <f>$B$2</f>
        <v>Mau</v>
      </c>
      <c r="N18">
        <f>$D$15</f>
        <v>238901</v>
      </c>
      <c r="O18">
        <f>$F$15</f>
        <v>203350</v>
      </c>
      <c r="P18">
        <f>$H$15</f>
        <v>19</v>
      </c>
      <c r="Q18">
        <f>$J$15</f>
        <v>442270</v>
      </c>
      <c r="R18">
        <f>$D$18</f>
        <v>136199</v>
      </c>
      <c r="S18">
        <f>$F$18</f>
        <v>128816</v>
      </c>
      <c r="T18">
        <f>$J$21</f>
        <v>1066</v>
      </c>
      <c r="U18">
        <f>$J$22</f>
        <v>266081</v>
      </c>
      <c r="V18">
        <f>$C$28</f>
        <v>266015</v>
      </c>
      <c r="W18">
        <f>$J$23</f>
        <v>60.162570375562439</v>
      </c>
      <c r="X18" t="str">
        <f>$C$42</f>
        <v xml:space="preserve">BSP       </v>
      </c>
      <c r="Y18" t="str">
        <f>$C$43</f>
        <v xml:space="preserve">SBSP      </v>
      </c>
      <c r="Z18">
        <f>$G$42</f>
        <v>96793</v>
      </c>
      <c r="AA18">
        <f>$G$43</f>
        <v>88095</v>
      </c>
      <c r="AB18">
        <f>$C$44</f>
        <v>8698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1066</v>
      </c>
    </row>
    <row r="22" spans="1:28" x14ac:dyDescent="0.3">
      <c r="B22" t="s">
        <v>7</v>
      </c>
      <c r="J22">
        <f>SUM(J18:J19:J21)</f>
        <v>266081</v>
      </c>
    </row>
    <row r="23" spans="1:28" x14ac:dyDescent="0.3">
      <c r="A23" t="s">
        <v>20</v>
      </c>
      <c r="J23">
        <f>J22/J15*100</f>
        <v>60.162570375562439</v>
      </c>
    </row>
    <row r="25" spans="1:28" x14ac:dyDescent="0.3">
      <c r="A25" t="s">
        <v>21</v>
      </c>
    </row>
    <row r="26" spans="1:28" x14ac:dyDescent="0.3">
      <c r="B26" t="s">
        <v>22</v>
      </c>
      <c r="C26">
        <v>66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J22-66</f>
        <v>266015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418</v>
      </c>
    </row>
    <row r="32" spans="1:28" x14ac:dyDescent="0.3">
      <c r="B32" t="s">
        <v>27</v>
      </c>
      <c r="C32">
        <v>1056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1060</v>
      </c>
      <c r="G42">
        <v>96793</v>
      </c>
    </row>
    <row r="43" spans="1:7" x14ac:dyDescent="0.3">
      <c r="B43" t="s">
        <v>40</v>
      </c>
      <c r="C43" t="s">
        <v>997</v>
      </c>
      <c r="E43" t="s">
        <v>1061</v>
      </c>
      <c r="G43">
        <v>88095</v>
      </c>
    </row>
    <row r="44" spans="1:7" x14ac:dyDescent="0.3">
      <c r="B44" t="s">
        <v>42</v>
      </c>
      <c r="C44">
        <v>8698</v>
      </c>
    </row>
  </sheetData>
  <mergeCells count="1">
    <mergeCell ref="A1:L1"/>
  </mergeCells>
  <pageMargins left="0.75" right="0.75" top="0.75" bottom="0.5" header="0.5" footer="0.75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1062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4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4</v>
      </c>
      <c r="J8">
        <f>SUM(D8:F8:E8)</f>
        <v>10</v>
      </c>
    </row>
    <row r="9" spans="1:12" x14ac:dyDescent="0.3">
      <c r="A9" t="s">
        <v>12</v>
      </c>
      <c r="D9">
        <v>7</v>
      </c>
      <c r="F9">
        <v>4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181618</v>
      </c>
      <c r="F12">
        <v>150550</v>
      </c>
      <c r="H12">
        <v>0</v>
      </c>
      <c r="J12">
        <f>SUM(D12:F12:H12)</f>
        <v>332168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429</v>
      </c>
      <c r="F14">
        <v>236</v>
      </c>
      <c r="H14">
        <v>0</v>
      </c>
      <c r="J14">
        <f>SUM(D14:F14:H14)</f>
        <v>665</v>
      </c>
    </row>
    <row r="15" spans="1:12" x14ac:dyDescent="0.3">
      <c r="B15" t="s">
        <v>7</v>
      </c>
      <c r="D15">
        <f>SUM(D12:D13:D14)</f>
        <v>182047</v>
      </c>
      <c r="F15">
        <f>SUM(F12:F13:F14)</f>
        <v>150786</v>
      </c>
      <c r="H15">
        <f>SUM(H12:H13:H14)</f>
        <v>0</v>
      </c>
      <c r="J15">
        <f>SUM(D15:F15:H15)</f>
        <v>332833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94068</v>
      </c>
      <c r="F18">
        <v>94824</v>
      </c>
      <c r="H18">
        <v>0</v>
      </c>
      <c r="J18">
        <f>SUM(D18:F18:H18)</f>
        <v>188892</v>
      </c>
      <c r="M18" t="str">
        <f>$B$2</f>
        <v xml:space="preserve">Belthara Road </v>
      </c>
      <c r="N18">
        <f>$D$15</f>
        <v>182047</v>
      </c>
      <c r="O18">
        <f>$F$15</f>
        <v>150786</v>
      </c>
      <c r="P18">
        <f>$H$15</f>
        <v>0</v>
      </c>
      <c r="Q18">
        <f>$J$15</f>
        <v>332833</v>
      </c>
      <c r="R18">
        <f>$D$18</f>
        <v>94068</v>
      </c>
      <c r="S18">
        <f>$F$18</f>
        <v>94824</v>
      </c>
      <c r="T18">
        <f>$J$21</f>
        <v>993</v>
      </c>
      <c r="U18">
        <f>$J$22</f>
        <v>189885</v>
      </c>
      <c r="V18">
        <f>$C$28</f>
        <v>189878</v>
      </c>
      <c r="W18">
        <f>$J$23</f>
        <v>57.051133751761398</v>
      </c>
      <c r="X18" t="str">
        <f>$C$42</f>
        <v xml:space="preserve">BJP       </v>
      </c>
      <c r="Y18" t="str">
        <f>$C$43</f>
        <v xml:space="preserve">SP        </v>
      </c>
      <c r="Z18">
        <f>$G$42</f>
        <v>77504</v>
      </c>
      <c r="AA18">
        <f>$G$43</f>
        <v>59185</v>
      </c>
      <c r="AB18">
        <f>$C$44</f>
        <v>18319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993</v>
      </c>
    </row>
    <row r="22" spans="1:28" x14ac:dyDescent="0.3">
      <c r="B22" t="s">
        <v>7</v>
      </c>
      <c r="J22">
        <f>SUM(J18:J19:J21)</f>
        <v>189885</v>
      </c>
    </row>
    <row r="23" spans="1:28" x14ac:dyDescent="0.3">
      <c r="A23" t="s">
        <v>20</v>
      </c>
      <c r="J23">
        <f>J22/J15*100</f>
        <v>57.051133751761398</v>
      </c>
    </row>
    <row r="25" spans="1:28" x14ac:dyDescent="0.3">
      <c r="A25" t="s">
        <v>21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</f>
        <v>189878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345</v>
      </c>
    </row>
    <row r="32" spans="1:28" x14ac:dyDescent="0.3">
      <c r="B32" t="s">
        <v>27</v>
      </c>
      <c r="C32">
        <v>963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1063</v>
      </c>
      <c r="G42">
        <v>77504</v>
      </c>
    </row>
    <row r="43" spans="1:7" x14ac:dyDescent="0.3">
      <c r="B43" t="s">
        <v>40</v>
      </c>
      <c r="C43" t="s">
        <v>45</v>
      </c>
      <c r="E43" t="s">
        <v>1064</v>
      </c>
      <c r="G43">
        <v>59185</v>
      </c>
    </row>
    <row r="44" spans="1:7" x14ac:dyDescent="0.3">
      <c r="B44" t="s">
        <v>42</v>
      </c>
      <c r="C44">
        <v>18319</v>
      </c>
    </row>
  </sheetData>
  <mergeCells count="1">
    <mergeCell ref="A1:L1"/>
  </mergeCells>
  <pageMargins left="0.75" right="0.75" top="0.75" bottom="0.5" header="0.5" footer="0.75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1065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1</v>
      </c>
      <c r="H5">
        <v>0</v>
      </c>
      <c r="J5">
        <f>SUM(D5:F5:H5)</f>
        <v>19</v>
      </c>
    </row>
    <row r="6" spans="1:12" x14ac:dyDescent="0.3">
      <c r="A6" t="s">
        <v>9</v>
      </c>
      <c r="D6">
        <v>8</v>
      </c>
      <c r="F6">
        <v>0</v>
      </c>
      <c r="H6">
        <v>0</v>
      </c>
      <c r="J6">
        <f>SUM(D6:F6:H6)</f>
        <v>8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183963</v>
      </c>
      <c r="F12">
        <v>150355</v>
      </c>
      <c r="H12">
        <v>12</v>
      </c>
      <c r="J12">
        <f>SUM(D12:F12:H12)</f>
        <v>334330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881</v>
      </c>
      <c r="F14">
        <v>443</v>
      </c>
      <c r="H14">
        <v>0</v>
      </c>
      <c r="J14">
        <f>SUM(D14:F14:H14)</f>
        <v>1324</v>
      </c>
    </row>
    <row r="15" spans="1:12" x14ac:dyDescent="0.3">
      <c r="B15" t="s">
        <v>7</v>
      </c>
      <c r="D15">
        <f>SUM(D12:D13:D14)</f>
        <v>184844</v>
      </c>
      <c r="F15">
        <f>SUM(F12:F13:F14)</f>
        <v>150798</v>
      </c>
      <c r="H15">
        <f>SUM(H12:H13:H14)</f>
        <v>12</v>
      </c>
      <c r="J15">
        <f>SUM(D15:F15:H15)</f>
        <v>335654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96854</v>
      </c>
      <c r="F18">
        <v>95300</v>
      </c>
      <c r="H18">
        <v>0</v>
      </c>
      <c r="J18">
        <f>SUM(D18:F18:H18)</f>
        <v>192154</v>
      </c>
      <c r="M18" t="str">
        <f>$B$2</f>
        <v>Rasara</v>
      </c>
      <c r="N18">
        <f>$D$15</f>
        <v>184844</v>
      </c>
      <c r="O18">
        <f>$F$15</f>
        <v>150798</v>
      </c>
      <c r="P18">
        <f>$H$15</f>
        <v>12</v>
      </c>
      <c r="Q18">
        <f>$J$15</f>
        <v>335654</v>
      </c>
      <c r="R18">
        <f>$D$18</f>
        <v>96854</v>
      </c>
      <c r="S18">
        <f>$F$18</f>
        <v>95300</v>
      </c>
      <c r="T18">
        <f>$J$21</f>
        <v>1039</v>
      </c>
      <c r="U18">
        <f>$J$22</f>
        <v>193193</v>
      </c>
      <c r="V18">
        <f>$C$28</f>
        <v>193151</v>
      </c>
      <c r="W18">
        <f>$J$23</f>
        <v>57.557186865045551</v>
      </c>
      <c r="X18" t="str">
        <f>$C$42</f>
        <v xml:space="preserve">BSP       </v>
      </c>
      <c r="Y18" t="str">
        <f>$C$43</f>
        <v xml:space="preserve">BJP       </v>
      </c>
      <c r="Z18">
        <f>$G$42</f>
        <v>92272</v>
      </c>
      <c r="AA18">
        <f>$G$43</f>
        <v>58385</v>
      </c>
      <c r="AB18">
        <f>$C$44</f>
        <v>33887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1039</v>
      </c>
    </row>
    <row r="22" spans="1:28" x14ac:dyDescent="0.3">
      <c r="B22" t="s">
        <v>7</v>
      </c>
      <c r="J22">
        <f>SUM(J18:J19:J21)</f>
        <v>193193</v>
      </c>
    </row>
    <row r="23" spans="1:28" x14ac:dyDescent="0.3">
      <c r="A23" t="s">
        <v>20</v>
      </c>
      <c r="J23">
        <f>J22/J15*100</f>
        <v>57.557186865045551</v>
      </c>
    </row>
    <row r="25" spans="1:28" x14ac:dyDescent="0.3">
      <c r="A25" t="s">
        <v>21</v>
      </c>
    </row>
    <row r="26" spans="1:28" x14ac:dyDescent="0.3">
      <c r="B26" t="s">
        <v>22</v>
      </c>
      <c r="C26">
        <v>42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J22-42</f>
        <v>193151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346</v>
      </c>
    </row>
    <row r="32" spans="1:28" x14ac:dyDescent="0.3">
      <c r="B32" t="s">
        <v>27</v>
      </c>
      <c r="C32">
        <v>966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1066</v>
      </c>
      <c r="G42">
        <v>92272</v>
      </c>
    </row>
    <row r="43" spans="1:7" x14ac:dyDescent="0.3">
      <c r="B43" t="s">
        <v>40</v>
      </c>
      <c r="C43" t="s">
        <v>41</v>
      </c>
      <c r="E43" t="s">
        <v>1067</v>
      </c>
      <c r="G43">
        <v>58385</v>
      </c>
    </row>
    <row r="44" spans="1:7" x14ac:dyDescent="0.3">
      <c r="B44" t="s">
        <v>42</v>
      </c>
      <c r="C44">
        <v>33887</v>
      </c>
    </row>
  </sheetData>
  <mergeCells count="1">
    <mergeCell ref="A1:L1"/>
  </mergeCells>
  <pageMargins left="0.75" right="0.75" top="0.75" bottom="0.5" header="0.5" footer="0.75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1068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0</v>
      </c>
      <c r="H5">
        <v>0</v>
      </c>
      <c r="J5">
        <f>SUM(D5:F5:H5)</f>
        <v>13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157337</v>
      </c>
      <c r="F12">
        <v>128630</v>
      </c>
      <c r="H12">
        <v>1</v>
      </c>
      <c r="J12">
        <f>SUM(D12:F12:H12)</f>
        <v>285968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553</v>
      </c>
      <c r="F14">
        <v>284</v>
      </c>
      <c r="H14">
        <v>0</v>
      </c>
      <c r="J14">
        <f>SUM(D14:F14:H14)</f>
        <v>837</v>
      </c>
    </row>
    <row r="15" spans="1:12" x14ac:dyDescent="0.3">
      <c r="B15" t="s">
        <v>7</v>
      </c>
      <c r="D15">
        <f>SUM(D12:D13:D14)</f>
        <v>157890</v>
      </c>
      <c r="F15">
        <f>SUM(F12:F13:F14)</f>
        <v>128914</v>
      </c>
      <c r="H15">
        <f>SUM(H12:H13:H14)</f>
        <v>1</v>
      </c>
      <c r="J15">
        <f>SUM(D15:F15:H15)</f>
        <v>286805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81742</v>
      </c>
      <c r="F18">
        <v>81758</v>
      </c>
      <c r="H18">
        <v>0</v>
      </c>
      <c r="J18">
        <f>SUM(D18:F18:H18)</f>
        <v>163500</v>
      </c>
      <c r="M18" t="str">
        <f>$B$2</f>
        <v>Sikanderpur</v>
      </c>
      <c r="N18">
        <f>$D$15</f>
        <v>157890</v>
      </c>
      <c r="O18">
        <f>$F$15</f>
        <v>128914</v>
      </c>
      <c r="P18">
        <f>$H$15</f>
        <v>1</v>
      </c>
      <c r="Q18">
        <f>$J$15</f>
        <v>286805</v>
      </c>
      <c r="R18">
        <f>$D$18</f>
        <v>81742</v>
      </c>
      <c r="S18">
        <f>$F$18</f>
        <v>81758</v>
      </c>
      <c r="T18">
        <f>$J$21</f>
        <v>1123</v>
      </c>
      <c r="U18">
        <f>$J$22</f>
        <v>164623</v>
      </c>
      <c r="V18">
        <f>$C$28</f>
        <v>164615</v>
      </c>
      <c r="W18">
        <f>$J$23</f>
        <v>57.398929586304284</v>
      </c>
      <c r="X18" t="str">
        <f>$C$42</f>
        <v xml:space="preserve">BJP       </v>
      </c>
      <c r="Y18" t="str">
        <f>$C$43</f>
        <v xml:space="preserve">SP        </v>
      </c>
      <c r="Z18">
        <f>$G$42</f>
        <v>69536</v>
      </c>
      <c r="AA18">
        <f>$G$43</f>
        <v>45988</v>
      </c>
      <c r="AB18">
        <f>$C$44</f>
        <v>23548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1123</v>
      </c>
    </row>
    <row r="22" spans="1:28" x14ac:dyDescent="0.3">
      <c r="B22" t="s">
        <v>7</v>
      </c>
      <c r="J22">
        <f>SUM(J18:J19:J21)</f>
        <v>164623</v>
      </c>
    </row>
    <row r="23" spans="1:28" x14ac:dyDescent="0.3">
      <c r="A23" t="s">
        <v>20</v>
      </c>
      <c r="J23">
        <f>J22/J15*100</f>
        <v>57.398929586304284</v>
      </c>
    </row>
    <row r="25" spans="1:28" x14ac:dyDescent="0.3">
      <c r="A25" t="s">
        <v>21</v>
      </c>
    </row>
    <row r="26" spans="1:28" x14ac:dyDescent="0.3">
      <c r="B26" t="s">
        <v>22</v>
      </c>
      <c r="C26">
        <v>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</f>
        <v>164615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312</v>
      </c>
    </row>
    <row r="32" spans="1:28" x14ac:dyDescent="0.3">
      <c r="B32" t="s">
        <v>27</v>
      </c>
      <c r="C32">
        <v>917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1069</v>
      </c>
      <c r="G42">
        <v>69536</v>
      </c>
    </row>
    <row r="43" spans="1:7" x14ac:dyDescent="0.3">
      <c r="B43" t="s">
        <v>40</v>
      </c>
      <c r="C43" t="s">
        <v>45</v>
      </c>
      <c r="E43" t="s">
        <v>1070</v>
      </c>
      <c r="G43">
        <v>45988</v>
      </c>
    </row>
    <row r="44" spans="1:7" x14ac:dyDescent="0.3">
      <c r="B44" t="s">
        <v>42</v>
      </c>
      <c r="C44">
        <v>23548</v>
      </c>
    </row>
  </sheetData>
  <mergeCells count="1">
    <mergeCell ref="A1:L1"/>
  </mergeCells>
  <pageMargins left="0.75" right="0.75" top="0.75" bottom="0.5" header="0.5" footer="0.75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1071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3</v>
      </c>
      <c r="H5">
        <v>0</v>
      </c>
      <c r="J5">
        <f>SUM(D5:F5:H5)</f>
        <v>12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3</v>
      </c>
      <c r="J8">
        <f>SUM(D8:F8:E8)</f>
        <v>8</v>
      </c>
    </row>
    <row r="9" spans="1:12" x14ac:dyDescent="0.3">
      <c r="A9" t="s">
        <v>12</v>
      </c>
      <c r="D9">
        <v>5</v>
      </c>
      <c r="F9">
        <v>3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171020</v>
      </c>
      <c r="F12">
        <v>142626</v>
      </c>
      <c r="H12">
        <v>0</v>
      </c>
      <c r="J12">
        <f>SUM(D12:F12:H12)</f>
        <v>313646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820</v>
      </c>
      <c r="F14">
        <v>427</v>
      </c>
      <c r="H14">
        <v>0</v>
      </c>
      <c r="J14">
        <f>SUM(D14:F14:H14)</f>
        <v>1247</v>
      </c>
    </row>
    <row r="15" spans="1:12" x14ac:dyDescent="0.3">
      <c r="B15" t="s">
        <v>7</v>
      </c>
      <c r="D15">
        <f>SUM(D12:D13:D14)</f>
        <v>171840</v>
      </c>
      <c r="F15">
        <f>SUM(F12:F13:F14)</f>
        <v>143053</v>
      </c>
      <c r="H15">
        <f>SUM(H12:H13:H14)</f>
        <v>0</v>
      </c>
      <c r="J15">
        <f>SUM(D15:F15:H15)</f>
        <v>314893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92260</v>
      </c>
      <c r="F18">
        <v>85425</v>
      </c>
      <c r="H18">
        <v>0</v>
      </c>
      <c r="J18">
        <f>SUM(D18:F18:H18)</f>
        <v>177685</v>
      </c>
      <c r="M18" t="str">
        <f>$B$2</f>
        <v>Phephana</v>
      </c>
      <c r="N18">
        <f>$D$15</f>
        <v>171840</v>
      </c>
      <c r="O18">
        <f>$F$15</f>
        <v>143053</v>
      </c>
      <c r="P18">
        <f>$H$15</f>
        <v>0</v>
      </c>
      <c r="Q18">
        <f>$J$15</f>
        <v>314893</v>
      </c>
      <c r="R18">
        <f>$D$18</f>
        <v>92260</v>
      </c>
      <c r="S18">
        <f>$F$18</f>
        <v>85425</v>
      </c>
      <c r="T18">
        <f>$J$21</f>
        <v>1023</v>
      </c>
      <c r="U18">
        <f>$J$22</f>
        <v>178708</v>
      </c>
      <c r="V18">
        <f>$C$28</f>
        <v>178647</v>
      </c>
      <c r="W18">
        <f>$J$23</f>
        <v>56.751976068061218</v>
      </c>
      <c r="X18" t="str">
        <f>$C$42</f>
        <v xml:space="preserve">BJP       </v>
      </c>
      <c r="Y18" t="str">
        <f>$C$43</f>
        <v xml:space="preserve">BSP       </v>
      </c>
      <c r="Z18">
        <f>$G$42</f>
        <v>70588</v>
      </c>
      <c r="AA18">
        <f>$G$43</f>
        <v>52691</v>
      </c>
      <c r="AB18">
        <f>$C$44</f>
        <v>17897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1023</v>
      </c>
    </row>
    <row r="22" spans="1:28" x14ac:dyDescent="0.3">
      <c r="B22" t="s">
        <v>7</v>
      </c>
      <c r="J22">
        <f>SUM(J18:J19:J21)</f>
        <v>178708</v>
      </c>
    </row>
    <row r="23" spans="1:28" x14ac:dyDescent="0.3">
      <c r="A23" t="s">
        <v>20</v>
      </c>
      <c r="J23">
        <f>J22/J15*100</f>
        <v>56.751976068061218</v>
      </c>
    </row>
    <row r="25" spans="1:28" x14ac:dyDescent="0.3">
      <c r="A25" t="s">
        <v>21</v>
      </c>
    </row>
    <row r="26" spans="1:28" x14ac:dyDescent="0.3">
      <c r="B26" t="s">
        <v>22</v>
      </c>
      <c r="C26">
        <v>61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J22-61</f>
        <v>178647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321</v>
      </c>
    </row>
    <row r="32" spans="1:28" x14ac:dyDescent="0.3">
      <c r="B32" t="s">
        <v>27</v>
      </c>
      <c r="C32">
        <v>977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1072</v>
      </c>
      <c r="G42">
        <v>70588</v>
      </c>
    </row>
    <row r="43" spans="1:7" x14ac:dyDescent="0.3">
      <c r="B43" t="s">
        <v>40</v>
      </c>
      <c r="C43" t="s">
        <v>47</v>
      </c>
      <c r="E43" t="s">
        <v>1073</v>
      </c>
      <c r="G43">
        <v>52691</v>
      </c>
    </row>
    <row r="44" spans="1:7" x14ac:dyDescent="0.3">
      <c r="B44" t="s">
        <v>42</v>
      </c>
      <c r="C44">
        <v>17897</v>
      </c>
    </row>
  </sheetData>
  <mergeCells count="1">
    <mergeCell ref="A1:L1"/>
  </mergeCells>
  <pageMargins left="0.75" right="0.75" top="0.75" bottom="0.5" header="0.5" footer="0.75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1074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20</v>
      </c>
      <c r="F5">
        <v>1</v>
      </c>
      <c r="H5">
        <v>0</v>
      </c>
      <c r="J5">
        <f>SUM(D5:F5:H5)</f>
        <v>21</v>
      </c>
    </row>
    <row r="6" spans="1:12" x14ac:dyDescent="0.3">
      <c r="A6" t="s">
        <v>9</v>
      </c>
      <c r="D6">
        <v>7</v>
      </c>
      <c r="F6">
        <v>0</v>
      </c>
      <c r="H6">
        <v>0</v>
      </c>
      <c r="J6">
        <f>SUM(D6:F6:H6)</f>
        <v>7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197296</v>
      </c>
      <c r="F12">
        <v>159495</v>
      </c>
      <c r="H12">
        <v>4</v>
      </c>
      <c r="J12">
        <f>SUM(D12:F12:H12)</f>
        <v>356795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906</v>
      </c>
      <c r="F14">
        <v>456</v>
      </c>
      <c r="H14">
        <v>0</v>
      </c>
      <c r="J14">
        <f>SUM(D14:F14:H14)</f>
        <v>1362</v>
      </c>
    </row>
    <row r="15" spans="1:12" x14ac:dyDescent="0.3">
      <c r="B15" t="s">
        <v>7</v>
      </c>
      <c r="D15">
        <f>SUM(D12:D13:D14)</f>
        <v>198202</v>
      </c>
      <c r="F15">
        <f>SUM(F12:F13:F14)</f>
        <v>159951</v>
      </c>
      <c r="H15">
        <f>SUM(H12:H13:H14)</f>
        <v>4</v>
      </c>
      <c r="J15">
        <f>SUM(D15:F15:H15)</f>
        <v>358157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99988</v>
      </c>
      <c r="F18">
        <v>84581</v>
      </c>
      <c r="H18">
        <v>0</v>
      </c>
      <c r="J18">
        <f>SUM(D18:F18:H18)</f>
        <v>184569</v>
      </c>
      <c r="M18" t="str">
        <f>$B$2</f>
        <v>Ballia Nagar</v>
      </c>
      <c r="N18">
        <f>$D$15</f>
        <v>198202</v>
      </c>
      <c r="O18">
        <f>$F$15</f>
        <v>159951</v>
      </c>
      <c r="P18">
        <f>$H$15</f>
        <v>4</v>
      </c>
      <c r="Q18">
        <f>$J$15</f>
        <v>358157</v>
      </c>
      <c r="R18">
        <f>$D$18</f>
        <v>99988</v>
      </c>
      <c r="S18">
        <f>$F$18</f>
        <v>84581</v>
      </c>
      <c r="T18">
        <f>$J$21</f>
        <v>1551</v>
      </c>
      <c r="U18">
        <f>$J$22</f>
        <v>186120</v>
      </c>
      <c r="V18">
        <f>$C$28</f>
        <v>185942</v>
      </c>
      <c r="W18">
        <f>$J$23</f>
        <v>51.966037240651438</v>
      </c>
      <c r="X18" t="str">
        <f>$C$42</f>
        <v xml:space="preserve">BJP       </v>
      </c>
      <c r="Y18" t="str">
        <f>$C$43</f>
        <v xml:space="preserve">SP        </v>
      </c>
      <c r="Z18">
        <f>$G$42</f>
        <v>92889</v>
      </c>
      <c r="AA18">
        <f>$G$43</f>
        <v>52878</v>
      </c>
      <c r="AB18">
        <f>$C$44</f>
        <v>40011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1551</v>
      </c>
    </row>
    <row r="22" spans="1:28" x14ac:dyDescent="0.3">
      <c r="B22" t="s">
        <v>7</v>
      </c>
      <c r="J22">
        <f>SUM(J18:J19:J21)</f>
        <v>186120</v>
      </c>
    </row>
    <row r="23" spans="1:28" x14ac:dyDescent="0.3">
      <c r="A23" t="s">
        <v>20</v>
      </c>
      <c r="J23">
        <f>J22/J15*100</f>
        <v>51.966037240651438</v>
      </c>
    </row>
    <row r="25" spans="1:28" x14ac:dyDescent="0.3">
      <c r="A25" t="s">
        <v>21</v>
      </c>
    </row>
    <row r="26" spans="1:28" x14ac:dyDescent="0.3">
      <c r="B26" t="s">
        <v>22</v>
      </c>
      <c r="C26">
        <v>178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J22-178</f>
        <v>185942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355</v>
      </c>
    </row>
    <row r="32" spans="1:28" x14ac:dyDescent="0.3">
      <c r="B32" t="s">
        <v>27</v>
      </c>
      <c r="C32">
        <v>1005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1075</v>
      </c>
      <c r="G42">
        <v>92889</v>
      </c>
    </row>
    <row r="43" spans="1:7" x14ac:dyDescent="0.3">
      <c r="B43" t="s">
        <v>40</v>
      </c>
      <c r="C43" t="s">
        <v>45</v>
      </c>
      <c r="E43" t="s">
        <v>1076</v>
      </c>
      <c r="G43">
        <v>52878</v>
      </c>
    </row>
    <row r="44" spans="1:7" x14ac:dyDescent="0.3">
      <c r="B44" t="s">
        <v>42</v>
      </c>
      <c r="C44">
        <v>40011</v>
      </c>
    </row>
  </sheetData>
  <mergeCells count="1">
    <mergeCell ref="A1:L1"/>
  </mergeCells>
  <pageMargins left="0.75" right="0.75" top="0.75" bottom="0.5" header="0.5" footer="0.75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1077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2</v>
      </c>
      <c r="H5">
        <v>0</v>
      </c>
      <c r="J5">
        <f>SUM(D5:F5:H5)</f>
        <v>23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16</v>
      </c>
      <c r="F8">
        <f>E5-E6-E7</f>
        <v>0</v>
      </c>
      <c r="H8">
        <f>F5-F6-F7</f>
        <v>2</v>
      </c>
      <c r="J8">
        <f>SUM(D8:F8:E8)</f>
        <v>16</v>
      </c>
    </row>
    <row r="9" spans="1:12" x14ac:dyDescent="0.3">
      <c r="A9" t="s">
        <v>12</v>
      </c>
      <c r="D9">
        <v>13</v>
      </c>
      <c r="F9">
        <v>1</v>
      </c>
      <c r="H9">
        <v>0</v>
      </c>
      <c r="J9">
        <f>SUM(D9:F9:E9)</f>
        <v>14</v>
      </c>
    </row>
    <row r="11" spans="1:12" x14ac:dyDescent="0.3">
      <c r="A11" t="s">
        <v>13</v>
      </c>
    </row>
    <row r="12" spans="1:12" x14ac:dyDescent="0.3">
      <c r="B12" t="s">
        <v>14</v>
      </c>
      <c r="D12">
        <v>208587</v>
      </c>
      <c r="F12">
        <v>175535</v>
      </c>
      <c r="H12">
        <v>18</v>
      </c>
      <c r="J12">
        <f>SUM(D12:F12:H12)</f>
        <v>384140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884</v>
      </c>
      <c r="F14">
        <v>402</v>
      </c>
      <c r="H14">
        <v>0</v>
      </c>
      <c r="J14">
        <f>SUM(D14:F14:H14)</f>
        <v>1286</v>
      </c>
    </row>
    <row r="15" spans="1:12" x14ac:dyDescent="0.3">
      <c r="B15" t="s">
        <v>7</v>
      </c>
      <c r="D15">
        <f>SUM(D12:D13:D14)</f>
        <v>209471</v>
      </c>
      <c r="F15">
        <f>SUM(F12:F13:F14)</f>
        <v>175937</v>
      </c>
      <c r="H15">
        <f>SUM(H12:H13:H14)</f>
        <v>18</v>
      </c>
      <c r="J15">
        <f>SUM(D15:F15:H15)</f>
        <v>385426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106259</v>
      </c>
      <c r="F18">
        <v>102667</v>
      </c>
      <c r="H18">
        <v>0</v>
      </c>
      <c r="J18">
        <f>SUM(D18:F18:H18)</f>
        <v>208926</v>
      </c>
      <c r="M18" t="str">
        <f>$B$2</f>
        <v>Bansdih</v>
      </c>
      <c r="N18">
        <f>$D$15</f>
        <v>209471</v>
      </c>
      <c r="O18">
        <f>$F$15</f>
        <v>175937</v>
      </c>
      <c r="P18">
        <f>$H$15</f>
        <v>18</v>
      </c>
      <c r="Q18">
        <f>$J$15</f>
        <v>385426</v>
      </c>
      <c r="R18">
        <f>$D$18</f>
        <v>106259</v>
      </c>
      <c r="S18">
        <f>$F$18</f>
        <v>102667</v>
      </c>
      <c r="T18">
        <f>$J$21</f>
        <v>1043</v>
      </c>
      <c r="U18">
        <f>$J$22</f>
        <v>209969</v>
      </c>
      <c r="V18">
        <f>$C$28</f>
        <v>209933</v>
      </c>
      <c r="W18">
        <f>$J$23</f>
        <v>54.477124013429304</v>
      </c>
      <c r="X18" t="str">
        <f>$C$42</f>
        <v xml:space="preserve">SP        </v>
      </c>
      <c r="Y18" t="str">
        <f>$C$43</f>
        <v xml:space="preserve">IND       </v>
      </c>
      <c r="Z18">
        <f>$G$42</f>
        <v>51201</v>
      </c>
      <c r="AA18">
        <f>$G$43</f>
        <v>49514</v>
      </c>
      <c r="AB18">
        <f>$C$44</f>
        <v>1687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1043</v>
      </c>
    </row>
    <row r="22" spans="1:28" x14ac:dyDescent="0.3">
      <c r="B22" t="s">
        <v>7</v>
      </c>
      <c r="J22">
        <f>SUM(J18:J19:J21)</f>
        <v>209969</v>
      </c>
    </row>
    <row r="23" spans="1:28" x14ac:dyDescent="0.3">
      <c r="A23" t="s">
        <v>20</v>
      </c>
      <c r="J23">
        <f>J22/J15*100</f>
        <v>54.477124013429304</v>
      </c>
    </row>
    <row r="25" spans="1:28" x14ac:dyDescent="0.3">
      <c r="A25" t="s">
        <v>21</v>
      </c>
    </row>
    <row r="26" spans="1:28" x14ac:dyDescent="0.3">
      <c r="B26" t="s">
        <v>22</v>
      </c>
      <c r="C26">
        <v>36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J22-36</f>
        <v>209933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392</v>
      </c>
    </row>
    <row r="32" spans="1:28" x14ac:dyDescent="0.3">
      <c r="B32" t="s">
        <v>27</v>
      </c>
      <c r="C32">
        <v>980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1078</v>
      </c>
      <c r="G42">
        <v>51201</v>
      </c>
    </row>
    <row r="43" spans="1:7" x14ac:dyDescent="0.3">
      <c r="B43" t="s">
        <v>40</v>
      </c>
      <c r="C43" t="s">
        <v>274</v>
      </c>
      <c r="E43" t="s">
        <v>1079</v>
      </c>
      <c r="G43">
        <v>49514</v>
      </c>
    </row>
    <row r="44" spans="1:7" x14ac:dyDescent="0.3">
      <c r="B44" t="s">
        <v>42</v>
      </c>
      <c r="C44">
        <v>1687</v>
      </c>
    </row>
  </sheetData>
  <mergeCells count="1">
    <mergeCell ref="A1:L1"/>
  </mergeCells>
  <pageMargins left="0.75" right="0.75" top="0.75" bottom="0.5" header="0.5" footer="0.75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1080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16</v>
      </c>
      <c r="F8">
        <f>E5-E6-E7</f>
        <v>0</v>
      </c>
      <c r="H8">
        <f>F5-F6-F7</f>
        <v>1</v>
      </c>
      <c r="J8">
        <f>SUM(D8:F8:E8)</f>
        <v>16</v>
      </c>
    </row>
    <row r="9" spans="1:12" x14ac:dyDescent="0.3">
      <c r="A9" t="s">
        <v>12</v>
      </c>
      <c r="D9">
        <v>13</v>
      </c>
      <c r="F9">
        <v>1</v>
      </c>
      <c r="H9">
        <v>0</v>
      </c>
      <c r="J9">
        <f>SUM(D9:F9:E9)</f>
        <v>14</v>
      </c>
    </row>
    <row r="11" spans="1:12" x14ac:dyDescent="0.3">
      <c r="A11" t="s">
        <v>13</v>
      </c>
    </row>
    <row r="12" spans="1:12" x14ac:dyDescent="0.3">
      <c r="B12" t="s">
        <v>14</v>
      </c>
      <c r="D12">
        <v>188419</v>
      </c>
      <c r="F12">
        <v>152501</v>
      </c>
      <c r="H12">
        <v>10</v>
      </c>
      <c r="J12">
        <f>SUM(D12:F12:H12)</f>
        <v>340930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991</v>
      </c>
      <c r="F14">
        <v>513</v>
      </c>
      <c r="H14">
        <v>0</v>
      </c>
      <c r="J14">
        <f>SUM(D14:F14:H14)</f>
        <v>1504</v>
      </c>
    </row>
    <row r="15" spans="1:12" x14ac:dyDescent="0.3">
      <c r="B15" t="s">
        <v>7</v>
      </c>
      <c r="D15">
        <f>SUM(D12:D13:D14)</f>
        <v>189410</v>
      </c>
      <c r="F15">
        <f>SUM(F12:F13:F14)</f>
        <v>153014</v>
      </c>
      <c r="H15">
        <f>SUM(H12:H13:H14)</f>
        <v>10</v>
      </c>
      <c r="J15">
        <f>SUM(D15:F15:H15)</f>
        <v>342434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84851</v>
      </c>
      <c r="F18">
        <v>76498</v>
      </c>
      <c r="H18">
        <v>0</v>
      </c>
      <c r="J18">
        <f>SUM(D18:F18:H18)</f>
        <v>161349</v>
      </c>
      <c r="M18" t="str">
        <f>$B$2</f>
        <v>Bairia</v>
      </c>
      <c r="N18">
        <f>$D$15</f>
        <v>189410</v>
      </c>
      <c r="O18">
        <f>$F$15</f>
        <v>153014</v>
      </c>
      <c r="P18">
        <f>$H$15</f>
        <v>10</v>
      </c>
      <c r="Q18">
        <f>$J$15</f>
        <v>342434</v>
      </c>
      <c r="R18">
        <f>$D$18</f>
        <v>84851</v>
      </c>
      <c r="S18">
        <f>$F$18</f>
        <v>76498</v>
      </c>
      <c r="T18">
        <f>$J$21</f>
        <v>757</v>
      </c>
      <c r="U18">
        <f>$J$22</f>
        <v>162106</v>
      </c>
      <c r="V18">
        <f>$C$28</f>
        <v>162100</v>
      </c>
      <c r="W18">
        <f>$J$23</f>
        <v>47.339341303725682</v>
      </c>
      <c r="X18" t="str">
        <f>$C$42</f>
        <v xml:space="preserve">BJP       </v>
      </c>
      <c r="Y18" t="str">
        <f>$C$43</f>
        <v xml:space="preserve">SP        </v>
      </c>
      <c r="Z18">
        <f>$G$42</f>
        <v>64868</v>
      </c>
      <c r="AA18">
        <f>$G$43</f>
        <v>47791</v>
      </c>
      <c r="AB18">
        <f>$C$44</f>
        <v>17077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757</v>
      </c>
    </row>
    <row r="22" spans="1:28" x14ac:dyDescent="0.3">
      <c r="B22" t="s">
        <v>7</v>
      </c>
      <c r="J22">
        <f>SUM(J18:J19:J21)</f>
        <v>162106</v>
      </c>
    </row>
    <row r="23" spans="1:28" x14ac:dyDescent="0.3">
      <c r="A23" t="s">
        <v>20</v>
      </c>
      <c r="J23">
        <f>J22/J15*100</f>
        <v>47.339341303725682</v>
      </c>
    </row>
    <row r="25" spans="1:28" x14ac:dyDescent="0.3">
      <c r="A25" t="s">
        <v>21</v>
      </c>
    </row>
    <row r="26" spans="1:28" x14ac:dyDescent="0.3">
      <c r="B26" t="s">
        <v>22</v>
      </c>
      <c r="C26">
        <v>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</f>
        <v>162100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338</v>
      </c>
    </row>
    <row r="32" spans="1:28" x14ac:dyDescent="0.3">
      <c r="B32" t="s">
        <v>27</v>
      </c>
      <c r="C32">
        <v>1009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42798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1081</v>
      </c>
      <c r="G42">
        <v>64868</v>
      </c>
    </row>
    <row r="43" spans="1:7" x14ac:dyDescent="0.3">
      <c r="B43" t="s">
        <v>40</v>
      </c>
      <c r="C43" t="s">
        <v>45</v>
      </c>
      <c r="E43" t="s">
        <v>1082</v>
      </c>
      <c r="G43">
        <v>47791</v>
      </c>
    </row>
    <row r="44" spans="1:7" x14ac:dyDescent="0.3">
      <c r="B44" t="s">
        <v>42</v>
      </c>
      <c r="C44">
        <v>17077</v>
      </c>
    </row>
  </sheetData>
  <mergeCells count="1">
    <mergeCell ref="A1:L1"/>
  </mergeCells>
  <pageMargins left="0.75" right="0.75" top="0.75" bottom="0.5" header="0.5" footer="0.7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B44"/>
  <sheetViews>
    <sheetView workbookViewId="0">
      <selection activeCell="G29" sqref="G29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148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0</v>
      </c>
      <c r="H5">
        <v>0</v>
      </c>
      <c r="J5">
        <f>SUM(D5:F5:H5)</f>
        <v>18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162597</v>
      </c>
      <c r="F12">
        <v>143945</v>
      </c>
      <c r="H12">
        <v>19</v>
      </c>
      <c r="J12">
        <f>SUM(D12:F12:H12)</f>
        <v>306561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203</v>
      </c>
      <c r="F14">
        <v>91</v>
      </c>
      <c r="H14">
        <v>0</v>
      </c>
      <c r="J14">
        <f>SUM(D14:F14:H14)</f>
        <v>294</v>
      </c>
    </row>
    <row r="15" spans="1:12" x14ac:dyDescent="0.3">
      <c r="B15" t="s">
        <v>7</v>
      </c>
      <c r="D15">
        <f>SUM(D12:D13:D14)</f>
        <v>162800</v>
      </c>
      <c r="F15">
        <f>SUM(F12:F13:F14)</f>
        <v>144036</v>
      </c>
      <c r="H15">
        <f>SUM(H12:H13:H14)</f>
        <v>19</v>
      </c>
      <c r="J15">
        <f>SUM(D15:F15:H15)</f>
        <v>306855</v>
      </c>
    </row>
    <row r="17" spans="1:28" x14ac:dyDescent="0.3">
      <c r="A17" t="s">
        <v>17</v>
      </c>
    </row>
    <row r="18" spans="1:28" x14ac:dyDescent="0.3">
      <c r="B18" t="s">
        <v>14</v>
      </c>
      <c r="D18">
        <v>121254</v>
      </c>
      <c r="F18">
        <v>112184</v>
      </c>
      <c r="H18">
        <v>1</v>
      </c>
      <c r="J18">
        <f>SUM(D18:F18:H18)</f>
        <v>233439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760</v>
      </c>
    </row>
    <row r="22" spans="1:28" x14ac:dyDescent="0.3">
      <c r="B22" t="s">
        <v>7</v>
      </c>
      <c r="J22">
        <f>SUM(J18:J19:J21)</f>
        <v>234199</v>
      </c>
      <c r="M22" t="str">
        <f>$A$2</f>
        <v>Constituency Name</v>
      </c>
      <c r="N22" t="str">
        <f>_xlfn.CONCAT($D$4," ",$A$11)</f>
        <v>Men ELECTORS</v>
      </c>
      <c r="O22" t="str">
        <f>_xlfn.CONCAT($F$4," ",$A$11)</f>
        <v>Woman ELECTORS</v>
      </c>
      <c r="P22" t="str">
        <f>_xlfn.CONCAT($H$4," ",$A$11)</f>
        <v>Others ELECTORS</v>
      </c>
      <c r="Q22" t="str">
        <f>_xlfn.CONCAT("total"," ",$A$11)</f>
        <v>total ELECTORS</v>
      </c>
      <c r="R22" t="str">
        <f>_xlfn.CONCAT($D$4,$A$17)</f>
        <v>MenVOTERS</v>
      </c>
      <c r="S22" t="str">
        <f>_xlfn.CONCAT($F$4,$A$17)</f>
        <v>WomanVOTERS</v>
      </c>
      <c r="T22" t="str">
        <f>_xlfn.CONCAT($B$21,$A$17)</f>
        <v>PostalVOTERS</v>
      </c>
      <c r="U22" t="str">
        <f>_xlfn.CONCAT($J$4,$A$17)</f>
        <v>TotalVOTERS</v>
      </c>
      <c r="V22" t="str">
        <f>$B$28</f>
        <v>Total Valid Votes polled</v>
      </c>
      <c r="W22" t="str">
        <f>$A$23</f>
        <v>POLLING PERCENTAGE</v>
      </c>
      <c r="X22" t="str">
        <f>$B$42</f>
        <v>Winner</v>
      </c>
      <c r="Y22" t="str">
        <f>$B$43</f>
        <v>Runner-Up</v>
      </c>
      <c r="Z22" t="s">
        <v>1199</v>
      </c>
      <c r="AA22" t="s">
        <v>1200</v>
      </c>
      <c r="AB22" t="str">
        <f>$B$44</f>
        <v>Margin</v>
      </c>
    </row>
    <row r="23" spans="1:28" x14ac:dyDescent="0.3">
      <c r="A23" t="s">
        <v>20</v>
      </c>
      <c r="J23">
        <f>J22/J15*100</f>
        <v>76.322367241856909</v>
      </c>
      <c r="M23" t="str">
        <f>$B$2</f>
        <v>Naugawan Sadat</v>
      </c>
      <c r="N23">
        <f>$D$15</f>
        <v>162800</v>
      </c>
      <c r="O23">
        <f>$F$15</f>
        <v>144036</v>
      </c>
      <c r="P23">
        <f>$H$15</f>
        <v>19</v>
      </c>
      <c r="Q23">
        <f>$J$15</f>
        <v>306855</v>
      </c>
      <c r="R23">
        <f>$D$18</f>
        <v>121254</v>
      </c>
      <c r="S23">
        <f>$F$18</f>
        <v>112184</v>
      </c>
      <c r="T23">
        <f>$J$21</f>
        <v>760</v>
      </c>
      <c r="U23">
        <f>$J$22</f>
        <v>234199</v>
      </c>
      <c r="V23">
        <f>$C$28</f>
        <v>234190</v>
      </c>
      <c r="W23">
        <f>$J$23</f>
        <v>76.322367241856909</v>
      </c>
      <c r="X23" t="str">
        <f>$C$42</f>
        <v xml:space="preserve">BJP       </v>
      </c>
      <c r="Y23" t="str">
        <f>$C$43</f>
        <v xml:space="preserve">SP        </v>
      </c>
      <c r="Z23">
        <f>$G$42</f>
        <v>97030</v>
      </c>
      <c r="AA23">
        <f>$G$43</f>
        <v>76382</v>
      </c>
      <c r="AB23">
        <f>$C$44</f>
        <v>20648</v>
      </c>
    </row>
    <row r="25" spans="1:28" x14ac:dyDescent="0.3">
      <c r="A25" t="s">
        <v>21</v>
      </c>
    </row>
    <row r="26" spans="1:28" x14ac:dyDescent="0.3">
      <c r="B26" t="s">
        <v>22</v>
      </c>
      <c r="C26">
        <v>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J22-9</f>
        <v>234190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344</v>
      </c>
    </row>
    <row r="32" spans="1:28" x14ac:dyDescent="0.3">
      <c r="B32" t="s">
        <v>27</v>
      </c>
      <c r="C32">
        <v>891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149</v>
      </c>
      <c r="G42">
        <v>97030</v>
      </c>
    </row>
    <row r="43" spans="1:7" x14ac:dyDescent="0.3">
      <c r="B43" t="s">
        <v>40</v>
      </c>
      <c r="C43" t="s">
        <v>45</v>
      </c>
      <c r="E43" t="s">
        <v>150</v>
      </c>
      <c r="G43">
        <v>76382</v>
      </c>
    </row>
    <row r="44" spans="1:7" x14ac:dyDescent="0.3">
      <c r="B44" t="s">
        <v>42</v>
      </c>
      <c r="C44">
        <v>20648</v>
      </c>
    </row>
  </sheetData>
  <mergeCells count="1">
    <mergeCell ref="A1:L1"/>
  </mergeCells>
  <pageMargins left="0.75" right="0.75" top="0.75" bottom="0.5" header="0.5" footer="0.75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1083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1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164955</v>
      </c>
      <c r="F12">
        <v>147774</v>
      </c>
      <c r="H12">
        <v>7</v>
      </c>
      <c r="J12">
        <f>SUM(D12:F12:H12)</f>
        <v>312736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130</v>
      </c>
      <c r="F14">
        <v>45</v>
      </c>
      <c r="H14">
        <v>0</v>
      </c>
      <c r="J14">
        <f>SUM(D14:F14:H14)</f>
        <v>175</v>
      </c>
    </row>
    <row r="15" spans="1:12" x14ac:dyDescent="0.3">
      <c r="B15" t="s">
        <v>7</v>
      </c>
      <c r="D15">
        <f>SUM(D12:D13:D14)</f>
        <v>165085</v>
      </c>
      <c r="F15">
        <f>SUM(F12:F13:F14)</f>
        <v>147819</v>
      </c>
      <c r="H15">
        <f>SUM(H12:H13:H14)</f>
        <v>7</v>
      </c>
      <c r="J15">
        <f>SUM(D15:F15:H15)</f>
        <v>312911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89373</v>
      </c>
      <c r="F18">
        <v>100451</v>
      </c>
      <c r="H18">
        <v>0</v>
      </c>
      <c r="J18">
        <f>SUM(D18:F18:H18)</f>
        <v>189824</v>
      </c>
      <c r="M18" t="str">
        <f>$B$2</f>
        <v>Badlapur</v>
      </c>
      <c r="N18">
        <f>$D$15</f>
        <v>165085</v>
      </c>
      <c r="O18">
        <f>$F$15</f>
        <v>147819</v>
      </c>
      <c r="P18">
        <f>$H$15</f>
        <v>7</v>
      </c>
      <c r="Q18">
        <f>$J$15</f>
        <v>312911</v>
      </c>
      <c r="R18">
        <f>$D$18</f>
        <v>89373</v>
      </c>
      <c r="S18">
        <f>$F$18</f>
        <v>100451</v>
      </c>
      <c r="T18">
        <f>$J$21</f>
        <v>849</v>
      </c>
      <c r="U18">
        <f>$J$22</f>
        <v>190673</v>
      </c>
      <c r="V18">
        <f>$C$28</f>
        <v>190590</v>
      </c>
      <c r="W18">
        <f>$J$23</f>
        <v>60.93521800128471</v>
      </c>
      <c r="X18" t="str">
        <f>$C$42</f>
        <v xml:space="preserve">BJP       </v>
      </c>
      <c r="Y18" t="str">
        <f>$C$43</f>
        <v xml:space="preserve">BSP       </v>
      </c>
      <c r="Z18">
        <f>$G$42</f>
        <v>60237</v>
      </c>
      <c r="AA18">
        <f>$G$43</f>
        <v>57865</v>
      </c>
      <c r="AB18">
        <f>$C$44</f>
        <v>2372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849</v>
      </c>
    </row>
    <row r="22" spans="1:28" x14ac:dyDescent="0.3">
      <c r="B22" t="s">
        <v>7</v>
      </c>
      <c r="J22">
        <f>SUM(J18:J19:J21)</f>
        <v>190673</v>
      </c>
    </row>
    <row r="23" spans="1:28" x14ac:dyDescent="0.3">
      <c r="A23" t="s">
        <v>20</v>
      </c>
      <c r="J23">
        <f>J22/J15*100</f>
        <v>60.93521800128471</v>
      </c>
    </row>
    <row r="25" spans="1:28" x14ac:dyDescent="0.3">
      <c r="A25" t="s">
        <v>21</v>
      </c>
    </row>
    <row r="26" spans="1:28" x14ac:dyDescent="0.3">
      <c r="B26" t="s">
        <v>22</v>
      </c>
      <c r="C26">
        <v>83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J22-83</f>
        <v>190590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339</v>
      </c>
    </row>
    <row r="32" spans="1:28" x14ac:dyDescent="0.3">
      <c r="B32" t="s">
        <v>27</v>
      </c>
      <c r="C32">
        <v>923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1084</v>
      </c>
      <c r="G42">
        <v>60237</v>
      </c>
    </row>
    <row r="43" spans="1:7" x14ac:dyDescent="0.3">
      <c r="B43" t="s">
        <v>40</v>
      </c>
      <c r="C43" t="s">
        <v>47</v>
      </c>
      <c r="E43" t="s">
        <v>1085</v>
      </c>
      <c r="G43">
        <v>57865</v>
      </c>
    </row>
    <row r="44" spans="1:7" x14ac:dyDescent="0.3">
      <c r="B44" t="s">
        <v>42</v>
      </c>
      <c r="C44">
        <v>2372</v>
      </c>
    </row>
  </sheetData>
  <mergeCells count="1">
    <mergeCell ref="A1:L1"/>
  </mergeCells>
  <pageMargins left="0.75" right="0.75" top="0.75" bottom="0.5" header="0.5" footer="0.75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1086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2</v>
      </c>
      <c r="H5">
        <v>0</v>
      </c>
      <c r="J5">
        <f>SUM(D5:F5:H5)</f>
        <v>19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191508</v>
      </c>
      <c r="F12">
        <v>159841</v>
      </c>
      <c r="H12">
        <v>20</v>
      </c>
      <c r="J12">
        <f>SUM(D12:F12:H12)</f>
        <v>351369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96</v>
      </c>
      <c r="F14">
        <v>44</v>
      </c>
      <c r="H14">
        <v>0</v>
      </c>
      <c r="J14">
        <f>SUM(D14:F14:H14)</f>
        <v>140</v>
      </c>
    </row>
    <row r="15" spans="1:12" x14ac:dyDescent="0.3">
      <c r="B15" t="s">
        <v>7</v>
      </c>
      <c r="D15">
        <f>SUM(D12:D13:D14)</f>
        <v>191604</v>
      </c>
      <c r="F15">
        <f>SUM(F12:F13:F14)</f>
        <v>159885</v>
      </c>
      <c r="H15">
        <f>SUM(H12:H13:H14)</f>
        <v>20</v>
      </c>
      <c r="J15">
        <f>SUM(D15:F15:H15)</f>
        <v>351509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105163</v>
      </c>
      <c r="F18">
        <v>108454</v>
      </c>
      <c r="H18">
        <v>1</v>
      </c>
      <c r="J18">
        <f>SUM(D18:F18:H18)</f>
        <v>213618</v>
      </c>
      <c r="M18" t="str">
        <f>$B$2</f>
        <v>Shahganj</v>
      </c>
      <c r="N18">
        <f>$D$15</f>
        <v>191604</v>
      </c>
      <c r="O18">
        <f>$F$15</f>
        <v>159885</v>
      </c>
      <c r="P18">
        <f>$H$15</f>
        <v>20</v>
      </c>
      <c r="Q18">
        <f>$J$15</f>
        <v>351509</v>
      </c>
      <c r="R18">
        <f>$D$18</f>
        <v>105163</v>
      </c>
      <c r="S18">
        <f>$F$18</f>
        <v>108454</v>
      </c>
      <c r="T18">
        <f>$J$21</f>
        <v>655</v>
      </c>
      <c r="U18">
        <f>$J$22</f>
        <v>214273</v>
      </c>
      <c r="V18">
        <f>$C$28</f>
        <v>214243</v>
      </c>
      <c r="W18">
        <f>$J$23</f>
        <v>60.958040903646847</v>
      </c>
      <c r="X18" t="str">
        <f>$C$42</f>
        <v xml:space="preserve">SP        </v>
      </c>
      <c r="Y18" t="str">
        <f>$C$43</f>
        <v xml:space="preserve">SBSP      </v>
      </c>
      <c r="Z18">
        <f>$G$42</f>
        <v>67818</v>
      </c>
      <c r="AA18">
        <f>$G$43</f>
        <v>58656</v>
      </c>
      <c r="AB18">
        <f>$C$44</f>
        <v>9162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655</v>
      </c>
    </row>
    <row r="22" spans="1:28" x14ac:dyDescent="0.3">
      <c r="B22" t="s">
        <v>7</v>
      </c>
      <c r="J22">
        <f>SUM(J18:J19:J21)</f>
        <v>214273</v>
      </c>
    </row>
    <row r="23" spans="1:28" x14ac:dyDescent="0.3">
      <c r="A23" t="s">
        <v>20</v>
      </c>
      <c r="J23">
        <f>J22/J15*100</f>
        <v>60.958040903646847</v>
      </c>
    </row>
    <row r="25" spans="1:28" x14ac:dyDescent="0.3">
      <c r="A25" t="s">
        <v>21</v>
      </c>
    </row>
    <row r="26" spans="1:28" x14ac:dyDescent="0.3">
      <c r="B26" t="s">
        <v>22</v>
      </c>
      <c r="C26">
        <v>30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J22-30</f>
        <v>214243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374</v>
      </c>
    </row>
    <row r="32" spans="1:28" x14ac:dyDescent="0.3">
      <c r="B32" t="s">
        <v>27</v>
      </c>
      <c r="C32">
        <v>939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1087</v>
      </c>
      <c r="G42">
        <v>67818</v>
      </c>
    </row>
    <row r="43" spans="1:7" x14ac:dyDescent="0.3">
      <c r="B43" t="s">
        <v>40</v>
      </c>
      <c r="C43" t="s">
        <v>997</v>
      </c>
      <c r="E43" t="s">
        <v>1088</v>
      </c>
      <c r="G43">
        <v>58656</v>
      </c>
    </row>
    <row r="44" spans="1:7" x14ac:dyDescent="0.3">
      <c r="B44" t="s">
        <v>42</v>
      </c>
      <c r="C44">
        <v>9162</v>
      </c>
    </row>
  </sheetData>
  <mergeCells count="1">
    <mergeCell ref="A1:L1"/>
  </mergeCells>
  <pageMargins left="0.75" right="0.75" top="0.75" bottom="0.5" header="0.5" footer="0.75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1089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0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208984</v>
      </c>
      <c r="F12">
        <v>181497</v>
      </c>
      <c r="H12">
        <v>17</v>
      </c>
      <c r="J12">
        <f>SUM(D12:F12:H12)</f>
        <v>390498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65</v>
      </c>
      <c r="F14">
        <v>30</v>
      </c>
      <c r="H14">
        <v>0</v>
      </c>
      <c r="J14">
        <f>SUM(D14:F14:H14)</f>
        <v>95</v>
      </c>
    </row>
    <row r="15" spans="1:12" x14ac:dyDescent="0.3">
      <c r="B15" t="s">
        <v>7</v>
      </c>
      <c r="D15">
        <f>SUM(D12:D13:D14)</f>
        <v>209049</v>
      </c>
      <c r="F15">
        <f>SUM(F12:F13:F14)</f>
        <v>181527</v>
      </c>
      <c r="H15">
        <f>SUM(H12:H13:H14)</f>
        <v>17</v>
      </c>
      <c r="J15">
        <f>SUM(D15:F15:H15)</f>
        <v>390593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111089</v>
      </c>
      <c r="F18">
        <v>113389</v>
      </c>
      <c r="H18">
        <v>2</v>
      </c>
      <c r="J18">
        <f>SUM(D18:F18:H18)</f>
        <v>224480</v>
      </c>
      <c r="M18" t="str">
        <f>$B$2</f>
        <v>Jaunpur</v>
      </c>
      <c r="N18">
        <f>$D$15</f>
        <v>209049</v>
      </c>
      <c r="O18">
        <f>$F$15</f>
        <v>181527</v>
      </c>
      <c r="P18">
        <f>$H$15</f>
        <v>17</v>
      </c>
      <c r="Q18">
        <f>$J$15</f>
        <v>390593</v>
      </c>
      <c r="R18">
        <f>$D$18</f>
        <v>111089</v>
      </c>
      <c r="S18">
        <f>$F$18</f>
        <v>113389</v>
      </c>
      <c r="T18">
        <f>$J$21</f>
        <v>1113</v>
      </c>
      <c r="U18">
        <f>$J$22</f>
        <v>225593</v>
      </c>
      <c r="V18">
        <f>$C$28</f>
        <v>225577</v>
      </c>
      <c r="W18">
        <f>$J$23</f>
        <v>57.756539415708929</v>
      </c>
      <c r="X18" t="str">
        <f>$C$42</f>
        <v xml:space="preserve">BJP       </v>
      </c>
      <c r="Y18" t="str">
        <f>$C$43</f>
        <v xml:space="preserve">INC       </v>
      </c>
      <c r="Z18">
        <f>$G$42</f>
        <v>90324</v>
      </c>
      <c r="AA18">
        <f>$G$43</f>
        <v>78040</v>
      </c>
      <c r="AB18">
        <f>$C$44</f>
        <v>12284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1113</v>
      </c>
    </row>
    <row r="22" spans="1:28" x14ac:dyDescent="0.3">
      <c r="B22" t="s">
        <v>7</v>
      </c>
      <c r="J22">
        <f>SUM(J18:J19:J21)</f>
        <v>225593</v>
      </c>
    </row>
    <row r="23" spans="1:28" x14ac:dyDescent="0.3">
      <c r="A23" t="s">
        <v>20</v>
      </c>
      <c r="J23">
        <f>J22/J15*100</f>
        <v>57.756539415708929</v>
      </c>
    </row>
    <row r="25" spans="1:28" x14ac:dyDescent="0.3">
      <c r="A25" t="s">
        <v>21</v>
      </c>
    </row>
    <row r="26" spans="1:28" x14ac:dyDescent="0.3">
      <c r="B26" t="s">
        <v>22</v>
      </c>
      <c r="C26">
        <v>16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J22-16</f>
        <v>225577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407</v>
      </c>
    </row>
    <row r="32" spans="1:28" x14ac:dyDescent="0.3">
      <c r="B32" t="s">
        <v>27</v>
      </c>
      <c r="C32">
        <v>959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1090</v>
      </c>
      <c r="G42">
        <v>90324</v>
      </c>
    </row>
    <row r="43" spans="1:7" x14ac:dyDescent="0.3">
      <c r="B43" t="s">
        <v>40</v>
      </c>
      <c r="C43" t="s">
        <v>39</v>
      </c>
      <c r="E43" t="s">
        <v>1091</v>
      </c>
      <c r="G43">
        <v>78040</v>
      </c>
    </row>
    <row r="44" spans="1:7" x14ac:dyDescent="0.3">
      <c r="B44" t="s">
        <v>42</v>
      </c>
      <c r="C44">
        <v>12284</v>
      </c>
    </row>
  </sheetData>
  <mergeCells count="1">
    <mergeCell ref="A1:L1"/>
  </mergeCells>
  <pageMargins left="0.75" right="0.75" top="0.75" bottom="0.5" header="0.5" footer="0.75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1092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0</v>
      </c>
      <c r="H5">
        <v>0</v>
      </c>
      <c r="J5">
        <f>SUM(D5:F5:H5)</f>
        <v>8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180283</v>
      </c>
      <c r="F12">
        <v>165371</v>
      </c>
      <c r="H12">
        <v>18</v>
      </c>
      <c r="J12">
        <f>SUM(D12:F12:H12)</f>
        <v>345672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142</v>
      </c>
      <c r="F14">
        <v>43</v>
      </c>
      <c r="H14">
        <v>0</v>
      </c>
      <c r="J14">
        <f>SUM(D14:F14:H14)</f>
        <v>185</v>
      </c>
    </row>
    <row r="15" spans="1:12" x14ac:dyDescent="0.3">
      <c r="B15" t="s">
        <v>7</v>
      </c>
      <c r="D15">
        <f>SUM(D12:D13:D14)</f>
        <v>180425</v>
      </c>
      <c r="F15">
        <f>SUM(F12:F13:F14)</f>
        <v>165414</v>
      </c>
      <c r="H15">
        <f>SUM(H12:H13:H14)</f>
        <v>18</v>
      </c>
      <c r="J15">
        <f>SUM(D15:F15:H15)</f>
        <v>345857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97375</v>
      </c>
      <c r="F18">
        <v>108894</v>
      </c>
      <c r="H18">
        <v>0</v>
      </c>
      <c r="J18">
        <f>SUM(D18:F18:H18)</f>
        <v>206269</v>
      </c>
      <c r="M18" t="str">
        <f>$B$2</f>
        <v>Malhani</v>
      </c>
      <c r="N18">
        <f>$D$15</f>
        <v>180425</v>
      </c>
      <c r="O18">
        <f>$F$15</f>
        <v>165414</v>
      </c>
      <c r="P18">
        <f>$H$15</f>
        <v>18</v>
      </c>
      <c r="Q18">
        <f>$J$15</f>
        <v>345857</v>
      </c>
      <c r="R18">
        <f>$D$18</f>
        <v>97375</v>
      </c>
      <c r="S18">
        <f>$F$18</f>
        <v>108894</v>
      </c>
      <c r="T18">
        <f>$J$21</f>
        <v>1396</v>
      </c>
      <c r="U18">
        <f>$J$22</f>
        <v>207665</v>
      </c>
      <c r="V18">
        <f>$C$28</f>
        <v>207665</v>
      </c>
      <c r="W18">
        <f>$J$23</f>
        <v>60.043601835440661</v>
      </c>
      <c r="X18" t="str">
        <f>$C$42</f>
        <v xml:space="preserve">SP        </v>
      </c>
      <c r="Y18" t="str">
        <f>$C$43</f>
        <v xml:space="preserve">NINSHAD   </v>
      </c>
      <c r="Z18">
        <f>$G$42</f>
        <v>69351</v>
      </c>
      <c r="AA18">
        <f>$G$43</f>
        <v>48141</v>
      </c>
      <c r="AB18">
        <f>$C$44</f>
        <v>21210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1396</v>
      </c>
    </row>
    <row r="22" spans="1:28" x14ac:dyDescent="0.3">
      <c r="B22" t="s">
        <v>7</v>
      </c>
      <c r="J22">
        <f>SUM(J18:J19:J21)</f>
        <v>207665</v>
      </c>
    </row>
    <row r="23" spans="1:28" x14ac:dyDescent="0.3">
      <c r="A23" t="s">
        <v>20</v>
      </c>
      <c r="J23">
        <f>J22/J15*100</f>
        <v>60.043601835440661</v>
      </c>
    </row>
    <row r="25" spans="1:28" x14ac:dyDescent="0.3">
      <c r="A25" t="s">
        <v>21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207665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369</v>
      </c>
    </row>
    <row r="32" spans="1:28" x14ac:dyDescent="0.3">
      <c r="B32" t="s">
        <v>27</v>
      </c>
      <c r="C32">
        <v>937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1093</v>
      </c>
      <c r="G42">
        <v>69351</v>
      </c>
    </row>
    <row r="43" spans="1:7" x14ac:dyDescent="0.3">
      <c r="B43" t="s">
        <v>40</v>
      </c>
      <c r="C43" t="s">
        <v>1094</v>
      </c>
      <c r="E43" t="s">
        <v>1095</v>
      </c>
      <c r="G43">
        <v>48141</v>
      </c>
    </row>
    <row r="44" spans="1:7" x14ac:dyDescent="0.3">
      <c r="B44" t="s">
        <v>42</v>
      </c>
      <c r="C44">
        <v>21210</v>
      </c>
    </row>
  </sheetData>
  <mergeCells count="1">
    <mergeCell ref="A1:L1"/>
  </mergeCells>
  <pageMargins left="0.75" right="0.75" top="0.75" bottom="0.5" header="0.5" footer="0.75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dimension ref="A1:AB44"/>
  <sheetViews>
    <sheetView topLeftCell="F1" workbookViewId="0">
      <selection activeCell="M18" sqref="M18:AB1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1096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2</v>
      </c>
      <c r="J8">
        <f>SUM(D8:F8:E8)</f>
        <v>11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190157</v>
      </c>
      <c r="F12">
        <v>163762</v>
      </c>
      <c r="H12">
        <v>13</v>
      </c>
      <c r="J12">
        <f>SUM(D12:F12:H12)</f>
        <v>353932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64</v>
      </c>
      <c r="F14">
        <v>31</v>
      </c>
      <c r="H14">
        <v>0</v>
      </c>
      <c r="J14">
        <f>SUM(D14:F14:H14)</f>
        <v>95</v>
      </c>
    </row>
    <row r="15" spans="1:12" x14ac:dyDescent="0.3">
      <c r="B15" t="s">
        <v>7</v>
      </c>
      <c r="D15">
        <f>SUM(D12:D13:D14)</f>
        <v>190221</v>
      </c>
      <c r="F15">
        <f>SUM(F12:F13:F14)</f>
        <v>163793</v>
      </c>
      <c r="H15">
        <f>SUM(H12:H13:H14)</f>
        <v>13</v>
      </c>
      <c r="J15">
        <f>SUM(D15:F15:H15)</f>
        <v>354027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96525</v>
      </c>
      <c r="F18">
        <v>107097</v>
      </c>
      <c r="H18">
        <v>2</v>
      </c>
      <c r="J18">
        <f>SUM(D18:F18:H18)</f>
        <v>203624</v>
      </c>
      <c r="M18" t="str">
        <f>$B$2</f>
        <v>Mungra Badshahpur</v>
      </c>
      <c r="N18">
        <f>$D$15</f>
        <v>190221</v>
      </c>
      <c r="O18">
        <f>$F$15</f>
        <v>163793</v>
      </c>
      <c r="P18">
        <f>$H$15</f>
        <v>13</v>
      </c>
      <c r="Q18">
        <f>$J$15</f>
        <v>354027</v>
      </c>
      <c r="R18">
        <f>$D$18</f>
        <v>96525</v>
      </c>
      <c r="S18">
        <f>$F$18</f>
        <v>107097</v>
      </c>
      <c r="T18">
        <f>$J$21</f>
        <v>722</v>
      </c>
      <c r="U18">
        <f>$J$22</f>
        <v>204346</v>
      </c>
      <c r="V18">
        <f>$C$28</f>
        <v>204332</v>
      </c>
      <c r="W18">
        <f>$J$23</f>
        <v>57.72045634937448</v>
      </c>
      <c r="X18" t="str">
        <f>$C$42</f>
        <v xml:space="preserve">BSP       </v>
      </c>
      <c r="Y18" t="str">
        <f>$C$43</f>
        <v xml:space="preserve">BJP       </v>
      </c>
      <c r="Z18">
        <f>$G$42</f>
        <v>69557</v>
      </c>
      <c r="AA18">
        <f>$G$43</f>
        <v>63637</v>
      </c>
      <c r="AB18">
        <f>$C$44</f>
        <v>5920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722</v>
      </c>
    </row>
    <row r="22" spans="1:28" x14ac:dyDescent="0.3">
      <c r="B22" t="s">
        <v>7</v>
      </c>
      <c r="J22">
        <f>SUM(J18:J19:J21)</f>
        <v>204346</v>
      </c>
    </row>
    <row r="23" spans="1:28" x14ac:dyDescent="0.3">
      <c r="A23" t="s">
        <v>20</v>
      </c>
      <c r="J23">
        <f>J22/J15*100</f>
        <v>57.72045634937448</v>
      </c>
    </row>
    <row r="25" spans="1:28" x14ac:dyDescent="0.3">
      <c r="A25" t="s">
        <v>21</v>
      </c>
    </row>
    <row r="26" spans="1:28" x14ac:dyDescent="0.3">
      <c r="B26" t="s">
        <v>22</v>
      </c>
      <c r="C26">
        <v>14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J22-14</f>
        <v>204332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378</v>
      </c>
    </row>
    <row r="32" spans="1:28" x14ac:dyDescent="0.3">
      <c r="B32" t="s">
        <v>27</v>
      </c>
      <c r="C32">
        <v>936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1097</v>
      </c>
      <c r="G42">
        <v>69557</v>
      </c>
    </row>
    <row r="43" spans="1:7" x14ac:dyDescent="0.3">
      <c r="B43" t="s">
        <v>40</v>
      </c>
      <c r="C43" t="s">
        <v>41</v>
      </c>
      <c r="E43" t="s">
        <v>1098</v>
      </c>
      <c r="G43">
        <v>63637</v>
      </c>
    </row>
    <row r="44" spans="1:7" x14ac:dyDescent="0.3">
      <c r="B44" t="s">
        <v>42</v>
      </c>
      <c r="C44">
        <v>5920</v>
      </c>
    </row>
  </sheetData>
  <mergeCells count="1">
    <mergeCell ref="A1:L1"/>
  </mergeCells>
  <pageMargins left="0.75" right="0.75" top="0.75" bottom="0.5" header="0.5" footer="0.75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dimension ref="A1:AB44"/>
  <sheetViews>
    <sheetView topLeftCell="F1" workbookViewId="0">
      <selection activeCell="A365" sqref="A365:P365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1099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3</v>
      </c>
      <c r="H5">
        <v>0</v>
      </c>
      <c r="J5">
        <f>SUM(D5:F5:H5)</f>
        <v>15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3</v>
      </c>
      <c r="J8">
        <f>SUM(D8:F8:E8)</f>
        <v>11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195006</v>
      </c>
      <c r="F12">
        <v>169957</v>
      </c>
      <c r="H12">
        <v>12</v>
      </c>
      <c r="J12">
        <f>SUM(D12:F12:H12)</f>
        <v>364975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122</v>
      </c>
      <c r="F14">
        <v>50</v>
      </c>
      <c r="H14">
        <v>0</v>
      </c>
      <c r="J14">
        <f>SUM(D14:F14:H14)</f>
        <v>172</v>
      </c>
    </row>
    <row r="15" spans="1:12" x14ac:dyDescent="0.3">
      <c r="B15" t="s">
        <v>7</v>
      </c>
      <c r="D15">
        <f>SUM(D12:D13:D14)</f>
        <v>195128</v>
      </c>
      <c r="F15">
        <f>SUM(F12:F13:F14)</f>
        <v>170007</v>
      </c>
      <c r="H15">
        <f>SUM(H12:H13:H14)</f>
        <v>12</v>
      </c>
      <c r="J15">
        <f>SUM(D15:F15:H15)</f>
        <v>365147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95528</v>
      </c>
      <c r="F18">
        <v>111995</v>
      </c>
      <c r="H18">
        <v>0</v>
      </c>
      <c r="J18">
        <f>SUM(D18:F18:H18)</f>
        <v>207523</v>
      </c>
      <c r="M18" t="str">
        <f>$B$2</f>
        <v>Machhlishahr S.C.</v>
      </c>
      <c r="N18">
        <f>$D$15</f>
        <v>195128</v>
      </c>
      <c r="O18">
        <f>$F$15</f>
        <v>170007</v>
      </c>
      <c r="P18">
        <f>$H$15</f>
        <v>12</v>
      </c>
      <c r="Q18">
        <f>$J$15</f>
        <v>365147</v>
      </c>
      <c r="R18">
        <f>$D$18</f>
        <v>95528</v>
      </c>
      <c r="S18">
        <f>$F$18</f>
        <v>111995</v>
      </c>
      <c r="T18">
        <f>$J$21</f>
        <v>828</v>
      </c>
      <c r="U18">
        <f>$J$22</f>
        <v>208351</v>
      </c>
      <c r="V18">
        <f>$C$28</f>
        <v>208344</v>
      </c>
      <c r="W18">
        <f>$J$23</f>
        <v>57.059485631814034</v>
      </c>
      <c r="X18" t="str">
        <f>$C$42</f>
        <v xml:space="preserve">SP        </v>
      </c>
      <c r="Y18" t="str">
        <f>$C$43</f>
        <v xml:space="preserve">BJP       </v>
      </c>
      <c r="Z18">
        <f>$G$42</f>
        <v>72368</v>
      </c>
      <c r="AA18">
        <f>$G$43</f>
        <v>68189</v>
      </c>
      <c r="AB18">
        <f>$C$44</f>
        <v>4179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828</v>
      </c>
    </row>
    <row r="22" spans="1:28" x14ac:dyDescent="0.3">
      <c r="B22" t="s">
        <v>7</v>
      </c>
      <c r="J22">
        <f>SUM(J18:J19:J21)</f>
        <v>208351</v>
      </c>
    </row>
    <row r="23" spans="1:28" x14ac:dyDescent="0.3">
      <c r="A23" t="s">
        <v>20</v>
      </c>
      <c r="J23">
        <f>J22/J15*100</f>
        <v>57.059485631814034</v>
      </c>
    </row>
    <row r="25" spans="1:28" x14ac:dyDescent="0.3">
      <c r="A25" t="s">
        <v>21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</f>
        <v>208344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397</v>
      </c>
    </row>
    <row r="32" spans="1:28" x14ac:dyDescent="0.3">
      <c r="B32" t="s">
        <v>27</v>
      </c>
      <c r="C32">
        <v>919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1100</v>
      </c>
      <c r="G42">
        <v>72368</v>
      </c>
    </row>
    <row r="43" spans="1:7" x14ac:dyDescent="0.3">
      <c r="B43" t="s">
        <v>40</v>
      </c>
      <c r="C43" t="s">
        <v>41</v>
      </c>
      <c r="E43" t="s">
        <v>1101</v>
      </c>
      <c r="G43">
        <v>68189</v>
      </c>
    </row>
    <row r="44" spans="1:7" x14ac:dyDescent="0.3">
      <c r="B44" t="s">
        <v>42</v>
      </c>
      <c r="C44">
        <v>4179</v>
      </c>
    </row>
  </sheetData>
  <mergeCells count="1">
    <mergeCell ref="A1:L1"/>
  </mergeCells>
  <pageMargins left="0.75" right="0.75" top="0.75" bottom="0.5" header="0.5" footer="0.75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dimension ref="A1:AB44"/>
  <sheetViews>
    <sheetView topLeftCell="F1" workbookViewId="0">
      <selection activeCell="A365" sqref="A365:P365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1102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19</v>
      </c>
      <c r="F5">
        <v>3</v>
      </c>
      <c r="H5">
        <v>0</v>
      </c>
      <c r="J5">
        <f>SUM(D5:F5:H5)</f>
        <v>22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19</v>
      </c>
      <c r="F8">
        <f>E5-E6-E7</f>
        <v>0</v>
      </c>
      <c r="H8">
        <f>F5-F6-F7</f>
        <v>3</v>
      </c>
      <c r="J8">
        <f>SUM(D8:F8:E8)</f>
        <v>19</v>
      </c>
    </row>
    <row r="9" spans="1:12" x14ac:dyDescent="0.3">
      <c r="A9" t="s">
        <v>12</v>
      </c>
      <c r="D9">
        <v>18</v>
      </c>
      <c r="F9">
        <v>1</v>
      </c>
      <c r="H9">
        <v>0</v>
      </c>
      <c r="J9">
        <f>SUM(D9:F9:E9)</f>
        <v>19</v>
      </c>
    </row>
    <row r="11" spans="1:12" x14ac:dyDescent="0.3">
      <c r="A11" t="s">
        <v>13</v>
      </c>
    </row>
    <row r="12" spans="1:12" x14ac:dyDescent="0.3">
      <c r="B12" t="s">
        <v>14</v>
      </c>
      <c r="D12">
        <v>163935</v>
      </c>
      <c r="F12">
        <v>143893</v>
      </c>
      <c r="H12">
        <v>6</v>
      </c>
      <c r="J12">
        <f>SUM(D12:F12:H12)</f>
        <v>307834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204</v>
      </c>
      <c r="F14">
        <v>82</v>
      </c>
      <c r="H14">
        <v>0</v>
      </c>
      <c r="J14">
        <f>SUM(D14:F14:H14)</f>
        <v>286</v>
      </c>
    </row>
    <row r="15" spans="1:12" x14ac:dyDescent="0.3">
      <c r="B15" t="s">
        <v>7</v>
      </c>
      <c r="D15">
        <f>SUM(D12:D13:D14)</f>
        <v>164139</v>
      </c>
      <c r="F15">
        <f>SUM(F12:F13:F14)</f>
        <v>143975</v>
      </c>
      <c r="H15">
        <f>SUM(H12:H13:H14)</f>
        <v>6</v>
      </c>
      <c r="J15">
        <f>SUM(D15:F15:H15)</f>
        <v>308120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84788</v>
      </c>
      <c r="F18">
        <v>94505</v>
      </c>
      <c r="H18">
        <v>0</v>
      </c>
      <c r="J18">
        <f>SUM(D18:F18:H18)</f>
        <v>179293</v>
      </c>
      <c r="M18" t="str">
        <f>$B$2</f>
        <v>Mariyahu</v>
      </c>
      <c r="N18">
        <f>$D$15</f>
        <v>164139</v>
      </c>
      <c r="O18">
        <f>$F$15</f>
        <v>143975</v>
      </c>
      <c r="P18">
        <f>$H$15</f>
        <v>6</v>
      </c>
      <c r="Q18">
        <f>$J$15</f>
        <v>308120</v>
      </c>
      <c r="R18">
        <f>$D$18</f>
        <v>84788</v>
      </c>
      <c r="S18">
        <f>$F$18</f>
        <v>94505</v>
      </c>
      <c r="T18">
        <f>$J$21</f>
        <v>779</v>
      </c>
      <c r="U18">
        <f>$J$22</f>
        <v>180072</v>
      </c>
      <c r="V18">
        <f>$C$28</f>
        <v>180043</v>
      </c>
      <c r="W18">
        <f>$J$23</f>
        <v>58.442165390107746</v>
      </c>
      <c r="X18" t="str">
        <f>$C$42</f>
        <v xml:space="preserve">ADAL      </v>
      </c>
      <c r="Y18" t="str">
        <f>$C$43</f>
        <v xml:space="preserve">SP        </v>
      </c>
      <c r="Z18">
        <f>$G$42</f>
        <v>58804</v>
      </c>
      <c r="AA18">
        <f>$G$43</f>
        <v>47454</v>
      </c>
      <c r="AB18">
        <f>$C$44</f>
        <v>11350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779</v>
      </c>
    </row>
    <row r="22" spans="1:28" x14ac:dyDescent="0.3">
      <c r="B22" t="s">
        <v>7</v>
      </c>
      <c r="J22">
        <f>SUM(J18:J19:J21)</f>
        <v>180072</v>
      </c>
    </row>
    <row r="23" spans="1:28" x14ac:dyDescent="0.3">
      <c r="A23" t="s">
        <v>20</v>
      </c>
      <c r="J23">
        <f>J22/J15*100</f>
        <v>58.442165390107746</v>
      </c>
    </row>
    <row r="25" spans="1:28" x14ac:dyDescent="0.3">
      <c r="A25" t="s">
        <v>21</v>
      </c>
    </row>
    <row r="26" spans="1:28" x14ac:dyDescent="0.3">
      <c r="B26" t="s">
        <v>22</v>
      </c>
      <c r="C26">
        <v>29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J22-29</f>
        <v>180043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349</v>
      </c>
    </row>
    <row r="32" spans="1:28" x14ac:dyDescent="0.3">
      <c r="B32" t="s">
        <v>27</v>
      </c>
      <c r="C32">
        <v>882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728</v>
      </c>
      <c r="E42" t="s">
        <v>1103</v>
      </c>
      <c r="G42">
        <v>58804</v>
      </c>
    </row>
    <row r="43" spans="1:7" x14ac:dyDescent="0.3">
      <c r="B43" t="s">
        <v>40</v>
      </c>
      <c r="C43" t="s">
        <v>45</v>
      </c>
      <c r="E43" t="s">
        <v>1104</v>
      </c>
      <c r="G43">
        <v>47454</v>
      </c>
    </row>
    <row r="44" spans="1:7" x14ac:dyDescent="0.3">
      <c r="B44" t="s">
        <v>42</v>
      </c>
      <c r="C44">
        <v>11350</v>
      </c>
    </row>
  </sheetData>
  <mergeCells count="1">
    <mergeCell ref="A1:L1"/>
  </mergeCells>
  <pageMargins left="0.75" right="0.75" top="0.75" bottom="0.5" header="0.5" footer="0.75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dimension ref="A1:AB44"/>
  <sheetViews>
    <sheetView topLeftCell="F1" workbookViewId="0">
      <selection activeCell="A365" sqref="A365:P365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1105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20</v>
      </c>
      <c r="F5">
        <v>1</v>
      </c>
      <c r="H5">
        <v>0</v>
      </c>
      <c r="J5">
        <f>SUM(D5:F5:H5)</f>
        <v>21</v>
      </c>
    </row>
    <row r="6" spans="1:12" x14ac:dyDescent="0.3">
      <c r="A6" t="s">
        <v>9</v>
      </c>
      <c r="D6">
        <v>4</v>
      </c>
      <c r="F6">
        <v>1</v>
      </c>
      <c r="H6">
        <v>0</v>
      </c>
      <c r="J6">
        <f>SUM(D6:F6:H6)</f>
        <v>5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194680</v>
      </c>
      <c r="F12">
        <v>173173</v>
      </c>
      <c r="H12">
        <v>12</v>
      </c>
      <c r="J12">
        <f>SUM(D12:F12:H12)</f>
        <v>367865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251</v>
      </c>
      <c r="F14">
        <v>94</v>
      </c>
      <c r="H14">
        <v>0</v>
      </c>
      <c r="J14">
        <f>SUM(D14:F14:H14)</f>
        <v>345</v>
      </c>
    </row>
    <row r="15" spans="1:12" x14ac:dyDescent="0.3">
      <c r="B15" t="s">
        <v>7</v>
      </c>
      <c r="D15">
        <f>SUM(D12:D13:D14)</f>
        <v>194931</v>
      </c>
      <c r="F15">
        <f>SUM(F12:F13:F14)</f>
        <v>173267</v>
      </c>
      <c r="H15">
        <f>SUM(H12:H13:H14)</f>
        <v>12</v>
      </c>
      <c r="J15">
        <f>SUM(D15:F15:H15)</f>
        <v>368210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96243</v>
      </c>
      <c r="F18">
        <v>109168</v>
      </c>
      <c r="H18">
        <v>0</v>
      </c>
      <c r="J18">
        <f>SUM(D18:F18:H18)</f>
        <v>205411</v>
      </c>
      <c r="M18" t="str">
        <f>$B$2</f>
        <v>Zafrabad</v>
      </c>
      <c r="N18">
        <f>$D$15</f>
        <v>194931</v>
      </c>
      <c r="O18">
        <f>$F$15</f>
        <v>173267</v>
      </c>
      <c r="P18">
        <f>$H$15</f>
        <v>12</v>
      </c>
      <c r="Q18">
        <f>$J$15</f>
        <v>368210</v>
      </c>
      <c r="R18">
        <f>$D$18</f>
        <v>96243</v>
      </c>
      <c r="S18">
        <f>$F$18</f>
        <v>109168</v>
      </c>
      <c r="T18">
        <f>$J$21</f>
        <v>1064</v>
      </c>
      <c r="U18">
        <f>$J$22</f>
        <v>206475</v>
      </c>
      <c r="V18">
        <f>$C$28</f>
        <v>206451</v>
      </c>
      <c r="W18">
        <f>$J$23</f>
        <v>56.075337443306807</v>
      </c>
      <c r="X18" t="str">
        <f>$C$42</f>
        <v xml:space="preserve">BJP       </v>
      </c>
      <c r="Y18" t="str">
        <f>$C$43</f>
        <v xml:space="preserve">SP        </v>
      </c>
      <c r="Z18">
        <f>$G$42</f>
        <v>85989</v>
      </c>
      <c r="AA18">
        <f>$G$43</f>
        <v>61124</v>
      </c>
      <c r="AB18">
        <f>$C$44</f>
        <v>24865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1064</v>
      </c>
    </row>
    <row r="22" spans="1:28" x14ac:dyDescent="0.3">
      <c r="B22" t="s">
        <v>7</v>
      </c>
      <c r="J22">
        <f>SUM(J18:J19:J21)</f>
        <v>206475</v>
      </c>
    </row>
    <row r="23" spans="1:28" x14ac:dyDescent="0.3">
      <c r="A23" t="s">
        <v>20</v>
      </c>
      <c r="J23">
        <f>J22/J15*100</f>
        <v>56.075337443306807</v>
      </c>
    </row>
    <row r="25" spans="1:28" x14ac:dyDescent="0.3">
      <c r="A25" t="s">
        <v>21</v>
      </c>
    </row>
    <row r="26" spans="1:28" x14ac:dyDescent="0.3">
      <c r="B26" t="s">
        <v>22</v>
      </c>
      <c r="C26">
        <v>24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J22-24</f>
        <v>206451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376</v>
      </c>
    </row>
    <row r="32" spans="1:28" x14ac:dyDescent="0.3">
      <c r="B32" t="s">
        <v>27</v>
      </c>
      <c r="C32">
        <v>978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1106</v>
      </c>
      <c r="G42">
        <v>85989</v>
      </c>
    </row>
    <row r="43" spans="1:7" x14ac:dyDescent="0.3">
      <c r="B43" t="s">
        <v>40</v>
      </c>
      <c r="C43" t="s">
        <v>45</v>
      </c>
      <c r="E43" t="s">
        <v>1107</v>
      </c>
      <c r="G43">
        <v>61124</v>
      </c>
    </row>
    <row r="44" spans="1:7" x14ac:dyDescent="0.3">
      <c r="B44" t="s">
        <v>42</v>
      </c>
      <c r="C44">
        <v>24865</v>
      </c>
    </row>
  </sheetData>
  <mergeCells count="1">
    <mergeCell ref="A1:L1"/>
  </mergeCells>
  <pageMargins left="0.75" right="0.75" top="0.75" bottom="0.5" header="0.5" footer="0.75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dimension ref="A1:AB44"/>
  <sheetViews>
    <sheetView topLeftCell="F1" workbookViewId="0">
      <selection activeCell="A365" sqref="A365:P365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1108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1</v>
      </c>
      <c r="H5">
        <v>0</v>
      </c>
      <c r="J5">
        <f>SUM(D5:F5:H5)</f>
        <v>7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1</v>
      </c>
      <c r="J8">
        <f>SUM(D8:F8:E8)</f>
        <v>5</v>
      </c>
    </row>
    <row r="9" spans="1:12" x14ac:dyDescent="0.3">
      <c r="A9" t="s">
        <v>12</v>
      </c>
      <c r="D9">
        <v>3</v>
      </c>
      <c r="F9">
        <v>0</v>
      </c>
      <c r="H9">
        <v>0</v>
      </c>
      <c r="J9">
        <f>SUM(D9:F9:E9)</f>
        <v>3</v>
      </c>
    </row>
    <row r="11" spans="1:12" x14ac:dyDescent="0.3">
      <c r="A11" t="s">
        <v>13</v>
      </c>
    </row>
    <row r="12" spans="1:12" x14ac:dyDescent="0.3">
      <c r="B12" t="s">
        <v>14</v>
      </c>
      <c r="D12">
        <v>204266</v>
      </c>
      <c r="F12">
        <v>183666</v>
      </c>
      <c r="H12">
        <v>17</v>
      </c>
      <c r="J12">
        <f>SUM(D12:F12:H12)</f>
        <v>387949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408</v>
      </c>
      <c r="F14">
        <v>171</v>
      </c>
      <c r="H14">
        <v>0</v>
      </c>
      <c r="J14">
        <f>SUM(D14:F14:H14)</f>
        <v>579</v>
      </c>
    </row>
    <row r="15" spans="1:12" x14ac:dyDescent="0.3">
      <c r="B15" t="s">
        <v>7</v>
      </c>
      <c r="D15">
        <f>SUM(D12:D13:D14)</f>
        <v>204674</v>
      </c>
      <c r="F15">
        <f>SUM(F12:F13:F14)</f>
        <v>183837</v>
      </c>
      <c r="H15">
        <f>SUM(H12:H13:H14)</f>
        <v>17</v>
      </c>
      <c r="J15">
        <f>SUM(D15:F15:H15)</f>
        <v>388528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105666</v>
      </c>
      <c r="F18">
        <v>120674</v>
      </c>
      <c r="H18">
        <v>0</v>
      </c>
      <c r="J18">
        <f>SUM(D18:F18:H18)</f>
        <v>226340</v>
      </c>
      <c r="M18" t="str">
        <f>$B$2</f>
        <v>Kerakat S.C.</v>
      </c>
      <c r="N18">
        <f>$D$15</f>
        <v>204674</v>
      </c>
      <c r="O18">
        <f>$F$15</f>
        <v>183837</v>
      </c>
      <c r="P18">
        <f>$H$15</f>
        <v>17</v>
      </c>
      <c r="Q18">
        <f>$J$15</f>
        <v>388528</v>
      </c>
      <c r="R18">
        <f>$D$18</f>
        <v>105666</v>
      </c>
      <c r="S18">
        <f>$F$18</f>
        <v>120674</v>
      </c>
      <c r="T18">
        <f>$J$21</f>
        <v>820</v>
      </c>
      <c r="U18">
        <f>$J$22</f>
        <v>227160</v>
      </c>
      <c r="V18">
        <f>$C$28</f>
        <v>227142</v>
      </c>
      <c r="W18">
        <f>$J$23</f>
        <v>58.4668286455545</v>
      </c>
      <c r="X18" t="str">
        <f>$C$42</f>
        <v xml:space="preserve">BJP       </v>
      </c>
      <c r="Y18" t="str">
        <f>$C$43</f>
        <v xml:space="preserve">SP        </v>
      </c>
      <c r="Z18">
        <f>$G$42</f>
        <v>84078</v>
      </c>
      <c r="AA18">
        <f>$G$43</f>
        <v>68819</v>
      </c>
      <c r="AB18">
        <f>$C$44</f>
        <v>15259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820</v>
      </c>
    </row>
    <row r="22" spans="1:28" x14ac:dyDescent="0.3">
      <c r="B22" t="s">
        <v>7</v>
      </c>
      <c r="J22">
        <f>SUM(J18:J19:J21)</f>
        <v>227160</v>
      </c>
    </row>
    <row r="23" spans="1:28" x14ac:dyDescent="0.3">
      <c r="A23" t="s">
        <v>20</v>
      </c>
      <c r="J23">
        <f>J22/J15*100</f>
        <v>58.4668286455545</v>
      </c>
    </row>
    <row r="25" spans="1:28" x14ac:dyDescent="0.3">
      <c r="A25" t="s">
        <v>21</v>
      </c>
    </row>
    <row r="26" spans="1:28" x14ac:dyDescent="0.3">
      <c r="B26" t="s">
        <v>22</v>
      </c>
      <c r="C26">
        <v>18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J22-18</f>
        <v>227142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456</v>
      </c>
    </row>
    <row r="32" spans="1:28" x14ac:dyDescent="0.3">
      <c r="B32" t="s">
        <v>27</v>
      </c>
      <c r="C32">
        <v>851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1109</v>
      </c>
      <c r="G42">
        <v>84078</v>
      </c>
    </row>
    <row r="43" spans="1:7" x14ac:dyDescent="0.3">
      <c r="B43" t="s">
        <v>40</v>
      </c>
      <c r="C43" t="s">
        <v>45</v>
      </c>
      <c r="E43" t="s">
        <v>1110</v>
      </c>
      <c r="G43">
        <v>68819</v>
      </c>
    </row>
    <row r="44" spans="1:7" x14ac:dyDescent="0.3">
      <c r="B44" t="s">
        <v>42</v>
      </c>
      <c r="C44">
        <v>15259</v>
      </c>
    </row>
  </sheetData>
  <mergeCells count="1">
    <mergeCell ref="A1:L1"/>
  </mergeCells>
  <pageMargins left="0.75" right="0.75" top="0.75" bottom="0.5" header="0.5" footer="0.75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dimension ref="A1:AB44"/>
  <sheetViews>
    <sheetView topLeftCell="F1" workbookViewId="0">
      <selection activeCell="A365" sqref="A365:P365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1111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0</v>
      </c>
      <c r="H5">
        <v>0</v>
      </c>
      <c r="J5">
        <f>SUM(D5:F5:H5)</f>
        <v>8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217397</v>
      </c>
      <c r="F12">
        <v>181293</v>
      </c>
      <c r="H12">
        <v>12</v>
      </c>
      <c r="J12">
        <f>SUM(D12:F12:H12)</f>
        <v>398702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547</v>
      </c>
      <c r="F14">
        <v>264</v>
      </c>
      <c r="H14">
        <v>0</v>
      </c>
      <c r="J14">
        <f>SUM(D14:F14:H14)</f>
        <v>811</v>
      </c>
    </row>
    <row r="15" spans="1:12" x14ac:dyDescent="0.3">
      <c r="B15" t="s">
        <v>7</v>
      </c>
      <c r="D15">
        <f>SUM(D12:D13:D14)</f>
        <v>217944</v>
      </c>
      <c r="F15">
        <f>SUM(F12:F13:F14)</f>
        <v>181557</v>
      </c>
      <c r="H15">
        <f>SUM(H12:H13:H14)</f>
        <v>12</v>
      </c>
      <c r="J15">
        <f>SUM(D15:F15:H15)</f>
        <v>399513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117595</v>
      </c>
      <c r="F18">
        <v>121624</v>
      </c>
      <c r="H18">
        <v>0</v>
      </c>
      <c r="J18">
        <f>SUM(D18:F18:H18)</f>
        <v>239219</v>
      </c>
      <c r="M18" t="str">
        <f>$B$2</f>
        <v xml:space="preserve">Jakhanian </v>
      </c>
      <c r="N18">
        <f>$D$15</f>
        <v>217944</v>
      </c>
      <c r="O18">
        <f>$F$15</f>
        <v>181557</v>
      </c>
      <c r="P18">
        <f>$H$15</f>
        <v>12</v>
      </c>
      <c r="Q18">
        <f>$J$15</f>
        <v>399513</v>
      </c>
      <c r="R18">
        <f>$D$18</f>
        <v>117595</v>
      </c>
      <c r="S18">
        <f>$F$18</f>
        <v>121624</v>
      </c>
      <c r="T18">
        <f>$J$21</f>
        <v>1428</v>
      </c>
      <c r="U18">
        <f>$J$22</f>
        <v>240647</v>
      </c>
      <c r="V18">
        <f>$C$28</f>
        <v>240534</v>
      </c>
      <c r="W18">
        <f>$J$23</f>
        <v>60.235086217469771</v>
      </c>
      <c r="X18" t="str">
        <f>$C$42</f>
        <v xml:space="preserve">SBSP      </v>
      </c>
      <c r="Y18" t="str">
        <f>$C$43</f>
        <v xml:space="preserve">SP        </v>
      </c>
      <c r="Z18">
        <f>$G$42</f>
        <v>84158</v>
      </c>
      <c r="AA18">
        <f>$G$43</f>
        <v>79001</v>
      </c>
      <c r="AB18">
        <f>$C$44</f>
        <v>5157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1428</v>
      </c>
    </row>
    <row r="22" spans="1:28" x14ac:dyDescent="0.3">
      <c r="B22" t="s">
        <v>7</v>
      </c>
      <c r="J22">
        <f>SUM(J18:J19:J21)</f>
        <v>240647</v>
      </c>
    </row>
    <row r="23" spans="1:28" x14ac:dyDescent="0.3">
      <c r="A23" t="s">
        <v>20</v>
      </c>
      <c r="J23">
        <f>J22/J15*100</f>
        <v>60.235086217469771</v>
      </c>
    </row>
    <row r="25" spans="1:28" x14ac:dyDescent="0.3">
      <c r="A25" t="s">
        <v>21</v>
      </c>
    </row>
    <row r="26" spans="1:28" x14ac:dyDescent="0.3">
      <c r="B26" t="s">
        <v>22</v>
      </c>
      <c r="C26">
        <v>113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J22-113</f>
        <v>240534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407</v>
      </c>
    </row>
    <row r="32" spans="1:28" x14ac:dyDescent="0.3">
      <c r="B32" t="s">
        <v>27</v>
      </c>
      <c r="C32">
        <v>980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997</v>
      </c>
      <c r="E42" t="s">
        <v>1112</v>
      </c>
      <c r="G42">
        <v>84158</v>
      </c>
    </row>
    <row r="43" spans="1:7" x14ac:dyDescent="0.3">
      <c r="B43" t="s">
        <v>40</v>
      </c>
      <c r="C43" t="s">
        <v>45</v>
      </c>
      <c r="E43" t="s">
        <v>1113</v>
      </c>
      <c r="G43">
        <v>79001</v>
      </c>
    </row>
    <row r="44" spans="1:7" x14ac:dyDescent="0.3">
      <c r="B44" t="s">
        <v>42</v>
      </c>
      <c r="C44">
        <v>5157</v>
      </c>
    </row>
  </sheetData>
  <mergeCells count="1">
    <mergeCell ref="A1:L1"/>
  </mergeCells>
  <pageMargins left="0.75" right="0.75" top="0.75" bottom="0.5" header="0.5" footer="0.7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44"/>
  <sheetViews>
    <sheetView workbookViewId="0">
      <selection activeCell="G29" sqref="G29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151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3</v>
      </c>
      <c r="H5">
        <v>0</v>
      </c>
      <c r="J5">
        <f>SUM(D5:F5:H5)</f>
        <v>17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2</v>
      </c>
      <c r="F7">
        <v>1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9</v>
      </c>
      <c r="F9">
        <v>1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155304</v>
      </c>
      <c r="F12">
        <v>136917</v>
      </c>
      <c r="H12">
        <v>11</v>
      </c>
      <c r="J12">
        <f>SUM(D12:F12:H12)</f>
        <v>292232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73</v>
      </c>
      <c r="F14">
        <v>15</v>
      </c>
      <c r="H14">
        <v>0</v>
      </c>
      <c r="J14">
        <f>SUM(D14:F14:H14)</f>
        <v>88</v>
      </c>
    </row>
    <row r="15" spans="1:12" x14ac:dyDescent="0.3">
      <c r="B15" t="s">
        <v>7</v>
      </c>
      <c r="D15">
        <f>SUM(D12:D13:D14)</f>
        <v>155377</v>
      </c>
      <c r="F15">
        <f>SUM(F12:F13:F14)</f>
        <v>136932</v>
      </c>
      <c r="H15">
        <f>SUM(H12:H13:H14)</f>
        <v>11</v>
      </c>
      <c r="J15">
        <f>SUM(D15:F15:H15)</f>
        <v>292320</v>
      </c>
    </row>
    <row r="17" spans="1:28" x14ac:dyDescent="0.3">
      <c r="A17" t="s">
        <v>17</v>
      </c>
    </row>
    <row r="18" spans="1:28" x14ac:dyDescent="0.3">
      <c r="B18" t="s">
        <v>14</v>
      </c>
      <c r="D18">
        <v>105564</v>
      </c>
      <c r="F18">
        <v>95036</v>
      </c>
      <c r="H18">
        <v>0</v>
      </c>
      <c r="J18">
        <f>SUM(D18:F18:H18)</f>
        <v>200600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798</v>
      </c>
    </row>
    <row r="22" spans="1:28" x14ac:dyDescent="0.3">
      <c r="B22" t="s">
        <v>7</v>
      </c>
      <c r="J22">
        <f>SUM(J18:J19:J21)</f>
        <v>201398</v>
      </c>
      <c r="M22" t="str">
        <f>$A$2</f>
        <v>Constituency Name</v>
      </c>
      <c r="N22" t="str">
        <f>_xlfn.CONCAT($D$4," ",$A$11)</f>
        <v>Men ELECTORS</v>
      </c>
      <c r="O22" t="str">
        <f>_xlfn.CONCAT($F$4," ",$A$11)</f>
        <v>Woman ELECTORS</v>
      </c>
      <c r="P22" t="str">
        <f>_xlfn.CONCAT($H$4," ",$A$11)</f>
        <v>Others ELECTORS</v>
      </c>
      <c r="Q22" t="str">
        <f>_xlfn.CONCAT("total"," ",$A$11)</f>
        <v>total ELECTORS</v>
      </c>
      <c r="R22" t="str">
        <f>_xlfn.CONCAT($D$4,$A$17)</f>
        <v>MenVOTERS</v>
      </c>
      <c r="S22" t="str">
        <f>_xlfn.CONCAT($F$4,$A$17)</f>
        <v>WomanVOTERS</v>
      </c>
      <c r="T22" t="str">
        <f>_xlfn.CONCAT($B$21,$A$17)</f>
        <v>PostalVOTERS</v>
      </c>
      <c r="U22" t="str">
        <f>_xlfn.CONCAT($J$4,$A$17)</f>
        <v>TotalVOTERS</v>
      </c>
      <c r="V22" t="str">
        <f>$B$28</f>
        <v>Total Valid Votes polled</v>
      </c>
      <c r="W22" t="str">
        <f>$A$23</f>
        <v>POLLING PERCENTAGE</v>
      </c>
      <c r="X22" t="str">
        <f>$B$42</f>
        <v>Winner</v>
      </c>
      <c r="Y22" t="str">
        <f>$B$43</f>
        <v>Runner-Up</v>
      </c>
      <c r="Z22" t="s">
        <v>1199</v>
      </c>
      <c r="AA22" t="s">
        <v>1200</v>
      </c>
      <c r="AB22" t="str">
        <f>$B$44</f>
        <v>Margin</v>
      </c>
    </row>
    <row r="23" spans="1:28" x14ac:dyDescent="0.3">
      <c r="A23" t="s">
        <v>20</v>
      </c>
      <c r="J23">
        <f>J22/J15*100</f>
        <v>68.896414887794194</v>
      </c>
      <c r="M23" t="str">
        <f>$B$2</f>
        <v>Amroha</v>
      </c>
      <c r="N23">
        <f>$D$15</f>
        <v>155377</v>
      </c>
      <c r="O23">
        <f>$F$15</f>
        <v>136932</v>
      </c>
      <c r="P23">
        <f>$H$15</f>
        <v>11</v>
      </c>
      <c r="Q23">
        <f>$J$15</f>
        <v>292320</v>
      </c>
      <c r="R23">
        <f>$D$18</f>
        <v>105564</v>
      </c>
      <c r="S23">
        <f>$F$18</f>
        <v>95036</v>
      </c>
      <c r="T23">
        <f>$J$21</f>
        <v>798</v>
      </c>
      <c r="U23">
        <f>$J$22</f>
        <v>201398</v>
      </c>
      <c r="V23">
        <f>$C$28</f>
        <v>201377</v>
      </c>
      <c r="W23">
        <f>$J$23</f>
        <v>68.896414887794194</v>
      </c>
      <c r="X23" t="str">
        <f>$C$42</f>
        <v xml:space="preserve">SP        </v>
      </c>
      <c r="Y23" t="str">
        <f>$C$43</f>
        <v xml:space="preserve">BSP       </v>
      </c>
      <c r="Z23">
        <f>$G$42</f>
        <v>74713</v>
      </c>
      <c r="AA23">
        <f>$G$43</f>
        <v>59671</v>
      </c>
      <c r="AB23">
        <f>$C$44</f>
        <v>15042</v>
      </c>
    </row>
    <row r="25" spans="1:28" x14ac:dyDescent="0.3">
      <c r="A25" t="s">
        <v>21</v>
      </c>
    </row>
    <row r="26" spans="1:28" x14ac:dyDescent="0.3">
      <c r="B26" t="s">
        <v>22</v>
      </c>
      <c r="C26">
        <v>21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J22-21</f>
        <v>201377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279</v>
      </c>
    </row>
    <row r="32" spans="1:28" x14ac:dyDescent="0.3">
      <c r="B32" t="s">
        <v>27</v>
      </c>
      <c r="C32">
        <v>1047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152</v>
      </c>
      <c r="G42">
        <v>74713</v>
      </c>
    </row>
    <row r="43" spans="1:7" x14ac:dyDescent="0.3">
      <c r="B43" t="s">
        <v>40</v>
      </c>
      <c r="C43" t="s">
        <v>47</v>
      </c>
      <c r="E43" t="s">
        <v>153</v>
      </c>
      <c r="G43">
        <v>59671</v>
      </c>
    </row>
    <row r="44" spans="1:7" x14ac:dyDescent="0.3">
      <c r="B44" t="s">
        <v>42</v>
      </c>
      <c r="C44">
        <v>15042</v>
      </c>
    </row>
  </sheetData>
  <mergeCells count="1">
    <mergeCell ref="A1:L1"/>
  </mergeCells>
  <pageMargins left="0.75" right="0.75" top="0.75" bottom="0.5" header="0.5" footer="0.75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1114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0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194431</v>
      </c>
      <c r="F12">
        <v>160954</v>
      </c>
      <c r="H12">
        <v>27</v>
      </c>
      <c r="J12">
        <f>SUM(D12:F12:H12)</f>
        <v>355412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527</v>
      </c>
      <c r="F14">
        <v>243</v>
      </c>
      <c r="H14">
        <v>0</v>
      </c>
      <c r="J14">
        <f>SUM(D14:F14:H14)</f>
        <v>770</v>
      </c>
    </row>
    <row r="15" spans="1:12" x14ac:dyDescent="0.3">
      <c r="B15" t="s">
        <v>7</v>
      </c>
      <c r="D15">
        <f>SUM(D12:D13:D14)</f>
        <v>194958</v>
      </c>
      <c r="F15">
        <f>SUM(F12:F13:F14)</f>
        <v>161197</v>
      </c>
      <c r="H15">
        <f>SUM(H12:H13:H14)</f>
        <v>27</v>
      </c>
      <c r="J15">
        <f>SUM(D15:F15:H15)</f>
        <v>356182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105221</v>
      </c>
      <c r="F18">
        <v>106982</v>
      </c>
      <c r="H18">
        <v>0</v>
      </c>
      <c r="J18">
        <f>SUM(D18:F18:H18)</f>
        <v>212203</v>
      </c>
      <c r="M18" t="str">
        <f>$B$2</f>
        <v xml:space="preserve">Saidpur </v>
      </c>
      <c r="N18">
        <f>$D$15</f>
        <v>194958</v>
      </c>
      <c r="O18">
        <f>$F$15</f>
        <v>161197</v>
      </c>
      <c r="P18">
        <f>$H$15</f>
        <v>27</v>
      </c>
      <c r="Q18">
        <f>$J$15</f>
        <v>356182</v>
      </c>
      <c r="R18">
        <f>$D$18</f>
        <v>105221</v>
      </c>
      <c r="S18">
        <f>$F$18</f>
        <v>106982</v>
      </c>
      <c r="T18">
        <f>$J$21</f>
        <v>1072</v>
      </c>
      <c r="U18">
        <f>$J$22</f>
        <v>213275</v>
      </c>
      <c r="V18">
        <f>$C$28</f>
        <v>213188</v>
      </c>
      <c r="W18">
        <f>$J$23</f>
        <v>59.878096029557923</v>
      </c>
      <c r="X18" t="str">
        <f>$C$42</f>
        <v xml:space="preserve">SP        </v>
      </c>
      <c r="Y18" t="str">
        <f>$C$43</f>
        <v xml:space="preserve">BJP       </v>
      </c>
      <c r="Z18">
        <f>$G$42</f>
        <v>76664</v>
      </c>
      <c r="AA18">
        <f>$G$43</f>
        <v>67954</v>
      </c>
      <c r="AB18">
        <f>$C$44</f>
        <v>8710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1072</v>
      </c>
    </row>
    <row r="22" spans="1:28" x14ac:dyDescent="0.3">
      <c r="B22" t="s">
        <v>7</v>
      </c>
      <c r="J22">
        <f>SUM(J18:J19:J21)</f>
        <v>213275</v>
      </c>
    </row>
    <row r="23" spans="1:28" x14ac:dyDescent="0.3">
      <c r="A23" t="s">
        <v>20</v>
      </c>
      <c r="J23">
        <f>J22/J15*100</f>
        <v>59.878096029557923</v>
      </c>
    </row>
    <row r="25" spans="1:28" x14ac:dyDescent="0.3">
      <c r="A25" t="s">
        <v>21</v>
      </c>
    </row>
    <row r="26" spans="1:28" x14ac:dyDescent="0.3">
      <c r="B26" t="s">
        <v>22</v>
      </c>
      <c r="C26">
        <v>87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J22-87</f>
        <v>213188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370</v>
      </c>
    </row>
    <row r="32" spans="1:28" x14ac:dyDescent="0.3">
      <c r="B32" t="s">
        <v>27</v>
      </c>
      <c r="C32">
        <v>961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1115</v>
      </c>
      <c r="G42">
        <v>76664</v>
      </c>
    </row>
    <row r="43" spans="1:7" x14ac:dyDescent="0.3">
      <c r="B43" t="s">
        <v>40</v>
      </c>
      <c r="C43" t="s">
        <v>41</v>
      </c>
      <c r="E43" t="s">
        <v>1116</v>
      </c>
      <c r="G43">
        <v>67954</v>
      </c>
    </row>
    <row r="44" spans="1:7" x14ac:dyDescent="0.3">
      <c r="B44" t="s">
        <v>42</v>
      </c>
      <c r="C44">
        <v>8710</v>
      </c>
    </row>
  </sheetData>
  <mergeCells count="1">
    <mergeCell ref="A1:L1"/>
  </mergeCells>
  <pageMargins left="0.75" right="0.75" top="0.75" bottom="0.5" header="0.5" footer="0.75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1117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183014</v>
      </c>
      <c r="F12">
        <v>154545</v>
      </c>
      <c r="H12">
        <v>12</v>
      </c>
      <c r="J12">
        <f>SUM(D12:F12:H12)</f>
        <v>337571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788</v>
      </c>
      <c r="F14">
        <v>400</v>
      </c>
      <c r="H14">
        <v>0</v>
      </c>
      <c r="J14">
        <f>SUM(D14:F14:H14)</f>
        <v>1188</v>
      </c>
    </row>
    <row r="15" spans="1:12" x14ac:dyDescent="0.3">
      <c r="B15" t="s">
        <v>7</v>
      </c>
      <c r="D15">
        <f>SUM(D12:D13:D14)</f>
        <v>183802</v>
      </c>
      <c r="F15">
        <f>SUM(F12:F13:F14)</f>
        <v>154945</v>
      </c>
      <c r="H15">
        <f>SUM(H12:H13:H14)</f>
        <v>12</v>
      </c>
      <c r="J15">
        <f>SUM(D15:F15:H15)</f>
        <v>338759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110978</v>
      </c>
      <c r="F18">
        <v>101106</v>
      </c>
      <c r="H18">
        <v>0</v>
      </c>
      <c r="J18">
        <f>SUM(D18:F18:H18)</f>
        <v>212084</v>
      </c>
      <c r="M18" t="str">
        <f>$B$2</f>
        <v>Ghazipur</v>
      </c>
      <c r="N18">
        <f>$D$15</f>
        <v>183802</v>
      </c>
      <c r="O18">
        <f>$F$15</f>
        <v>154945</v>
      </c>
      <c r="P18">
        <f>$H$15</f>
        <v>12</v>
      </c>
      <c r="Q18">
        <f>$J$15</f>
        <v>338759</v>
      </c>
      <c r="R18">
        <f>$D$18</f>
        <v>110978</v>
      </c>
      <c r="S18">
        <f>$F$18</f>
        <v>101106</v>
      </c>
      <c r="T18">
        <f>$J$21</f>
        <v>1562</v>
      </c>
      <c r="U18">
        <f>$J$22</f>
        <v>213646</v>
      </c>
      <c r="V18">
        <f>$C$28</f>
        <v>213558</v>
      </c>
      <c r="W18">
        <f>$J$23</f>
        <v>63.067254301730728</v>
      </c>
      <c r="X18" t="str">
        <f>$C$42</f>
        <v xml:space="preserve">BJP       </v>
      </c>
      <c r="Y18" t="str">
        <f>$C$43</f>
        <v xml:space="preserve">SP        </v>
      </c>
      <c r="Z18">
        <f>$G$42</f>
        <v>92090</v>
      </c>
      <c r="AA18">
        <f>$G$43</f>
        <v>59483</v>
      </c>
      <c r="AB18">
        <f>$C$44</f>
        <v>32607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1562</v>
      </c>
    </row>
    <row r="22" spans="1:28" x14ac:dyDescent="0.3">
      <c r="B22" t="s">
        <v>7</v>
      </c>
      <c r="J22">
        <f>SUM(J18:J19:J21)</f>
        <v>213646</v>
      </c>
    </row>
    <row r="23" spans="1:28" x14ac:dyDescent="0.3">
      <c r="A23" t="s">
        <v>20</v>
      </c>
      <c r="J23">
        <f>J22/J15*100</f>
        <v>63.067254301730728</v>
      </c>
    </row>
    <row r="25" spans="1:28" x14ac:dyDescent="0.3">
      <c r="A25" t="s">
        <v>21</v>
      </c>
    </row>
    <row r="26" spans="1:28" x14ac:dyDescent="0.3">
      <c r="B26" t="s">
        <v>22</v>
      </c>
      <c r="C26">
        <v>88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J22-88</f>
        <v>213558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327</v>
      </c>
    </row>
    <row r="32" spans="1:28" x14ac:dyDescent="0.3">
      <c r="B32" t="s">
        <v>27</v>
      </c>
      <c r="C32">
        <v>1032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833</v>
      </c>
      <c r="G42">
        <v>92090</v>
      </c>
    </row>
    <row r="43" spans="1:7" x14ac:dyDescent="0.3">
      <c r="B43" t="s">
        <v>40</v>
      </c>
      <c r="C43" t="s">
        <v>45</v>
      </c>
      <c r="E43" t="s">
        <v>1118</v>
      </c>
      <c r="G43">
        <v>59483</v>
      </c>
    </row>
    <row r="44" spans="1:7" x14ac:dyDescent="0.3">
      <c r="B44" t="s">
        <v>42</v>
      </c>
      <c r="C44">
        <v>32607</v>
      </c>
    </row>
  </sheetData>
  <mergeCells count="1">
    <mergeCell ref="A1:L1"/>
  </mergeCells>
  <pageMargins left="0.75" right="0.75" top="0.75" bottom="0.5" header="0.5" footer="0.75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1119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188553</v>
      </c>
      <c r="F12">
        <v>156927</v>
      </c>
      <c r="H12">
        <v>7</v>
      </c>
      <c r="J12">
        <f>SUM(D12:F12:H12)</f>
        <v>345487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686</v>
      </c>
      <c r="F14">
        <v>378</v>
      </c>
      <c r="H14">
        <v>0</v>
      </c>
      <c r="J14">
        <f>SUM(D14:F14:H14)</f>
        <v>1064</v>
      </c>
    </row>
    <row r="15" spans="1:12" x14ac:dyDescent="0.3">
      <c r="B15" t="s">
        <v>7</v>
      </c>
      <c r="D15">
        <f>SUM(D12:D13:D14)</f>
        <v>189239</v>
      </c>
      <c r="F15">
        <f>SUM(F12:F13:F14)</f>
        <v>157305</v>
      </c>
      <c r="H15">
        <f>SUM(H12:H13:H14)</f>
        <v>7</v>
      </c>
      <c r="J15">
        <f>SUM(D15:F15:H15)</f>
        <v>346551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109943</v>
      </c>
      <c r="F18">
        <v>103808</v>
      </c>
      <c r="H18">
        <v>1</v>
      </c>
      <c r="J18">
        <f>SUM(D18:F18:H18)</f>
        <v>213752</v>
      </c>
      <c r="M18" t="str">
        <f>$B$2</f>
        <v>Jangipur</v>
      </c>
      <c r="N18">
        <f>$D$15</f>
        <v>189239</v>
      </c>
      <c r="O18">
        <f>$F$15</f>
        <v>157305</v>
      </c>
      <c r="P18">
        <f>$H$15</f>
        <v>7</v>
      </c>
      <c r="Q18">
        <f>$J$15</f>
        <v>346551</v>
      </c>
      <c r="R18">
        <f>$D$18</f>
        <v>109943</v>
      </c>
      <c r="S18">
        <f>$F$18</f>
        <v>103808</v>
      </c>
      <c r="T18">
        <f>$J$21</f>
        <v>1075</v>
      </c>
      <c r="U18">
        <f>$J$22</f>
        <v>214827</v>
      </c>
      <c r="V18">
        <f>$C$28</f>
        <v>214622</v>
      </c>
      <c r="W18">
        <f>$J$23</f>
        <v>61.990010128379367</v>
      </c>
      <c r="X18" t="str">
        <f>$C$42</f>
        <v xml:space="preserve">SP        </v>
      </c>
      <c r="Y18" t="str">
        <f>$C$43</f>
        <v xml:space="preserve">BJP       </v>
      </c>
      <c r="Z18">
        <f>$G$42</f>
        <v>71441</v>
      </c>
      <c r="AA18">
        <f>$G$43</f>
        <v>68202</v>
      </c>
      <c r="AB18">
        <f>$C$44</f>
        <v>3239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1075</v>
      </c>
    </row>
    <row r="22" spans="1:28" x14ac:dyDescent="0.3">
      <c r="B22" t="s">
        <v>7</v>
      </c>
      <c r="J22">
        <f>SUM(J18:J19:J21)</f>
        <v>214827</v>
      </c>
    </row>
    <row r="23" spans="1:28" x14ac:dyDescent="0.3">
      <c r="A23" t="s">
        <v>20</v>
      </c>
      <c r="J23">
        <f>J22/J15*100</f>
        <v>61.990010128379367</v>
      </c>
    </row>
    <row r="25" spans="1:28" x14ac:dyDescent="0.3">
      <c r="A25" t="s">
        <v>21</v>
      </c>
    </row>
    <row r="26" spans="1:28" x14ac:dyDescent="0.3">
      <c r="B26" t="s">
        <v>22</v>
      </c>
      <c r="C26">
        <v>205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J22-205</f>
        <v>214622</v>
      </c>
    </row>
    <row r="29" spans="1:28" x14ac:dyDescent="0.3">
      <c r="B29" t="s">
        <v>25</v>
      </c>
      <c r="C29">
        <v>2</v>
      </c>
    </row>
    <row r="31" spans="1:28" x14ac:dyDescent="0.3">
      <c r="A31" t="s">
        <v>26</v>
      </c>
      <c r="C31">
        <v>337</v>
      </c>
    </row>
    <row r="32" spans="1:28" x14ac:dyDescent="0.3">
      <c r="B32" t="s">
        <v>27</v>
      </c>
      <c r="C32">
        <v>1025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1120</v>
      </c>
      <c r="G42">
        <v>71441</v>
      </c>
    </row>
    <row r="43" spans="1:7" x14ac:dyDescent="0.3">
      <c r="B43" t="s">
        <v>40</v>
      </c>
      <c r="C43" t="s">
        <v>41</v>
      </c>
      <c r="E43" t="s">
        <v>1121</v>
      </c>
      <c r="G43">
        <v>68202</v>
      </c>
    </row>
    <row r="44" spans="1:7" x14ac:dyDescent="0.3">
      <c r="B44" t="s">
        <v>42</v>
      </c>
      <c r="C44">
        <v>3239</v>
      </c>
    </row>
  </sheetData>
  <mergeCells count="1">
    <mergeCell ref="A1:L1"/>
  </mergeCells>
  <pageMargins left="0.75" right="0.75" top="0.75" bottom="0.5" header="0.5" footer="0.75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1122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0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204440</v>
      </c>
      <c r="F12">
        <v>169414</v>
      </c>
      <c r="H12">
        <v>10</v>
      </c>
      <c r="J12">
        <f>SUM(D12:F12:H12)</f>
        <v>373864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465</v>
      </c>
      <c r="F14">
        <v>196</v>
      </c>
      <c r="H14">
        <v>0</v>
      </c>
      <c r="J14">
        <f>SUM(D14:F14:H14)</f>
        <v>661</v>
      </c>
    </row>
    <row r="15" spans="1:12" x14ac:dyDescent="0.3">
      <c r="B15" t="s">
        <v>7</v>
      </c>
      <c r="D15">
        <f>SUM(D12:D13:D14)</f>
        <v>204905</v>
      </c>
      <c r="F15">
        <f>SUM(F12:F13:F14)</f>
        <v>169610</v>
      </c>
      <c r="H15">
        <f>SUM(H12:H13:H14)</f>
        <v>10</v>
      </c>
      <c r="J15">
        <f>SUM(D15:F15:H15)</f>
        <v>374525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115788</v>
      </c>
      <c r="F18">
        <v>113900</v>
      </c>
      <c r="H18">
        <v>0</v>
      </c>
      <c r="J18">
        <f>SUM(D18:F18:H18)</f>
        <v>229688</v>
      </c>
      <c r="M18" t="str">
        <f>$B$2</f>
        <v>Zahoorabad</v>
      </c>
      <c r="N18">
        <f>$D$15</f>
        <v>204905</v>
      </c>
      <c r="O18">
        <f>$F$15</f>
        <v>169610</v>
      </c>
      <c r="P18">
        <f>$H$15</f>
        <v>10</v>
      </c>
      <c r="Q18">
        <f>$J$15</f>
        <v>374525</v>
      </c>
      <c r="R18">
        <f>$D$18</f>
        <v>115788</v>
      </c>
      <c r="S18">
        <f>$F$18</f>
        <v>113900</v>
      </c>
      <c r="T18">
        <f>$J$21</f>
        <v>894</v>
      </c>
      <c r="U18">
        <f>$J$22</f>
        <v>230582</v>
      </c>
      <c r="V18">
        <f>$C$28</f>
        <v>230520</v>
      </c>
      <c r="W18">
        <f>$J$23</f>
        <v>61.566517588945999</v>
      </c>
      <c r="X18" t="str">
        <f>$C$42</f>
        <v xml:space="preserve">SBSP      </v>
      </c>
      <c r="Y18" t="str">
        <f>$C$43</f>
        <v xml:space="preserve">BSP       </v>
      </c>
      <c r="Z18">
        <f>$G$42</f>
        <v>86583</v>
      </c>
      <c r="AA18">
        <f>$G$43</f>
        <v>68502</v>
      </c>
      <c r="AB18">
        <f>$C$44</f>
        <v>18081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894</v>
      </c>
    </row>
    <row r="22" spans="1:28" x14ac:dyDescent="0.3">
      <c r="B22" t="s">
        <v>7</v>
      </c>
      <c r="J22">
        <f>SUM(J18:J19:J21)</f>
        <v>230582</v>
      </c>
    </row>
    <row r="23" spans="1:28" x14ac:dyDescent="0.3">
      <c r="A23" t="s">
        <v>20</v>
      </c>
      <c r="J23">
        <f>J22/J15*100</f>
        <v>61.566517588945999</v>
      </c>
    </row>
    <row r="25" spans="1:28" x14ac:dyDescent="0.3">
      <c r="A25" t="s">
        <v>21</v>
      </c>
    </row>
    <row r="26" spans="1:28" x14ac:dyDescent="0.3">
      <c r="B26" t="s">
        <v>22</v>
      </c>
      <c r="C26">
        <v>62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J22-62</f>
        <v>230520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375</v>
      </c>
    </row>
    <row r="32" spans="1:28" x14ac:dyDescent="0.3">
      <c r="B32" t="s">
        <v>27</v>
      </c>
      <c r="C32">
        <v>997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997</v>
      </c>
      <c r="E42" t="s">
        <v>1123</v>
      </c>
      <c r="G42">
        <v>86583</v>
      </c>
    </row>
    <row r="43" spans="1:7" x14ac:dyDescent="0.3">
      <c r="B43" t="s">
        <v>40</v>
      </c>
      <c r="C43" t="s">
        <v>47</v>
      </c>
      <c r="E43" t="s">
        <v>1124</v>
      </c>
      <c r="G43">
        <v>68502</v>
      </c>
    </row>
    <row r="44" spans="1:7" x14ac:dyDescent="0.3">
      <c r="B44" t="s">
        <v>42</v>
      </c>
      <c r="C44">
        <v>18081</v>
      </c>
    </row>
  </sheetData>
  <mergeCells count="1">
    <mergeCell ref="A1:L1"/>
  </mergeCells>
  <pageMargins left="0.75" right="0.75" top="0.75" bottom="0.5" header="0.5" footer="0.75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1125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2</v>
      </c>
      <c r="J8">
        <f>SUM(D8:F8:E8)</f>
        <v>8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216585</v>
      </c>
      <c r="F12">
        <v>177000</v>
      </c>
      <c r="H12">
        <v>24</v>
      </c>
      <c r="J12">
        <f>SUM(D12:F12:H12)</f>
        <v>393609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833</v>
      </c>
      <c r="F14">
        <v>228</v>
      </c>
      <c r="H14">
        <v>0</v>
      </c>
      <c r="J14">
        <f>SUM(D14:F14:H14)</f>
        <v>1061</v>
      </c>
    </row>
    <row r="15" spans="1:12" x14ac:dyDescent="0.3">
      <c r="B15" t="s">
        <v>7</v>
      </c>
      <c r="D15">
        <f>SUM(D12:D13:D14)</f>
        <v>217418</v>
      </c>
      <c r="F15">
        <f>SUM(F12:F13:F14)</f>
        <v>177228</v>
      </c>
      <c r="H15">
        <f>SUM(H12:H13:H14)</f>
        <v>24</v>
      </c>
      <c r="J15">
        <f>SUM(D15:F15:H15)</f>
        <v>394670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120400</v>
      </c>
      <c r="F18">
        <v>108865</v>
      </c>
      <c r="H18">
        <v>0</v>
      </c>
      <c r="J18">
        <f>SUM(D18:F18:H18)</f>
        <v>229265</v>
      </c>
      <c r="M18" t="str">
        <f>$B$2</f>
        <v>Mohammadabad</v>
      </c>
      <c r="N18">
        <f>$D$15</f>
        <v>217418</v>
      </c>
      <c r="O18">
        <f>$F$15</f>
        <v>177228</v>
      </c>
      <c r="P18">
        <f>$H$15</f>
        <v>24</v>
      </c>
      <c r="Q18">
        <f>$J$15</f>
        <v>394670</v>
      </c>
      <c r="R18">
        <f>$D$18</f>
        <v>120400</v>
      </c>
      <c r="S18">
        <f>$F$18</f>
        <v>108865</v>
      </c>
      <c r="T18">
        <f>$J$21</f>
        <v>950</v>
      </c>
      <c r="U18">
        <f>$J$22</f>
        <v>230215</v>
      </c>
      <c r="V18">
        <f>$C$28</f>
        <v>230144</v>
      </c>
      <c r="W18">
        <f>$J$23</f>
        <v>58.331010717814877</v>
      </c>
      <c r="X18" t="str">
        <f>$C$42</f>
        <v xml:space="preserve">BJP       </v>
      </c>
      <c r="Y18" t="str">
        <f>$C$43</f>
        <v xml:space="preserve">BSP       </v>
      </c>
      <c r="Z18">
        <f>$G$42</f>
        <v>122156</v>
      </c>
      <c r="AA18">
        <f>$G$43</f>
        <v>89429</v>
      </c>
      <c r="AB18">
        <f>$C$44</f>
        <v>32727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950</v>
      </c>
    </row>
    <row r="22" spans="1:28" x14ac:dyDescent="0.3">
      <c r="B22" t="s">
        <v>7</v>
      </c>
      <c r="J22">
        <f>SUM(J18:J19:J21)</f>
        <v>230215</v>
      </c>
    </row>
    <row r="23" spans="1:28" x14ac:dyDescent="0.3">
      <c r="A23" t="s">
        <v>20</v>
      </c>
      <c r="J23">
        <f>J22/J15*100</f>
        <v>58.331010717814877</v>
      </c>
    </row>
    <row r="25" spans="1:28" x14ac:dyDescent="0.3">
      <c r="A25" t="s">
        <v>21</v>
      </c>
    </row>
    <row r="26" spans="1:28" x14ac:dyDescent="0.3">
      <c r="B26" t="s">
        <v>22</v>
      </c>
      <c r="C26">
        <v>71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J22-71</f>
        <v>230144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395</v>
      </c>
    </row>
    <row r="32" spans="1:28" x14ac:dyDescent="0.3">
      <c r="B32" t="s">
        <v>27</v>
      </c>
      <c r="C32">
        <v>996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1126</v>
      </c>
      <c r="G42">
        <v>122156</v>
      </c>
    </row>
    <row r="43" spans="1:7" x14ac:dyDescent="0.3">
      <c r="B43" t="s">
        <v>40</v>
      </c>
      <c r="C43" t="s">
        <v>47</v>
      </c>
      <c r="E43" t="s">
        <v>1127</v>
      </c>
      <c r="G43">
        <v>89429</v>
      </c>
    </row>
    <row r="44" spans="1:7" x14ac:dyDescent="0.3">
      <c r="B44" t="s">
        <v>42</v>
      </c>
      <c r="C44">
        <v>32727</v>
      </c>
    </row>
  </sheetData>
  <mergeCells count="1">
    <mergeCell ref="A1:L1"/>
  </mergeCells>
  <pageMargins left="0.75" right="0.75" top="0.75" bottom="0.5" header="0.5" footer="0.75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1128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2</v>
      </c>
      <c r="J8">
        <f>SUM(D8:F8:E8)</f>
        <v>7</v>
      </c>
    </row>
    <row r="9" spans="1:12" x14ac:dyDescent="0.3">
      <c r="A9" t="s">
        <v>12</v>
      </c>
      <c r="D9">
        <v>5</v>
      </c>
      <c r="F9">
        <v>1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216487</v>
      </c>
      <c r="F12">
        <v>177088</v>
      </c>
      <c r="H12">
        <v>8</v>
      </c>
      <c r="J12">
        <f>SUM(D12:F12:H12)</f>
        <v>393583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931</v>
      </c>
      <c r="F14">
        <v>564</v>
      </c>
      <c r="H14">
        <v>0</v>
      </c>
      <c r="J14">
        <f>SUM(D14:F14:H14)</f>
        <v>1495</v>
      </c>
    </row>
    <row r="15" spans="1:12" x14ac:dyDescent="0.3">
      <c r="B15" t="s">
        <v>7</v>
      </c>
      <c r="D15">
        <f>SUM(D12:D13:D14)</f>
        <v>217418</v>
      </c>
      <c r="F15">
        <f>SUM(F12:F13:F14)</f>
        <v>177652</v>
      </c>
      <c r="H15">
        <f>SUM(H12:H13:H14)</f>
        <v>8</v>
      </c>
      <c r="J15">
        <f>SUM(D15:F15:H15)</f>
        <v>395078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113204</v>
      </c>
      <c r="F18">
        <v>103471</v>
      </c>
      <c r="H18">
        <v>0</v>
      </c>
      <c r="J18">
        <f>SUM(D18:F18:H18)</f>
        <v>216675</v>
      </c>
      <c r="M18" t="str">
        <f>$B$2</f>
        <v>Zamania</v>
      </c>
      <c r="N18">
        <f>$D$15</f>
        <v>217418</v>
      </c>
      <c r="O18">
        <f>$F$15</f>
        <v>177652</v>
      </c>
      <c r="P18">
        <f>$H$15</f>
        <v>8</v>
      </c>
      <c r="Q18">
        <f>$J$15</f>
        <v>395078</v>
      </c>
      <c r="R18">
        <f>$D$18</f>
        <v>113204</v>
      </c>
      <c r="S18">
        <f>$F$18</f>
        <v>103471</v>
      </c>
      <c r="T18">
        <f>$J$21</f>
        <v>605</v>
      </c>
      <c r="U18">
        <f>$J$22</f>
        <v>217280</v>
      </c>
      <c r="V18">
        <f>$C$28</f>
        <v>217230</v>
      </c>
      <c r="W18">
        <f>$J$23</f>
        <v>54.996734821984518</v>
      </c>
      <c r="X18" t="str">
        <f>$C$42</f>
        <v xml:space="preserve">BJP       </v>
      </c>
      <c r="Y18" t="str">
        <f>$C$43</f>
        <v xml:space="preserve">BSP       </v>
      </c>
      <c r="Z18">
        <f>$G$42</f>
        <v>76823</v>
      </c>
      <c r="AA18">
        <f>$G$43</f>
        <v>67559</v>
      </c>
      <c r="AB18">
        <f>$C$44</f>
        <v>9264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605</v>
      </c>
    </row>
    <row r="22" spans="1:28" x14ac:dyDescent="0.3">
      <c r="B22" t="s">
        <v>7</v>
      </c>
      <c r="J22">
        <f>SUM(J18:J19:J21)</f>
        <v>217280</v>
      </c>
    </row>
    <row r="23" spans="1:28" x14ac:dyDescent="0.3">
      <c r="A23" t="s">
        <v>20</v>
      </c>
      <c r="J23">
        <f>J22/J15*100</f>
        <v>54.996734821984518</v>
      </c>
    </row>
    <row r="25" spans="1:28" x14ac:dyDescent="0.3">
      <c r="A25" t="s">
        <v>21</v>
      </c>
    </row>
    <row r="26" spans="1:28" x14ac:dyDescent="0.3">
      <c r="B26" t="s">
        <v>22</v>
      </c>
      <c r="C26">
        <v>50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J22-50</f>
        <v>217230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380</v>
      </c>
    </row>
    <row r="32" spans="1:28" x14ac:dyDescent="0.3">
      <c r="B32" t="s">
        <v>27</v>
      </c>
      <c r="C32">
        <v>1036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1129</v>
      </c>
      <c r="G42">
        <v>76823</v>
      </c>
    </row>
    <row r="43" spans="1:7" x14ac:dyDescent="0.3">
      <c r="B43" t="s">
        <v>40</v>
      </c>
      <c r="C43" t="s">
        <v>47</v>
      </c>
      <c r="E43" t="s">
        <v>1130</v>
      </c>
      <c r="G43">
        <v>67559</v>
      </c>
    </row>
    <row r="44" spans="1:7" x14ac:dyDescent="0.3">
      <c r="B44" t="s">
        <v>42</v>
      </c>
      <c r="C44">
        <v>9264</v>
      </c>
    </row>
  </sheetData>
  <mergeCells count="1">
    <mergeCell ref="A1:L1"/>
  </mergeCells>
  <pageMargins left="0.75" right="0.75" top="0.75" bottom="0.5" header="0.5" footer="0.75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1131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3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3</v>
      </c>
      <c r="J8">
        <f>SUM(D8:F8:E8)</f>
        <v>8</v>
      </c>
    </row>
    <row r="9" spans="1:12" x14ac:dyDescent="0.3">
      <c r="A9" t="s">
        <v>12</v>
      </c>
      <c r="D9">
        <v>6</v>
      </c>
      <c r="F9">
        <v>2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206665</v>
      </c>
      <c r="F12">
        <v>169467</v>
      </c>
      <c r="H12">
        <v>66</v>
      </c>
      <c r="J12">
        <f>SUM(D12:F12:H12)</f>
        <v>376198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260</v>
      </c>
      <c r="F14">
        <v>125</v>
      </c>
      <c r="H14">
        <v>0</v>
      </c>
      <c r="J14">
        <f>SUM(D14:F14:H14)</f>
        <v>385</v>
      </c>
    </row>
    <row r="15" spans="1:12" x14ac:dyDescent="0.3">
      <c r="B15" t="s">
        <v>7</v>
      </c>
      <c r="D15">
        <f>SUM(D12:D13:D14)</f>
        <v>206925</v>
      </c>
      <c r="F15">
        <f>SUM(F12:F13:F14)</f>
        <v>169592</v>
      </c>
      <c r="H15">
        <f>SUM(H12:H13:H14)</f>
        <v>66</v>
      </c>
      <c r="J15">
        <f>SUM(D15:F15:H15)</f>
        <v>376583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128774</v>
      </c>
      <c r="F18">
        <v>103709</v>
      </c>
      <c r="H18">
        <v>6</v>
      </c>
      <c r="J18">
        <f>SUM(D18:F18:H18)</f>
        <v>232489</v>
      </c>
      <c r="M18" t="str">
        <f>$B$2</f>
        <v>Mughalsarai</v>
      </c>
      <c r="N18">
        <f>$D$15</f>
        <v>206925</v>
      </c>
      <c r="O18">
        <f>$F$15</f>
        <v>169592</v>
      </c>
      <c r="P18">
        <f>$H$15</f>
        <v>66</v>
      </c>
      <c r="Q18">
        <f>$J$15</f>
        <v>376583</v>
      </c>
      <c r="R18">
        <f>$D$18</f>
        <v>128774</v>
      </c>
      <c r="S18">
        <f>$F$18</f>
        <v>103709</v>
      </c>
      <c r="T18">
        <f>$J$21</f>
        <v>517</v>
      </c>
      <c r="U18">
        <f>$J$22</f>
        <v>233006</v>
      </c>
      <c r="V18">
        <f>$C$28</f>
        <v>232617</v>
      </c>
      <c r="W18">
        <f>$J$23</f>
        <v>61.873743636860937</v>
      </c>
      <c r="X18" t="str">
        <f>$C$42</f>
        <v xml:space="preserve">BJP       </v>
      </c>
      <c r="Y18" t="str">
        <f>$C$43</f>
        <v xml:space="preserve">SP        </v>
      </c>
      <c r="Z18">
        <f>$G$42</f>
        <v>87401</v>
      </c>
      <c r="AA18">
        <f>$G$43</f>
        <v>74158</v>
      </c>
      <c r="AB18">
        <f>$C$44</f>
        <v>13243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517</v>
      </c>
    </row>
    <row r="22" spans="1:28" x14ac:dyDescent="0.3">
      <c r="B22" t="s">
        <v>7</v>
      </c>
      <c r="J22">
        <f>SUM(J18:J19:J21)</f>
        <v>233006</v>
      </c>
    </row>
    <row r="23" spans="1:28" x14ac:dyDescent="0.3">
      <c r="A23" t="s">
        <v>20</v>
      </c>
      <c r="J23">
        <f>J22/J15*100</f>
        <v>61.873743636860937</v>
      </c>
    </row>
    <row r="25" spans="1:28" x14ac:dyDescent="0.3">
      <c r="A25" t="s">
        <v>21</v>
      </c>
    </row>
    <row r="26" spans="1:28" x14ac:dyDescent="0.3">
      <c r="B26" t="s">
        <v>22</v>
      </c>
      <c r="C26">
        <v>3</v>
      </c>
    </row>
    <row r="27" spans="1:28" x14ac:dyDescent="0.3">
      <c r="B27" t="s">
        <v>23</v>
      </c>
      <c r="C27">
        <v>386</v>
      </c>
    </row>
    <row r="28" spans="1:28" x14ac:dyDescent="0.3">
      <c r="B28" t="s">
        <v>24</v>
      </c>
      <c r="C28">
        <f>J22-389</f>
        <v>232617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378</v>
      </c>
    </row>
    <row r="32" spans="1:28" x14ac:dyDescent="0.3">
      <c r="B32" t="s">
        <v>27</v>
      </c>
      <c r="C32">
        <v>995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1132</v>
      </c>
      <c r="G42">
        <v>87401</v>
      </c>
    </row>
    <row r="43" spans="1:7" x14ac:dyDescent="0.3">
      <c r="B43" t="s">
        <v>40</v>
      </c>
      <c r="C43" t="s">
        <v>45</v>
      </c>
      <c r="E43" t="s">
        <v>1133</v>
      </c>
      <c r="G43">
        <v>74158</v>
      </c>
    </row>
    <row r="44" spans="1:7" x14ac:dyDescent="0.3">
      <c r="B44" t="s">
        <v>42</v>
      </c>
      <c r="C44">
        <v>13243</v>
      </c>
    </row>
  </sheetData>
  <mergeCells count="1">
    <mergeCell ref="A1:L1"/>
  </mergeCells>
  <pageMargins left="0.75" right="0.75" top="0.75" bottom="0.5" header="0.5" footer="0.75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1134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1</v>
      </c>
      <c r="H5">
        <v>0</v>
      </c>
      <c r="J5">
        <f>SUM(D5:F5:H5)</f>
        <v>11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5</v>
      </c>
      <c r="F9">
        <v>1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175399</v>
      </c>
      <c r="F12">
        <v>141149</v>
      </c>
      <c r="H12">
        <v>1</v>
      </c>
      <c r="J12">
        <f>SUM(D12:F12:H12)</f>
        <v>316549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838</v>
      </c>
      <c r="F14">
        <v>378</v>
      </c>
      <c r="H14">
        <v>0</v>
      </c>
      <c r="J14">
        <f>SUM(D14:F14:H14)</f>
        <v>1216</v>
      </c>
    </row>
    <row r="15" spans="1:12" x14ac:dyDescent="0.3">
      <c r="B15" t="s">
        <v>7</v>
      </c>
      <c r="D15">
        <f>SUM(D12:D13:D14)</f>
        <v>176237</v>
      </c>
      <c r="F15">
        <f>SUM(F12:F13:F14)</f>
        <v>141527</v>
      </c>
      <c r="H15">
        <f>SUM(H12:H13:H14)</f>
        <v>1</v>
      </c>
      <c r="J15">
        <f>SUM(D15:F15:H15)</f>
        <v>317765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106626</v>
      </c>
      <c r="F18">
        <v>95007</v>
      </c>
      <c r="H18">
        <v>0</v>
      </c>
      <c r="J18">
        <f>SUM(D18:F18:H18)</f>
        <v>201633</v>
      </c>
      <c r="M18" t="str">
        <f>$B$2</f>
        <v>Sakaldiha</v>
      </c>
      <c r="N18">
        <f>$D$15</f>
        <v>176237</v>
      </c>
      <c r="O18">
        <f>$F$15</f>
        <v>141527</v>
      </c>
      <c r="P18">
        <f>$H$15</f>
        <v>1</v>
      </c>
      <c r="Q18">
        <f>$J$15</f>
        <v>317765</v>
      </c>
      <c r="R18">
        <f>$D$18</f>
        <v>106626</v>
      </c>
      <c r="S18">
        <f>$F$18</f>
        <v>95007</v>
      </c>
      <c r="T18">
        <f>$J$21</f>
        <v>789</v>
      </c>
      <c r="U18">
        <f>$J$22</f>
        <v>202422</v>
      </c>
      <c r="V18">
        <f>$C$28</f>
        <v>202392</v>
      </c>
      <c r="W18">
        <f>$J$23</f>
        <v>63.701792204931316</v>
      </c>
      <c r="X18" t="str">
        <f>$C$42</f>
        <v xml:space="preserve">SP        </v>
      </c>
      <c r="Y18" t="str">
        <f>$C$43</f>
        <v xml:space="preserve">BJP       </v>
      </c>
      <c r="Z18">
        <f>$G$42</f>
        <v>79875</v>
      </c>
      <c r="AA18">
        <f>$G$43</f>
        <v>64906</v>
      </c>
      <c r="AB18">
        <f>$C$44</f>
        <v>14969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789</v>
      </c>
    </row>
    <row r="22" spans="1:28" x14ac:dyDescent="0.3">
      <c r="B22" t="s">
        <v>7</v>
      </c>
      <c r="J22">
        <f>SUM(J18:J19:J21)</f>
        <v>202422</v>
      </c>
    </row>
    <row r="23" spans="1:28" x14ac:dyDescent="0.3">
      <c r="A23" t="s">
        <v>20</v>
      </c>
      <c r="J23">
        <f>J22/J15*100</f>
        <v>63.701792204931316</v>
      </c>
    </row>
    <row r="25" spans="1:28" x14ac:dyDescent="0.3">
      <c r="A25" t="s">
        <v>21</v>
      </c>
    </row>
    <row r="26" spans="1:28" x14ac:dyDescent="0.3">
      <c r="B26" t="s">
        <v>22</v>
      </c>
      <c r="C26">
        <v>30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J22-30</f>
        <v>202392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315</v>
      </c>
    </row>
    <row r="32" spans="1:28" x14ac:dyDescent="0.3">
      <c r="B32" t="s">
        <v>27</v>
      </c>
      <c r="C32">
        <v>1005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1135</v>
      </c>
      <c r="G42">
        <v>79875</v>
      </c>
    </row>
    <row r="43" spans="1:7" x14ac:dyDescent="0.3">
      <c r="B43" t="s">
        <v>40</v>
      </c>
      <c r="C43" t="s">
        <v>41</v>
      </c>
      <c r="E43" t="s">
        <v>1136</v>
      </c>
      <c r="G43">
        <v>64906</v>
      </c>
    </row>
    <row r="44" spans="1:7" x14ac:dyDescent="0.3">
      <c r="B44" t="s">
        <v>42</v>
      </c>
      <c r="C44">
        <v>14969</v>
      </c>
    </row>
  </sheetData>
  <mergeCells count="1">
    <mergeCell ref="A1:L1"/>
  </mergeCells>
  <pageMargins left="0.75" right="0.75" top="0.75" bottom="0.5" header="0.5" footer="0.75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1137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3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173961</v>
      </c>
      <c r="F12">
        <v>142265</v>
      </c>
      <c r="H12">
        <v>22</v>
      </c>
      <c r="J12">
        <f>SUM(D12:F12:H12)</f>
        <v>316248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824</v>
      </c>
      <c r="F14">
        <v>380</v>
      </c>
      <c r="H14">
        <v>0</v>
      </c>
      <c r="J14">
        <f>SUM(D14:F14:H14)</f>
        <v>1204</v>
      </c>
    </row>
    <row r="15" spans="1:12" x14ac:dyDescent="0.3">
      <c r="B15" t="s">
        <v>7</v>
      </c>
      <c r="D15">
        <f>SUM(D12:D13:D14)</f>
        <v>174785</v>
      </c>
      <c r="F15">
        <f>SUM(F12:F13:F14)</f>
        <v>142645</v>
      </c>
      <c r="H15">
        <f>SUM(H12:H13:H14)</f>
        <v>22</v>
      </c>
      <c r="J15">
        <f>SUM(D15:F15:H15)</f>
        <v>317452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101994</v>
      </c>
      <c r="F18">
        <v>95217</v>
      </c>
      <c r="H18">
        <v>1</v>
      </c>
      <c r="J18">
        <f>SUM(D18:F18:H18)</f>
        <v>197212</v>
      </c>
      <c r="M18" t="str">
        <f>$B$2</f>
        <v>Saiyadraja</v>
      </c>
      <c r="N18">
        <f>$D$15</f>
        <v>174785</v>
      </c>
      <c r="O18">
        <f>$F$15</f>
        <v>142645</v>
      </c>
      <c r="P18">
        <f>$H$15</f>
        <v>22</v>
      </c>
      <c r="Q18">
        <f>$J$15</f>
        <v>317452</v>
      </c>
      <c r="R18">
        <f>$D$18</f>
        <v>101994</v>
      </c>
      <c r="S18">
        <f>$F$18</f>
        <v>95217</v>
      </c>
      <c r="T18">
        <f>$J$21</f>
        <v>515</v>
      </c>
      <c r="U18">
        <f>$J$22</f>
        <v>197727</v>
      </c>
      <c r="V18">
        <f>$C$28</f>
        <v>197724</v>
      </c>
      <c r="W18">
        <f>$J$23</f>
        <v>62.285636883686358</v>
      </c>
      <c r="X18" t="str">
        <f>$C$42</f>
        <v xml:space="preserve">BJP       </v>
      </c>
      <c r="Y18" t="str">
        <f>$C$43</f>
        <v xml:space="preserve">BSP       </v>
      </c>
      <c r="Z18">
        <f>$G$42</f>
        <v>78869</v>
      </c>
      <c r="AA18">
        <f>$G$43</f>
        <v>64375</v>
      </c>
      <c r="AB18">
        <f>$C$44</f>
        <v>14494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515</v>
      </c>
    </row>
    <row r="22" spans="1:28" x14ac:dyDescent="0.3">
      <c r="B22" t="s">
        <v>7</v>
      </c>
      <c r="J22">
        <f>SUM(J18:J19:J21)</f>
        <v>197727</v>
      </c>
    </row>
    <row r="23" spans="1:28" x14ac:dyDescent="0.3">
      <c r="A23" t="s">
        <v>20</v>
      </c>
      <c r="J23">
        <f>J22/J15*100</f>
        <v>62.285636883686358</v>
      </c>
    </row>
    <row r="25" spans="1:28" x14ac:dyDescent="0.3">
      <c r="A25" t="s">
        <v>21</v>
      </c>
    </row>
    <row r="26" spans="1:28" x14ac:dyDescent="0.3">
      <c r="B26" t="s">
        <v>22</v>
      </c>
      <c r="C26">
        <v>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</f>
        <v>197724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329</v>
      </c>
    </row>
    <row r="32" spans="1:28" x14ac:dyDescent="0.3">
      <c r="B32" t="s">
        <v>27</v>
      </c>
      <c r="C32">
        <v>961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1138</v>
      </c>
      <c r="G42">
        <v>78869</v>
      </c>
    </row>
    <row r="43" spans="1:7" x14ac:dyDescent="0.3">
      <c r="B43" t="s">
        <v>40</v>
      </c>
      <c r="C43" t="s">
        <v>47</v>
      </c>
      <c r="E43" t="s">
        <v>1139</v>
      </c>
      <c r="G43">
        <v>64375</v>
      </c>
    </row>
    <row r="44" spans="1:7" x14ac:dyDescent="0.3">
      <c r="B44" t="s">
        <v>42</v>
      </c>
      <c r="C44">
        <v>14494</v>
      </c>
    </row>
  </sheetData>
  <mergeCells count="1">
    <mergeCell ref="A1:L1"/>
  </mergeCells>
  <pageMargins left="0.75" right="0.75" top="0.75" bottom="0.5" header="0.5" footer="0.75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1140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195380</v>
      </c>
      <c r="F12">
        <v>169418</v>
      </c>
      <c r="H12">
        <v>4</v>
      </c>
      <c r="J12">
        <f>SUM(D12:F12:H12)</f>
        <v>364802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286</v>
      </c>
      <c r="F14">
        <v>130</v>
      </c>
      <c r="H14">
        <v>0</v>
      </c>
      <c r="J14">
        <f>SUM(D14:F14:H14)</f>
        <v>416</v>
      </c>
    </row>
    <row r="15" spans="1:12" x14ac:dyDescent="0.3">
      <c r="B15" t="s">
        <v>7</v>
      </c>
      <c r="D15">
        <f>SUM(D12:D13:D14)</f>
        <v>195666</v>
      </c>
      <c r="F15">
        <f>SUM(F12:F13:F14)</f>
        <v>169548</v>
      </c>
      <c r="H15">
        <f>SUM(H12:H13:H14)</f>
        <v>4</v>
      </c>
      <c r="J15">
        <f>SUM(D15:F15:H15)</f>
        <v>365218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122386</v>
      </c>
      <c r="F18">
        <v>111505</v>
      </c>
      <c r="H18">
        <v>0</v>
      </c>
      <c r="J18">
        <f>SUM(D18:F18:H18)</f>
        <v>233891</v>
      </c>
      <c r="M18" t="str">
        <f>$B$2</f>
        <v xml:space="preserve">Chakia </v>
      </c>
      <c r="N18">
        <f>$D$15</f>
        <v>195666</v>
      </c>
      <c r="O18">
        <f>$F$15</f>
        <v>169548</v>
      </c>
      <c r="P18">
        <f>$H$15</f>
        <v>4</v>
      </c>
      <c r="Q18">
        <f>$J$15</f>
        <v>365218</v>
      </c>
      <c r="R18">
        <f>$D$18</f>
        <v>122386</v>
      </c>
      <c r="S18">
        <f>$F$18</f>
        <v>111505</v>
      </c>
      <c r="T18">
        <f>$J$21</f>
        <v>725</v>
      </c>
      <c r="U18">
        <f>$J$22</f>
        <v>234616</v>
      </c>
      <c r="V18">
        <f>$C$28</f>
        <v>234587</v>
      </c>
      <c r="W18">
        <f>$J$23</f>
        <v>64.239988171448275</v>
      </c>
      <c r="X18" t="str">
        <f>$C$42</f>
        <v xml:space="preserve">BJP       </v>
      </c>
      <c r="Y18" t="str">
        <f>$C$43</f>
        <v xml:space="preserve">BSP       </v>
      </c>
      <c r="Z18">
        <f>$G$42</f>
        <v>96890</v>
      </c>
      <c r="AA18">
        <f>$G$43</f>
        <v>76827</v>
      </c>
      <c r="AB18">
        <f>$C$44</f>
        <v>20063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725</v>
      </c>
    </row>
    <row r="22" spans="1:28" x14ac:dyDescent="0.3">
      <c r="B22" t="s">
        <v>7</v>
      </c>
      <c r="J22">
        <f>SUM(J18:J19:J21)</f>
        <v>234616</v>
      </c>
    </row>
    <row r="23" spans="1:28" x14ac:dyDescent="0.3">
      <c r="A23" t="s">
        <v>20</v>
      </c>
      <c r="J23">
        <f>J22/J15*100</f>
        <v>64.239988171448275</v>
      </c>
    </row>
    <row r="25" spans="1:28" x14ac:dyDescent="0.3">
      <c r="A25" t="s">
        <v>21</v>
      </c>
    </row>
    <row r="26" spans="1:28" x14ac:dyDescent="0.3">
      <c r="B26" t="s">
        <v>22</v>
      </c>
      <c r="C26">
        <v>29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J22-29</f>
        <v>234587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391</v>
      </c>
    </row>
    <row r="32" spans="1:28" x14ac:dyDescent="0.3">
      <c r="B32" t="s">
        <v>27</v>
      </c>
      <c r="C32">
        <v>933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1141</v>
      </c>
      <c r="G42">
        <v>96890</v>
      </c>
    </row>
    <row r="43" spans="1:7" x14ac:dyDescent="0.3">
      <c r="B43" t="s">
        <v>40</v>
      </c>
      <c r="C43" t="s">
        <v>47</v>
      </c>
      <c r="E43" t="s">
        <v>1142</v>
      </c>
      <c r="G43">
        <v>76827</v>
      </c>
    </row>
    <row r="44" spans="1:7" x14ac:dyDescent="0.3">
      <c r="B44" t="s">
        <v>42</v>
      </c>
      <c r="C44">
        <v>20063</v>
      </c>
    </row>
  </sheetData>
  <mergeCells count="1">
    <mergeCell ref="A1:L1"/>
  </mergeCells>
  <pageMargins left="0.75" right="0.75" top="0.75" bottom="0.5" header="0.5" footer="0.7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B44"/>
  <sheetViews>
    <sheetView workbookViewId="0">
      <selection activeCell="M22" sqref="M22:AB23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154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3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2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181790</v>
      </c>
      <c r="F12">
        <v>160874</v>
      </c>
      <c r="H12">
        <v>15</v>
      </c>
      <c r="J12">
        <f>SUM(D12:F12:H12)</f>
        <v>342679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59</v>
      </c>
      <c r="F14">
        <v>5</v>
      </c>
      <c r="H14">
        <v>0</v>
      </c>
      <c r="J14">
        <f>SUM(D14:F14:H14)</f>
        <v>64</v>
      </c>
    </row>
    <row r="15" spans="1:12" x14ac:dyDescent="0.3">
      <c r="B15" t="s">
        <v>7</v>
      </c>
      <c r="D15">
        <f>SUM(D12:D13:D14)</f>
        <v>181849</v>
      </c>
      <c r="F15">
        <f>SUM(F12:F13:F14)</f>
        <v>160879</v>
      </c>
      <c r="H15">
        <f>SUM(H12:H13:H14)</f>
        <v>15</v>
      </c>
      <c r="J15">
        <f>SUM(D15:F15:H15)</f>
        <v>342743</v>
      </c>
    </row>
    <row r="17" spans="1:28" x14ac:dyDescent="0.3">
      <c r="A17" t="s">
        <v>17</v>
      </c>
    </row>
    <row r="18" spans="1:28" x14ac:dyDescent="0.3">
      <c r="B18" t="s">
        <v>14</v>
      </c>
      <c r="D18">
        <v>132904</v>
      </c>
      <c r="F18">
        <v>121605</v>
      </c>
      <c r="H18">
        <v>0</v>
      </c>
      <c r="J18">
        <f>SUM(D18:F18:H18)</f>
        <v>254509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451</v>
      </c>
    </row>
    <row r="22" spans="1:28" x14ac:dyDescent="0.3">
      <c r="B22" t="s">
        <v>7</v>
      </c>
      <c r="J22">
        <f>SUM(J18:J19:J21)</f>
        <v>254960</v>
      </c>
      <c r="M22" t="str">
        <f>$A$2</f>
        <v>Constituency Name</v>
      </c>
      <c r="N22" t="str">
        <f>_xlfn.CONCAT($D$4," ",$A$11)</f>
        <v>Men ELECTORS</v>
      </c>
      <c r="O22" t="str">
        <f>_xlfn.CONCAT($F$4," ",$A$11)</f>
        <v>Woman ELECTORS</v>
      </c>
      <c r="P22" t="str">
        <f>_xlfn.CONCAT($H$4," ",$A$11)</f>
        <v>Others ELECTORS</v>
      </c>
      <c r="Q22" t="str">
        <f>_xlfn.CONCAT("total"," ",$A$11)</f>
        <v>total ELECTORS</v>
      </c>
      <c r="R22" t="str">
        <f>_xlfn.CONCAT($D$4,$A$17)</f>
        <v>MenVOTERS</v>
      </c>
      <c r="S22" t="str">
        <f>_xlfn.CONCAT($F$4,$A$17)</f>
        <v>WomanVOTERS</v>
      </c>
      <c r="T22" t="str">
        <f>_xlfn.CONCAT($B$21,$A$17)</f>
        <v>PostalVOTERS</v>
      </c>
      <c r="U22" t="str">
        <f>_xlfn.CONCAT($J$4,$A$17)</f>
        <v>TotalVOTERS</v>
      </c>
      <c r="V22" t="str">
        <f>$B$28</f>
        <v>Total Valid Votes polled</v>
      </c>
      <c r="W22" t="str">
        <f>$A$23</f>
        <v>POLLING PERCENTAGE</v>
      </c>
      <c r="X22" t="str">
        <f>$B$42</f>
        <v>Winner</v>
      </c>
      <c r="Y22" t="str">
        <f>$B$43</f>
        <v>Runner-Up</v>
      </c>
      <c r="Z22" t="s">
        <v>1199</v>
      </c>
      <c r="AA22" t="s">
        <v>1200</v>
      </c>
      <c r="AB22" t="str">
        <f>$B$44</f>
        <v>Margin</v>
      </c>
    </row>
    <row r="23" spans="1:28" x14ac:dyDescent="0.3">
      <c r="A23" t="s">
        <v>20</v>
      </c>
      <c r="J23">
        <f>J22/J15*100</f>
        <v>74.388098371082705</v>
      </c>
      <c r="M23" t="str">
        <f>$B$2</f>
        <v>Hasanpur</v>
      </c>
      <c r="N23">
        <f>$D$15</f>
        <v>181849</v>
      </c>
      <c r="O23">
        <f>$F$15</f>
        <v>160879</v>
      </c>
      <c r="P23">
        <f>$H$15</f>
        <v>15</v>
      </c>
      <c r="Q23">
        <f>$J$15</f>
        <v>342743</v>
      </c>
      <c r="R23">
        <f>$D$18</f>
        <v>132904</v>
      </c>
      <c r="S23">
        <f>$F$18</f>
        <v>121605</v>
      </c>
      <c r="T23">
        <f>$J$21</f>
        <v>451</v>
      </c>
      <c r="U23">
        <f>$J$22</f>
        <v>254960</v>
      </c>
      <c r="V23">
        <f>$C$28</f>
        <v>254919</v>
      </c>
      <c r="W23">
        <f>$J$23</f>
        <v>74.388098371082705</v>
      </c>
      <c r="X23" t="str">
        <f>$C$42</f>
        <v xml:space="preserve">BJP       </v>
      </c>
      <c r="Y23" t="str">
        <f>$C$43</f>
        <v xml:space="preserve">SP        </v>
      </c>
      <c r="Z23">
        <f>$G$42</f>
        <v>111269</v>
      </c>
      <c r="AA23">
        <f>$G$43</f>
        <v>83499</v>
      </c>
      <c r="AB23">
        <f>$C$44</f>
        <v>27770</v>
      </c>
    </row>
    <row r="25" spans="1:28" x14ac:dyDescent="0.3">
      <c r="A25" t="s">
        <v>21</v>
      </c>
    </row>
    <row r="26" spans="1:28" x14ac:dyDescent="0.3">
      <c r="B26" t="s">
        <v>22</v>
      </c>
      <c r="C26">
        <v>41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J22-41</f>
        <v>254919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350</v>
      </c>
    </row>
    <row r="32" spans="1:28" x14ac:dyDescent="0.3">
      <c r="B32" t="s">
        <v>27</v>
      </c>
      <c r="C32">
        <v>979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42781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155</v>
      </c>
      <c r="G42">
        <v>111269</v>
      </c>
    </row>
    <row r="43" spans="1:7" x14ac:dyDescent="0.3">
      <c r="B43" t="s">
        <v>40</v>
      </c>
      <c r="C43" t="s">
        <v>45</v>
      </c>
      <c r="E43" t="s">
        <v>156</v>
      </c>
      <c r="G43">
        <v>83499</v>
      </c>
    </row>
    <row r="44" spans="1:7" x14ac:dyDescent="0.3">
      <c r="B44" t="s">
        <v>42</v>
      </c>
      <c r="C44">
        <v>27770</v>
      </c>
    </row>
  </sheetData>
  <mergeCells count="1">
    <mergeCell ref="A1:L1"/>
  </mergeCells>
  <pageMargins left="0.75" right="0.75" top="0.75" bottom="0.5" header="0.5" footer="0.75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1143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186674</v>
      </c>
      <c r="F12">
        <v>155801</v>
      </c>
      <c r="H12">
        <v>11</v>
      </c>
      <c r="J12">
        <f>SUM(D12:F12:H12)</f>
        <v>342486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34</v>
      </c>
      <c r="F14">
        <v>16</v>
      </c>
      <c r="H14">
        <v>0</v>
      </c>
      <c r="J14">
        <f>SUM(D14:F14:H14)</f>
        <v>50</v>
      </c>
    </row>
    <row r="15" spans="1:12" x14ac:dyDescent="0.3">
      <c r="B15" t="s">
        <v>7</v>
      </c>
      <c r="D15">
        <f>SUM(D12:D13:D14)</f>
        <v>186708</v>
      </c>
      <c r="F15">
        <f>SUM(F12:F13:F14)</f>
        <v>155817</v>
      </c>
      <c r="H15">
        <f>SUM(H12:H13:H14)</f>
        <v>11</v>
      </c>
      <c r="J15">
        <f>SUM(D15:F15:H15)</f>
        <v>342536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101142</v>
      </c>
      <c r="F18">
        <v>102778</v>
      </c>
      <c r="H18">
        <v>0</v>
      </c>
      <c r="J18">
        <f>SUM(D18:F18:H18)</f>
        <v>203920</v>
      </c>
      <c r="M18" t="str">
        <f>$B$2</f>
        <v>Pindra</v>
      </c>
      <c r="N18">
        <f>$D$15</f>
        <v>186708</v>
      </c>
      <c r="O18">
        <f>$F$15</f>
        <v>155817</v>
      </c>
      <c r="P18">
        <f>$H$15</f>
        <v>11</v>
      </c>
      <c r="Q18">
        <f>$J$15</f>
        <v>342536</v>
      </c>
      <c r="R18">
        <f>$D$18</f>
        <v>101142</v>
      </c>
      <c r="S18">
        <f>$F$18</f>
        <v>102778</v>
      </c>
      <c r="T18">
        <f>$J$21</f>
        <v>459</v>
      </c>
      <c r="U18">
        <f>$J$22</f>
        <v>204379</v>
      </c>
      <c r="V18">
        <f>$C$28</f>
        <v>204375</v>
      </c>
      <c r="W18">
        <f>$J$23</f>
        <v>59.666429222037976</v>
      </c>
      <c r="X18" t="str">
        <f>$C$42</f>
        <v xml:space="preserve">BJP       </v>
      </c>
      <c r="Y18" t="str">
        <f>$C$43</f>
        <v xml:space="preserve">BSP       </v>
      </c>
      <c r="Z18">
        <f>$G$42</f>
        <v>90614</v>
      </c>
      <c r="AA18">
        <f>$G$43</f>
        <v>53765</v>
      </c>
      <c r="AB18">
        <f>$C$44</f>
        <v>36849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459</v>
      </c>
    </row>
    <row r="22" spans="1:28" x14ac:dyDescent="0.3">
      <c r="B22" t="s">
        <v>7</v>
      </c>
      <c r="J22">
        <f>SUM(J18:J19:J21)</f>
        <v>204379</v>
      </c>
    </row>
    <row r="23" spans="1:28" x14ac:dyDescent="0.3">
      <c r="A23" t="s">
        <v>20</v>
      </c>
      <c r="J23">
        <f>J22/J15*100</f>
        <v>59.666429222037976</v>
      </c>
    </row>
    <row r="25" spans="1:28" x14ac:dyDescent="0.3">
      <c r="A25" t="s">
        <v>21</v>
      </c>
    </row>
    <row r="26" spans="1:28" x14ac:dyDescent="0.3">
      <c r="B26" t="s">
        <v>22</v>
      </c>
      <c r="C26">
        <v>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J22-4</f>
        <v>204375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335</v>
      </c>
    </row>
    <row r="32" spans="1:28" x14ac:dyDescent="0.3">
      <c r="B32" t="s">
        <v>27</v>
      </c>
      <c r="C32">
        <v>1022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1144</v>
      </c>
      <c r="G42">
        <v>90614</v>
      </c>
    </row>
    <row r="43" spans="1:7" x14ac:dyDescent="0.3">
      <c r="B43" t="s">
        <v>40</v>
      </c>
      <c r="C43" t="s">
        <v>47</v>
      </c>
      <c r="E43" t="s">
        <v>1133</v>
      </c>
      <c r="G43">
        <v>53765</v>
      </c>
    </row>
    <row r="44" spans="1:7" x14ac:dyDescent="0.3">
      <c r="B44" t="s">
        <v>42</v>
      </c>
      <c r="C44">
        <v>36849</v>
      </c>
    </row>
  </sheetData>
  <mergeCells count="1">
    <mergeCell ref="A1:L1"/>
  </mergeCells>
  <pageMargins left="0.75" right="0.75" top="0.75" bottom="0.5" header="0.5" footer="0.75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1145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2</v>
      </c>
      <c r="J8">
        <f>SUM(D8:F8:E8)</f>
        <v>10</v>
      </c>
    </row>
    <row r="9" spans="1:12" x14ac:dyDescent="0.3">
      <c r="A9" t="s">
        <v>12</v>
      </c>
      <c r="D9">
        <v>7</v>
      </c>
      <c r="F9">
        <v>2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182046</v>
      </c>
      <c r="F12">
        <v>154625</v>
      </c>
      <c r="H12">
        <v>14</v>
      </c>
      <c r="J12">
        <f>SUM(D12:F12:H12)</f>
        <v>336685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124</v>
      </c>
      <c r="F14">
        <v>73</v>
      </c>
      <c r="H14">
        <v>0</v>
      </c>
      <c r="J14">
        <f>SUM(D14:F14:H14)</f>
        <v>197</v>
      </c>
    </row>
    <row r="15" spans="1:12" x14ac:dyDescent="0.3">
      <c r="B15" t="s">
        <v>7</v>
      </c>
      <c r="D15">
        <f>SUM(D12:D13:D14)</f>
        <v>182170</v>
      </c>
      <c r="F15">
        <f>SUM(F12:F13:F14)</f>
        <v>154698</v>
      </c>
      <c r="H15">
        <f>SUM(H12:H13:H14)</f>
        <v>14</v>
      </c>
      <c r="J15">
        <f>SUM(D15:F15:H15)</f>
        <v>336882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113402</v>
      </c>
      <c r="F18">
        <v>105950</v>
      </c>
      <c r="H18">
        <v>0</v>
      </c>
      <c r="J18">
        <f>SUM(D18:F18:H18)</f>
        <v>219352</v>
      </c>
      <c r="M18" t="str">
        <f>$B$2</f>
        <v xml:space="preserve">Ajagara </v>
      </c>
      <c r="N18">
        <f>$D$15</f>
        <v>182170</v>
      </c>
      <c r="O18">
        <f>$F$15</f>
        <v>154698</v>
      </c>
      <c r="P18">
        <f>$H$15</f>
        <v>14</v>
      </c>
      <c r="Q18">
        <f>$J$15</f>
        <v>336882</v>
      </c>
      <c r="R18">
        <f>$D$18</f>
        <v>113402</v>
      </c>
      <c r="S18">
        <f>$F$18</f>
        <v>105950</v>
      </c>
      <c r="T18">
        <f>$J$21</f>
        <v>532</v>
      </c>
      <c r="U18">
        <f>$J$22</f>
        <v>219884</v>
      </c>
      <c r="V18">
        <f>$C$28</f>
        <v>219858</v>
      </c>
      <c r="W18">
        <f>$J$23</f>
        <v>65.27033204504842</v>
      </c>
      <c r="X18" t="str">
        <f>$C$42</f>
        <v xml:space="preserve">SBSP      </v>
      </c>
      <c r="Y18" t="str">
        <f>$C$43</f>
        <v xml:space="preserve">SP        </v>
      </c>
      <c r="Z18">
        <f>$G$42</f>
        <v>83778</v>
      </c>
      <c r="AA18">
        <f>$G$43</f>
        <v>62429</v>
      </c>
      <c r="AB18">
        <f>$C$44</f>
        <v>21349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532</v>
      </c>
    </row>
    <row r="22" spans="1:28" x14ac:dyDescent="0.3">
      <c r="B22" t="s">
        <v>7</v>
      </c>
      <c r="J22">
        <f>SUM(J18:J19:J21)</f>
        <v>219884</v>
      </c>
    </row>
    <row r="23" spans="1:28" x14ac:dyDescent="0.3">
      <c r="A23" t="s">
        <v>20</v>
      </c>
      <c r="J23">
        <f>J22/J15*100</f>
        <v>65.27033204504842</v>
      </c>
    </row>
    <row r="25" spans="1:28" x14ac:dyDescent="0.3">
      <c r="A25" t="s">
        <v>21</v>
      </c>
    </row>
    <row r="26" spans="1:28" x14ac:dyDescent="0.3">
      <c r="B26" t="s">
        <v>22</v>
      </c>
      <c r="C26">
        <v>26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J22-26</f>
        <v>219858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332</v>
      </c>
    </row>
    <row r="32" spans="1:28" x14ac:dyDescent="0.3">
      <c r="B32" t="s">
        <v>27</v>
      </c>
      <c r="C32">
        <v>1014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997</v>
      </c>
      <c r="E42" t="s">
        <v>1146</v>
      </c>
      <c r="G42">
        <v>83778</v>
      </c>
    </row>
    <row r="43" spans="1:7" x14ac:dyDescent="0.3">
      <c r="B43" t="s">
        <v>40</v>
      </c>
      <c r="C43" t="s">
        <v>45</v>
      </c>
      <c r="E43" t="s">
        <v>1147</v>
      </c>
      <c r="G43">
        <v>62429</v>
      </c>
    </row>
    <row r="44" spans="1:7" x14ac:dyDescent="0.3">
      <c r="B44" t="s">
        <v>42</v>
      </c>
      <c r="C44">
        <v>21349</v>
      </c>
    </row>
  </sheetData>
  <mergeCells count="1">
    <mergeCell ref="A1:L1"/>
  </mergeCells>
  <pageMargins left="0.75" right="0.75" top="0.75" bottom="0.5" header="0.5" footer="0.75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1148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1</v>
      </c>
      <c r="H5">
        <v>0</v>
      </c>
      <c r="J5">
        <f>SUM(D5:F5:H5)</f>
        <v>24</v>
      </c>
    </row>
    <row r="6" spans="1:12" x14ac:dyDescent="0.3">
      <c r="A6" t="s">
        <v>9</v>
      </c>
      <c r="D6">
        <v>5</v>
      </c>
      <c r="F6">
        <v>1</v>
      </c>
      <c r="H6">
        <v>0</v>
      </c>
      <c r="J6">
        <f>SUM(D6:F6:H6)</f>
        <v>6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18</v>
      </c>
      <c r="F8">
        <f>E5-E6-E7</f>
        <v>0</v>
      </c>
      <c r="H8">
        <f>F5-F6-F7</f>
        <v>0</v>
      </c>
      <c r="J8">
        <f>SUM(D8:F8:E8)</f>
        <v>18</v>
      </c>
    </row>
    <row r="9" spans="1:12" x14ac:dyDescent="0.3">
      <c r="A9" t="s">
        <v>12</v>
      </c>
      <c r="D9">
        <v>15</v>
      </c>
      <c r="F9">
        <v>0</v>
      </c>
      <c r="H9">
        <v>0</v>
      </c>
      <c r="J9">
        <f>SUM(D9:F9:E9)</f>
        <v>15</v>
      </c>
    </row>
    <row r="11" spans="1:12" x14ac:dyDescent="0.3">
      <c r="A11" t="s">
        <v>13</v>
      </c>
    </row>
    <row r="12" spans="1:12" x14ac:dyDescent="0.3">
      <c r="B12" t="s">
        <v>14</v>
      </c>
      <c r="D12">
        <v>188437</v>
      </c>
      <c r="F12">
        <v>152690</v>
      </c>
      <c r="H12">
        <v>1</v>
      </c>
      <c r="J12">
        <f>SUM(D12:F12:H12)</f>
        <v>341128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98</v>
      </c>
      <c r="F14">
        <v>51</v>
      </c>
      <c r="H14">
        <v>0</v>
      </c>
      <c r="J14">
        <f>SUM(D14:F14:H14)</f>
        <v>149</v>
      </c>
    </row>
    <row r="15" spans="1:12" x14ac:dyDescent="0.3">
      <c r="B15" t="s">
        <v>7</v>
      </c>
      <c r="D15">
        <f>SUM(D12:D13:D14)</f>
        <v>188535</v>
      </c>
      <c r="F15">
        <f>SUM(F12:F13:F14)</f>
        <v>152741</v>
      </c>
      <c r="H15">
        <f>SUM(H12:H13:H14)</f>
        <v>1</v>
      </c>
      <c r="J15">
        <f>SUM(D15:F15:H15)</f>
        <v>341277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125159</v>
      </c>
      <c r="F18">
        <v>102201</v>
      </c>
      <c r="H18">
        <v>0</v>
      </c>
      <c r="J18">
        <f>SUM(D18:F18:H18)</f>
        <v>227360</v>
      </c>
      <c r="M18" t="str">
        <f>$B$2</f>
        <v>Shivpur</v>
      </c>
      <c r="N18">
        <f>$D$15</f>
        <v>188535</v>
      </c>
      <c r="O18">
        <f>$F$15</f>
        <v>152741</v>
      </c>
      <c r="P18">
        <f>$H$15</f>
        <v>1</v>
      </c>
      <c r="Q18">
        <f>$J$15</f>
        <v>341277</v>
      </c>
      <c r="R18">
        <f>$D$18</f>
        <v>125159</v>
      </c>
      <c r="S18">
        <f>$F$18</f>
        <v>102201</v>
      </c>
      <c r="T18">
        <f>$J$21</f>
        <v>551</v>
      </c>
      <c r="U18">
        <f>$J$22</f>
        <v>227911</v>
      </c>
      <c r="V18">
        <f>$C$28</f>
        <v>227886</v>
      </c>
      <c r="W18">
        <f>$J$23</f>
        <v>66.781822390609392</v>
      </c>
      <c r="X18" t="str">
        <f>$C$42</f>
        <v xml:space="preserve">BJP       </v>
      </c>
      <c r="Y18" t="str">
        <f>$C$43</f>
        <v xml:space="preserve">SP        </v>
      </c>
      <c r="Z18">
        <f>$G$42</f>
        <v>110453</v>
      </c>
      <c r="AA18">
        <f>$G$43</f>
        <v>56194</v>
      </c>
      <c r="AB18">
        <f>$C$44</f>
        <v>54259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551</v>
      </c>
    </row>
    <row r="22" spans="1:28" x14ac:dyDescent="0.3">
      <c r="B22" t="s">
        <v>7</v>
      </c>
      <c r="J22">
        <f>SUM(J18:J19:J21)</f>
        <v>227911</v>
      </c>
    </row>
    <row r="23" spans="1:28" x14ac:dyDescent="0.3">
      <c r="A23" t="s">
        <v>20</v>
      </c>
      <c r="J23">
        <f>J22/J15*100</f>
        <v>66.781822390609392</v>
      </c>
    </row>
    <row r="25" spans="1:28" x14ac:dyDescent="0.3">
      <c r="A25" t="s">
        <v>21</v>
      </c>
    </row>
    <row r="26" spans="1:28" x14ac:dyDescent="0.3">
      <c r="B26" t="s">
        <v>22</v>
      </c>
      <c r="C26">
        <v>25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J22-25</f>
        <v>227886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326</v>
      </c>
    </row>
    <row r="32" spans="1:28" x14ac:dyDescent="0.3">
      <c r="B32" t="s">
        <v>27</v>
      </c>
      <c r="C32">
        <v>1046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1149</v>
      </c>
      <c r="G42">
        <v>110453</v>
      </c>
    </row>
    <row r="43" spans="1:7" x14ac:dyDescent="0.3">
      <c r="B43" t="s">
        <v>40</v>
      </c>
      <c r="C43" t="s">
        <v>45</v>
      </c>
      <c r="E43" t="s">
        <v>1150</v>
      </c>
      <c r="G43">
        <v>56194</v>
      </c>
    </row>
    <row r="44" spans="1:7" x14ac:dyDescent="0.3">
      <c r="B44" t="s">
        <v>42</v>
      </c>
      <c r="C44">
        <v>54259</v>
      </c>
    </row>
  </sheetData>
  <mergeCells count="1">
    <mergeCell ref="A1:L1"/>
  </mergeCells>
  <pageMargins left="0.75" right="0.75" top="0.75" bottom="0.5" header="0.5" footer="0.75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1151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4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3</v>
      </c>
      <c r="J8">
        <f>SUM(D8:F8:E8)</f>
        <v>9</v>
      </c>
    </row>
    <row r="9" spans="1:12" x14ac:dyDescent="0.3">
      <c r="A9" t="s">
        <v>12</v>
      </c>
      <c r="D9">
        <v>7</v>
      </c>
      <c r="F9">
        <v>3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211972</v>
      </c>
      <c r="F12">
        <v>167168</v>
      </c>
      <c r="H12">
        <v>21</v>
      </c>
      <c r="J12">
        <f>SUM(D12:F12:H12)</f>
        <v>379161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63</v>
      </c>
      <c r="F14">
        <v>34</v>
      </c>
      <c r="H14">
        <v>0</v>
      </c>
      <c r="J14">
        <f>SUM(D14:F14:H14)</f>
        <v>97</v>
      </c>
    </row>
    <row r="15" spans="1:12" x14ac:dyDescent="0.3">
      <c r="B15" t="s">
        <v>7</v>
      </c>
      <c r="D15">
        <f>SUM(D12:D13:D14)</f>
        <v>212035</v>
      </c>
      <c r="F15">
        <f>SUM(F12:F13:F14)</f>
        <v>167202</v>
      </c>
      <c r="H15">
        <f>SUM(H12:H13:H14)</f>
        <v>21</v>
      </c>
      <c r="J15">
        <f>SUM(D15:F15:H15)</f>
        <v>379258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130793</v>
      </c>
      <c r="F18">
        <v>102477</v>
      </c>
      <c r="H18">
        <v>0</v>
      </c>
      <c r="J18">
        <f>SUM(D18:F18:H18)</f>
        <v>233270</v>
      </c>
      <c r="M18" t="str">
        <f>$B$2</f>
        <v>Rohaniya</v>
      </c>
      <c r="N18">
        <f>$D$15</f>
        <v>212035</v>
      </c>
      <c r="O18">
        <f>$F$15</f>
        <v>167202</v>
      </c>
      <c r="P18">
        <f>$H$15</f>
        <v>21</v>
      </c>
      <c r="Q18">
        <f>$J$15</f>
        <v>379258</v>
      </c>
      <c r="R18">
        <f>$D$18</f>
        <v>130793</v>
      </c>
      <c r="S18">
        <f>$F$18</f>
        <v>102477</v>
      </c>
      <c r="T18">
        <f>$J$21</f>
        <v>514</v>
      </c>
      <c r="U18">
        <f>$J$22</f>
        <v>233784</v>
      </c>
      <c r="V18">
        <f>$C$28</f>
        <v>233782</v>
      </c>
      <c r="W18">
        <f>$J$23</f>
        <v>61.642470297264666</v>
      </c>
      <c r="X18" t="str">
        <f>$C$42</f>
        <v xml:space="preserve">BJP       </v>
      </c>
      <c r="Y18" t="str">
        <f>$C$43</f>
        <v xml:space="preserve">SP        </v>
      </c>
      <c r="Z18">
        <f>$G$42</f>
        <v>119885</v>
      </c>
      <c r="AA18">
        <f>$G$43</f>
        <v>62332</v>
      </c>
      <c r="AB18">
        <f>$C$44</f>
        <v>57553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514</v>
      </c>
    </row>
    <row r="22" spans="1:28" x14ac:dyDescent="0.3">
      <c r="B22" t="s">
        <v>7</v>
      </c>
      <c r="J22">
        <f>SUM(J18:J19:J21)</f>
        <v>233784</v>
      </c>
    </row>
    <row r="23" spans="1:28" x14ac:dyDescent="0.3">
      <c r="A23" t="s">
        <v>20</v>
      </c>
      <c r="J23">
        <f>J22/J15*100</f>
        <v>61.642470297264666</v>
      </c>
    </row>
    <row r="25" spans="1:28" x14ac:dyDescent="0.3">
      <c r="A25" t="s">
        <v>21</v>
      </c>
    </row>
    <row r="26" spans="1:28" x14ac:dyDescent="0.3">
      <c r="B26" t="s">
        <v>22</v>
      </c>
      <c r="C26">
        <v>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</f>
        <v>233782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372</v>
      </c>
    </row>
    <row r="32" spans="1:28" x14ac:dyDescent="0.3">
      <c r="B32" t="s">
        <v>27</v>
      </c>
      <c r="C32">
        <v>1019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1152</v>
      </c>
      <c r="G42">
        <v>119885</v>
      </c>
    </row>
    <row r="43" spans="1:7" x14ac:dyDescent="0.3">
      <c r="B43" t="s">
        <v>40</v>
      </c>
      <c r="C43" t="s">
        <v>45</v>
      </c>
      <c r="E43" t="s">
        <v>1153</v>
      </c>
      <c r="G43">
        <v>62332</v>
      </c>
    </row>
    <row r="44" spans="1:7" x14ac:dyDescent="0.3">
      <c r="B44" t="s">
        <v>42</v>
      </c>
      <c r="C44">
        <v>57553</v>
      </c>
    </row>
  </sheetData>
  <mergeCells count="1">
    <mergeCell ref="A1:L1"/>
  </mergeCells>
  <pageMargins left="0.75" right="0.75" top="0.75" bottom="0.5" header="0.5" footer="0.75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1154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1</v>
      </c>
      <c r="H5">
        <v>0</v>
      </c>
      <c r="J5">
        <f>SUM(D5:F5:H5)</f>
        <v>24</v>
      </c>
    </row>
    <row r="6" spans="1:12" x14ac:dyDescent="0.3">
      <c r="A6" t="s">
        <v>9</v>
      </c>
      <c r="D6">
        <v>6</v>
      </c>
      <c r="F6">
        <v>0</v>
      </c>
      <c r="H6">
        <v>0</v>
      </c>
      <c r="J6">
        <f>SUM(D6:F6:H6)</f>
        <v>6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16</v>
      </c>
      <c r="F8">
        <f>E5-E6-E7</f>
        <v>0</v>
      </c>
      <c r="H8">
        <f>F5-F6-F7</f>
        <v>1</v>
      </c>
      <c r="J8">
        <f>SUM(D8:F8:E8)</f>
        <v>16</v>
      </c>
    </row>
    <row r="9" spans="1:12" x14ac:dyDescent="0.3">
      <c r="A9" t="s">
        <v>12</v>
      </c>
      <c r="D9">
        <v>14</v>
      </c>
      <c r="F9">
        <v>1</v>
      </c>
      <c r="H9">
        <v>0</v>
      </c>
      <c r="J9">
        <f>SUM(D9:F9:E9)</f>
        <v>15</v>
      </c>
    </row>
    <row r="11" spans="1:12" x14ac:dyDescent="0.3">
      <c r="A11" t="s">
        <v>13</v>
      </c>
    </row>
    <row r="12" spans="1:12" x14ac:dyDescent="0.3">
      <c r="B12" t="s">
        <v>14</v>
      </c>
      <c r="D12">
        <v>212679</v>
      </c>
      <c r="F12">
        <v>171840</v>
      </c>
      <c r="H12">
        <v>29</v>
      </c>
      <c r="J12">
        <f>SUM(D12:F12:H12)</f>
        <v>384548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37</v>
      </c>
      <c r="F14">
        <v>18</v>
      </c>
      <c r="H14">
        <v>0</v>
      </c>
      <c r="J14">
        <f>SUM(D14:F14:H14)</f>
        <v>55</v>
      </c>
    </row>
    <row r="15" spans="1:12" x14ac:dyDescent="0.3">
      <c r="B15" t="s">
        <v>7</v>
      </c>
      <c r="D15">
        <f>SUM(D12:D13:D14)</f>
        <v>212716</v>
      </c>
      <c r="F15">
        <f>SUM(F12:F13:F14)</f>
        <v>171858</v>
      </c>
      <c r="H15">
        <f>SUM(H12:H13:H14)</f>
        <v>29</v>
      </c>
      <c r="J15">
        <f>SUM(D15:F15:H15)</f>
        <v>384603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128969</v>
      </c>
      <c r="F18">
        <v>98176</v>
      </c>
      <c r="H18">
        <v>3</v>
      </c>
      <c r="J18">
        <f>SUM(D18:F18:H18)</f>
        <v>227148</v>
      </c>
      <c r="M18" t="str">
        <f>$B$2</f>
        <v>Varanasi North</v>
      </c>
      <c r="N18">
        <f>$D$15</f>
        <v>212716</v>
      </c>
      <c r="O18">
        <f>$F$15</f>
        <v>171858</v>
      </c>
      <c r="P18">
        <f>$H$15</f>
        <v>29</v>
      </c>
      <c r="Q18">
        <f>$J$15</f>
        <v>384603</v>
      </c>
      <c r="R18">
        <f>$D$18</f>
        <v>128969</v>
      </c>
      <c r="S18">
        <f>$F$18</f>
        <v>98176</v>
      </c>
      <c r="T18">
        <f>$J$21</f>
        <v>648</v>
      </c>
      <c r="U18">
        <f>$J$22</f>
        <v>227796</v>
      </c>
      <c r="V18">
        <f>$C$28</f>
        <v>227695</v>
      </c>
      <c r="W18">
        <f>$J$23</f>
        <v>59.228867169522857</v>
      </c>
      <c r="X18" t="str">
        <f>$C$42</f>
        <v xml:space="preserve">BJP       </v>
      </c>
      <c r="Y18" t="str">
        <f>$C$43</f>
        <v xml:space="preserve">INC       </v>
      </c>
      <c r="Z18">
        <f>$G$42</f>
        <v>116017</v>
      </c>
      <c r="AA18">
        <f>$G$43</f>
        <v>70515</v>
      </c>
      <c r="AB18">
        <f>$C$44</f>
        <v>45502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648</v>
      </c>
    </row>
    <row r="22" spans="1:28" x14ac:dyDescent="0.3">
      <c r="B22" t="s">
        <v>7</v>
      </c>
      <c r="J22">
        <f>SUM(J18:J19:J21)</f>
        <v>227796</v>
      </c>
    </row>
    <row r="23" spans="1:28" x14ac:dyDescent="0.3">
      <c r="A23" t="s">
        <v>20</v>
      </c>
      <c r="J23">
        <f>J22/J15*100</f>
        <v>59.228867169522857</v>
      </c>
    </row>
    <row r="25" spans="1:28" x14ac:dyDescent="0.3">
      <c r="A25" t="s">
        <v>21</v>
      </c>
    </row>
    <row r="26" spans="1:28" x14ac:dyDescent="0.3">
      <c r="B26" t="s">
        <v>22</v>
      </c>
      <c r="C26">
        <v>101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J22-101</f>
        <v>227695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357</v>
      </c>
    </row>
    <row r="32" spans="1:28" x14ac:dyDescent="0.3">
      <c r="B32" t="s">
        <v>27</v>
      </c>
      <c r="C32">
        <v>1077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1155</v>
      </c>
      <c r="G42">
        <v>116017</v>
      </c>
    </row>
    <row r="43" spans="1:7" x14ac:dyDescent="0.3">
      <c r="B43" t="s">
        <v>40</v>
      </c>
      <c r="C43" t="s">
        <v>39</v>
      </c>
      <c r="E43" t="s">
        <v>1156</v>
      </c>
      <c r="G43">
        <v>70515</v>
      </c>
    </row>
    <row r="44" spans="1:7" x14ac:dyDescent="0.3">
      <c r="B44" t="s">
        <v>42</v>
      </c>
      <c r="C44">
        <v>45502</v>
      </c>
    </row>
  </sheetData>
  <mergeCells count="1">
    <mergeCell ref="A1:L1"/>
  </mergeCells>
  <pageMargins left="0.75" right="0.75" top="0.75" bottom="0.5" header="0.5" footer="0.75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1157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3</v>
      </c>
      <c r="H5">
        <v>0</v>
      </c>
      <c r="J5">
        <f>SUM(D5:F5:H5)</f>
        <v>20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3</v>
      </c>
      <c r="J8">
        <f>SUM(D8:F8:E8)</f>
        <v>14</v>
      </c>
    </row>
    <row r="9" spans="1:12" x14ac:dyDescent="0.3">
      <c r="A9" t="s">
        <v>12</v>
      </c>
      <c r="D9">
        <v>12</v>
      </c>
      <c r="F9">
        <v>3</v>
      </c>
      <c r="H9">
        <v>0</v>
      </c>
      <c r="J9">
        <f>SUM(D9:F9:E9)</f>
        <v>15</v>
      </c>
    </row>
    <row r="11" spans="1:12" x14ac:dyDescent="0.3">
      <c r="A11" t="s">
        <v>13</v>
      </c>
    </row>
    <row r="12" spans="1:12" x14ac:dyDescent="0.3">
      <c r="B12" t="s">
        <v>14</v>
      </c>
      <c r="D12">
        <v>157491</v>
      </c>
      <c r="F12">
        <v>123771</v>
      </c>
      <c r="H12">
        <v>16</v>
      </c>
      <c r="J12">
        <f>SUM(D12:F12:H12)</f>
        <v>281278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</v>
      </c>
      <c r="F14">
        <v>6</v>
      </c>
      <c r="H14">
        <v>0</v>
      </c>
      <c r="J14">
        <f>SUM(D14:F14:H14)</f>
        <v>12</v>
      </c>
    </row>
    <row r="15" spans="1:12" x14ac:dyDescent="0.3">
      <c r="B15" t="s">
        <v>7</v>
      </c>
      <c r="D15">
        <f>SUM(D12:D13:D14)</f>
        <v>157497</v>
      </c>
      <c r="F15">
        <f>SUM(F12:F13:F14)</f>
        <v>123777</v>
      </c>
      <c r="H15">
        <f>SUM(H12:H13:H14)</f>
        <v>16</v>
      </c>
      <c r="J15">
        <f>SUM(D15:F15:H15)</f>
        <v>281290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104663</v>
      </c>
      <c r="F18">
        <v>73998</v>
      </c>
      <c r="H18">
        <v>0</v>
      </c>
      <c r="J18">
        <f>SUM(D18:F18:H18)</f>
        <v>178661</v>
      </c>
      <c r="M18" t="str">
        <f>$B$2</f>
        <v>Varanasi South</v>
      </c>
      <c r="N18">
        <f>$D$15</f>
        <v>157497</v>
      </c>
      <c r="O18">
        <f>$F$15</f>
        <v>123777</v>
      </c>
      <c r="P18">
        <f>$H$15</f>
        <v>16</v>
      </c>
      <c r="Q18">
        <f>$J$15</f>
        <v>281290</v>
      </c>
      <c r="R18">
        <f>$D$18</f>
        <v>104663</v>
      </c>
      <c r="S18">
        <f>$F$18</f>
        <v>73998</v>
      </c>
      <c r="T18">
        <f>$J$21</f>
        <v>191</v>
      </c>
      <c r="U18">
        <f>$J$22</f>
        <v>178852</v>
      </c>
      <c r="V18">
        <f>$C$28</f>
        <v>178837</v>
      </c>
      <c r="W18">
        <f>$J$23</f>
        <v>63.582779338049697</v>
      </c>
      <c r="X18" t="str">
        <f>$C$42</f>
        <v xml:space="preserve">BJP       </v>
      </c>
      <c r="Y18" t="str">
        <f>$C$43</f>
        <v xml:space="preserve">INC       </v>
      </c>
      <c r="Z18">
        <f>$G$42</f>
        <v>92560</v>
      </c>
      <c r="AA18">
        <f>$G$43</f>
        <v>75334</v>
      </c>
      <c r="AB18">
        <f>$C$44</f>
        <v>17226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191</v>
      </c>
    </row>
    <row r="22" spans="1:28" x14ac:dyDescent="0.3">
      <c r="B22" t="s">
        <v>7</v>
      </c>
      <c r="J22">
        <f>SUM(J18:J19:J21)</f>
        <v>178852</v>
      </c>
    </row>
    <row r="23" spans="1:28" x14ac:dyDescent="0.3">
      <c r="A23" t="s">
        <v>20</v>
      </c>
      <c r="J23">
        <f>J22/J15*100</f>
        <v>63.582779338049697</v>
      </c>
    </row>
    <row r="25" spans="1:28" x14ac:dyDescent="0.3">
      <c r="A25" t="s">
        <v>21</v>
      </c>
    </row>
    <row r="26" spans="1:28" x14ac:dyDescent="0.3">
      <c r="B26" t="s">
        <v>22</v>
      </c>
      <c r="C26">
        <v>15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</f>
        <v>178837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291</v>
      </c>
    </row>
    <row r="32" spans="1:28" x14ac:dyDescent="0.3">
      <c r="B32" t="s">
        <v>27</v>
      </c>
      <c r="C32">
        <v>967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1158</v>
      </c>
      <c r="G42">
        <v>92560</v>
      </c>
    </row>
    <row r="43" spans="1:7" x14ac:dyDescent="0.3">
      <c r="B43" t="s">
        <v>40</v>
      </c>
      <c r="C43" t="s">
        <v>39</v>
      </c>
      <c r="E43" t="s">
        <v>1159</v>
      </c>
      <c r="G43">
        <v>75334</v>
      </c>
    </row>
    <row r="44" spans="1:7" x14ac:dyDescent="0.3">
      <c r="B44" t="s">
        <v>42</v>
      </c>
      <c r="C44">
        <v>17226</v>
      </c>
    </row>
  </sheetData>
  <mergeCells count="1">
    <mergeCell ref="A1:L1"/>
  </mergeCells>
  <pageMargins left="0.75" right="0.75" top="0.75" bottom="0.5" header="0.5" footer="0.75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1160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25</v>
      </c>
      <c r="F5">
        <v>2</v>
      </c>
      <c r="H5">
        <v>0</v>
      </c>
      <c r="J5">
        <f>SUM(D5:F5:H5)</f>
        <v>27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24</v>
      </c>
      <c r="F8">
        <f>E5-E6-E7</f>
        <v>0</v>
      </c>
      <c r="H8">
        <f>F5-F6-F7</f>
        <v>0</v>
      </c>
      <c r="J8">
        <f>SUM(D8:F8:E8)</f>
        <v>24</v>
      </c>
    </row>
    <row r="9" spans="1:12" x14ac:dyDescent="0.3">
      <c r="A9" t="s">
        <v>12</v>
      </c>
      <c r="D9">
        <v>22</v>
      </c>
      <c r="F9">
        <v>0</v>
      </c>
      <c r="H9">
        <v>0</v>
      </c>
      <c r="J9">
        <f>SUM(D9:F9:E9)</f>
        <v>22</v>
      </c>
    </row>
    <row r="11" spans="1:12" x14ac:dyDescent="0.3">
      <c r="A11" t="s">
        <v>13</v>
      </c>
    </row>
    <row r="12" spans="1:12" x14ac:dyDescent="0.3">
      <c r="B12" t="s">
        <v>14</v>
      </c>
      <c r="D12">
        <v>229770</v>
      </c>
      <c r="F12">
        <v>182503</v>
      </c>
      <c r="H12">
        <v>19</v>
      </c>
      <c r="J12">
        <f>SUM(D12:F12:H12)</f>
        <v>412292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</v>
      </c>
      <c r="F14">
        <v>8</v>
      </c>
      <c r="H14">
        <v>0</v>
      </c>
      <c r="J14">
        <f>SUM(D14:F14:H14)</f>
        <v>24</v>
      </c>
    </row>
    <row r="15" spans="1:12" x14ac:dyDescent="0.3">
      <c r="B15" t="s">
        <v>7</v>
      </c>
      <c r="D15">
        <f>SUM(D12:D13:D14)</f>
        <v>229786</v>
      </c>
      <c r="F15">
        <f>SUM(F12:F13:F14)</f>
        <v>182511</v>
      </c>
      <c r="H15">
        <f>SUM(H12:H13:H14)</f>
        <v>19</v>
      </c>
      <c r="J15">
        <f>SUM(D15:F15:H15)</f>
        <v>412316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129369</v>
      </c>
      <c r="F18">
        <v>97806</v>
      </c>
      <c r="H18">
        <v>1</v>
      </c>
      <c r="J18">
        <f>SUM(D18:F18:H18)</f>
        <v>227176</v>
      </c>
      <c r="M18" t="str">
        <f>$B$2</f>
        <v>Varanasi Cantt.</v>
      </c>
      <c r="N18">
        <f>$D$15</f>
        <v>229786</v>
      </c>
      <c r="O18">
        <f>$F$15</f>
        <v>182511</v>
      </c>
      <c r="P18">
        <f>$H$15</f>
        <v>19</v>
      </c>
      <c r="Q18">
        <f>$J$15</f>
        <v>412316</v>
      </c>
      <c r="R18">
        <f>$D$18</f>
        <v>129369</v>
      </c>
      <c r="S18">
        <f>$F$18</f>
        <v>97806</v>
      </c>
      <c r="T18">
        <f>$J$21</f>
        <v>435</v>
      </c>
      <c r="U18">
        <f>$J$22</f>
        <v>227611</v>
      </c>
      <c r="V18">
        <f>$C$28</f>
        <v>227600</v>
      </c>
      <c r="W18">
        <f>$J$23</f>
        <v>55.203048147537324</v>
      </c>
      <c r="X18" t="str">
        <f>$C$42</f>
        <v xml:space="preserve">BJP       </v>
      </c>
      <c r="Y18" t="str">
        <f>$C$43</f>
        <v xml:space="preserve">INC       </v>
      </c>
      <c r="Z18">
        <f>$G$42</f>
        <v>132609</v>
      </c>
      <c r="AA18">
        <f>$G$43</f>
        <v>71283</v>
      </c>
      <c r="AB18">
        <f>$C$44</f>
        <v>61326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435</v>
      </c>
    </row>
    <row r="22" spans="1:28" x14ac:dyDescent="0.3">
      <c r="B22" t="s">
        <v>7</v>
      </c>
      <c r="J22">
        <f>SUM(J18:J19:J21)</f>
        <v>227611</v>
      </c>
    </row>
    <row r="23" spans="1:28" x14ac:dyDescent="0.3">
      <c r="A23" t="s">
        <v>20</v>
      </c>
      <c r="J23">
        <f>J22/J15*100</f>
        <v>55.203048147537324</v>
      </c>
    </row>
    <row r="25" spans="1:28" x14ac:dyDescent="0.3">
      <c r="A25" t="s">
        <v>21</v>
      </c>
    </row>
    <row r="26" spans="1:28" x14ac:dyDescent="0.3">
      <c r="B26" t="s">
        <v>22</v>
      </c>
      <c r="C26">
        <v>11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</f>
        <v>227600</v>
      </c>
    </row>
    <row r="29" spans="1:28" x14ac:dyDescent="0.3">
      <c r="B29" t="s">
        <v>25</v>
      </c>
      <c r="C29">
        <v>162</v>
      </c>
    </row>
    <row r="31" spans="1:28" x14ac:dyDescent="0.3">
      <c r="A31" t="s">
        <v>26</v>
      </c>
      <c r="C31">
        <v>381</v>
      </c>
    </row>
    <row r="32" spans="1:28" x14ac:dyDescent="0.3">
      <c r="B32" t="s">
        <v>27</v>
      </c>
      <c r="C32">
        <v>1082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1161</v>
      </c>
      <c r="G42">
        <v>132609</v>
      </c>
    </row>
    <row r="43" spans="1:7" x14ac:dyDescent="0.3">
      <c r="B43" t="s">
        <v>40</v>
      </c>
      <c r="C43" t="s">
        <v>39</v>
      </c>
      <c r="E43" t="s">
        <v>1162</v>
      </c>
      <c r="G43">
        <v>71283</v>
      </c>
    </row>
    <row r="44" spans="1:7" x14ac:dyDescent="0.3">
      <c r="B44" t="s">
        <v>42</v>
      </c>
      <c r="C44">
        <v>61326</v>
      </c>
    </row>
  </sheetData>
  <mergeCells count="1">
    <mergeCell ref="A1:L1"/>
  </mergeCells>
  <pageMargins left="0.75" right="0.75" top="0.75" bottom="0.5" header="0.5" footer="0.75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1163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2</v>
      </c>
      <c r="H5">
        <v>0</v>
      </c>
      <c r="J5">
        <f>SUM(D5:F5:H5)</f>
        <v>19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2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174277</v>
      </c>
      <c r="F12">
        <v>144021</v>
      </c>
      <c r="H12">
        <v>12</v>
      </c>
      <c r="J12">
        <f>SUM(D12:F12:H12)</f>
        <v>318310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72</v>
      </c>
      <c r="F14">
        <v>41</v>
      </c>
      <c r="H14">
        <v>0</v>
      </c>
      <c r="J14">
        <f>SUM(D14:F14:H14)</f>
        <v>113</v>
      </c>
    </row>
    <row r="15" spans="1:12" x14ac:dyDescent="0.3">
      <c r="B15" t="s">
        <v>7</v>
      </c>
      <c r="D15">
        <f>SUM(D12:D13:D14)</f>
        <v>174349</v>
      </c>
      <c r="F15">
        <f>SUM(F12:F13:F14)</f>
        <v>144062</v>
      </c>
      <c r="H15">
        <f>SUM(H12:H13:H14)</f>
        <v>12</v>
      </c>
      <c r="J15">
        <f>SUM(D15:F15:H15)</f>
        <v>318423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108060</v>
      </c>
      <c r="F18">
        <v>98087</v>
      </c>
      <c r="H18">
        <v>2</v>
      </c>
      <c r="J18">
        <f>SUM(D18:F18:H18)</f>
        <v>206149</v>
      </c>
      <c r="M18" t="str">
        <f>$B$2</f>
        <v>Sevapuri</v>
      </c>
      <c r="N18">
        <f>$D$15</f>
        <v>174349</v>
      </c>
      <c r="O18">
        <f>$F$15</f>
        <v>144062</v>
      </c>
      <c r="P18">
        <f>$H$15</f>
        <v>12</v>
      </c>
      <c r="Q18">
        <f>$J$15</f>
        <v>318423</v>
      </c>
      <c r="R18">
        <f>$D$18</f>
        <v>108060</v>
      </c>
      <c r="S18">
        <f>$F$18</f>
        <v>98087</v>
      </c>
      <c r="T18">
        <f>$J$21</f>
        <v>385</v>
      </c>
      <c r="U18">
        <f>$J$22</f>
        <v>206534</v>
      </c>
      <c r="V18">
        <f>$C$28</f>
        <v>206507</v>
      </c>
      <c r="W18">
        <f>$J$23</f>
        <v>64.861520681609051</v>
      </c>
      <c r="X18" t="str">
        <f>$C$42</f>
        <v xml:space="preserve">ADAL      </v>
      </c>
      <c r="Y18" t="str">
        <f>$C$43</f>
        <v xml:space="preserve">SP        </v>
      </c>
      <c r="Z18">
        <f>$G$42</f>
        <v>103423</v>
      </c>
      <c r="AA18">
        <f>$G$43</f>
        <v>54241</v>
      </c>
      <c r="AB18">
        <f>$C$44</f>
        <v>49182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385</v>
      </c>
    </row>
    <row r="22" spans="1:28" x14ac:dyDescent="0.3">
      <c r="B22" t="s">
        <v>7</v>
      </c>
      <c r="J22">
        <f>SUM(J18:J19:J21)</f>
        <v>206534</v>
      </c>
    </row>
    <row r="23" spans="1:28" x14ac:dyDescent="0.3">
      <c r="A23" t="s">
        <v>20</v>
      </c>
      <c r="J23">
        <f>J22/J15*100</f>
        <v>64.861520681609051</v>
      </c>
    </row>
    <row r="25" spans="1:28" x14ac:dyDescent="0.3">
      <c r="A25" t="s">
        <v>21</v>
      </c>
    </row>
    <row r="26" spans="1:28" x14ac:dyDescent="0.3">
      <c r="B26" t="s">
        <v>22</v>
      </c>
      <c r="C26">
        <v>27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J22-27</f>
        <v>206507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317</v>
      </c>
    </row>
    <row r="32" spans="1:28" x14ac:dyDescent="0.3">
      <c r="B32" t="s">
        <v>27</v>
      </c>
      <c r="C32">
        <v>1004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728</v>
      </c>
      <c r="E42" t="s">
        <v>1164</v>
      </c>
      <c r="G42">
        <v>103423</v>
      </c>
    </row>
    <row r="43" spans="1:7" x14ac:dyDescent="0.3">
      <c r="B43" t="s">
        <v>40</v>
      </c>
      <c r="C43" t="s">
        <v>45</v>
      </c>
      <c r="E43" t="s">
        <v>1165</v>
      </c>
      <c r="G43">
        <v>54241</v>
      </c>
    </row>
    <row r="44" spans="1:7" x14ac:dyDescent="0.3">
      <c r="B44" t="s">
        <v>42</v>
      </c>
      <c r="C44">
        <v>49182</v>
      </c>
    </row>
  </sheetData>
  <mergeCells count="1">
    <mergeCell ref="A1:L1"/>
  </mergeCells>
  <pageMargins left="0.75" right="0.75" top="0.75" bottom="0.5" header="0.5" footer="0.75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1166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2</v>
      </c>
      <c r="H5">
        <v>0</v>
      </c>
      <c r="J5">
        <f>SUM(D5:F5:H5)</f>
        <v>23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21</v>
      </c>
      <c r="F8">
        <f>E5-E6-E7</f>
        <v>0</v>
      </c>
      <c r="H8">
        <f>F5-F6-F7</f>
        <v>2</v>
      </c>
      <c r="J8">
        <f>SUM(D8:F8:E8)</f>
        <v>21</v>
      </c>
    </row>
    <row r="9" spans="1:12" x14ac:dyDescent="0.3">
      <c r="A9" t="s">
        <v>12</v>
      </c>
      <c r="D9">
        <v>18</v>
      </c>
      <c r="F9">
        <v>2</v>
      </c>
      <c r="H9">
        <v>0</v>
      </c>
      <c r="J9">
        <f>SUM(D9:F9:E9)</f>
        <v>20</v>
      </c>
    </row>
    <row r="11" spans="1:12" x14ac:dyDescent="0.3">
      <c r="A11" t="s">
        <v>13</v>
      </c>
    </row>
    <row r="12" spans="1:12" x14ac:dyDescent="0.3">
      <c r="B12" t="s">
        <v>14</v>
      </c>
      <c r="D12">
        <v>227602</v>
      </c>
      <c r="F12">
        <v>187764</v>
      </c>
      <c r="H12">
        <v>28</v>
      </c>
      <c r="J12">
        <f>SUM(D12:F12:H12)</f>
        <v>415394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47</v>
      </c>
      <c r="F14">
        <v>17</v>
      </c>
      <c r="H14">
        <v>0</v>
      </c>
      <c r="J14">
        <f>SUM(D14:F14:H14)</f>
        <v>64</v>
      </c>
    </row>
    <row r="15" spans="1:12" x14ac:dyDescent="0.3">
      <c r="B15" t="s">
        <v>7</v>
      </c>
      <c r="D15">
        <f>SUM(D12:D13:D14)</f>
        <v>227649</v>
      </c>
      <c r="F15">
        <f>SUM(F12:F13:F14)</f>
        <v>187781</v>
      </c>
      <c r="H15">
        <f>SUM(H12:H13:H14)</f>
        <v>28</v>
      </c>
      <c r="J15">
        <f>SUM(D15:F15:H15)</f>
        <v>415458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120748</v>
      </c>
      <c r="F18">
        <v>118262</v>
      </c>
      <c r="H18">
        <v>1</v>
      </c>
      <c r="J18">
        <f>SUM(D18:F18:H18)</f>
        <v>239011</v>
      </c>
      <c r="M18" t="str">
        <f>$B$2</f>
        <v>Bhadohi</v>
      </c>
      <c r="N18">
        <f>$D$15</f>
        <v>227649</v>
      </c>
      <c r="O18">
        <f>$F$15</f>
        <v>187781</v>
      </c>
      <c r="P18">
        <f>$H$15</f>
        <v>28</v>
      </c>
      <c r="Q18">
        <f>$J$15</f>
        <v>415458</v>
      </c>
      <c r="R18">
        <f>$D$18</f>
        <v>120748</v>
      </c>
      <c r="S18">
        <f>$F$18</f>
        <v>118262</v>
      </c>
      <c r="T18">
        <f>$J$21</f>
        <v>538</v>
      </c>
      <c r="U18">
        <f>$J$22</f>
        <v>239549</v>
      </c>
      <c r="V18">
        <f>$C$28</f>
        <v>239518</v>
      </c>
      <c r="W18">
        <f>$J$23</f>
        <v>57.65901727731805</v>
      </c>
      <c r="X18" t="str">
        <f>$C$42</f>
        <v xml:space="preserve">BJP       </v>
      </c>
      <c r="Y18" t="str">
        <f>$C$43</f>
        <v xml:space="preserve">SP        </v>
      </c>
      <c r="Z18">
        <f>$G$42</f>
        <v>79519</v>
      </c>
      <c r="AA18">
        <f>$G$43</f>
        <v>78414</v>
      </c>
      <c r="AB18">
        <f>$C$44</f>
        <v>1105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538</v>
      </c>
    </row>
    <row r="22" spans="1:28" x14ac:dyDescent="0.3">
      <c r="B22" t="s">
        <v>7</v>
      </c>
      <c r="J22">
        <f>SUM(J18:J19:J21)</f>
        <v>239549</v>
      </c>
    </row>
    <row r="23" spans="1:28" x14ac:dyDescent="0.3">
      <c r="A23" t="s">
        <v>20</v>
      </c>
      <c r="J23">
        <f>J22/J15*100</f>
        <v>57.65901727731805</v>
      </c>
    </row>
    <row r="25" spans="1:28" x14ac:dyDescent="0.3">
      <c r="A25" t="s">
        <v>21</v>
      </c>
    </row>
    <row r="26" spans="1:28" x14ac:dyDescent="0.3">
      <c r="B26" t="s">
        <v>22</v>
      </c>
      <c r="C26">
        <v>31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J22-31</f>
        <v>239518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424</v>
      </c>
    </row>
    <row r="32" spans="1:28" x14ac:dyDescent="0.3">
      <c r="B32" t="s">
        <v>27</v>
      </c>
      <c r="C32">
        <v>980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1167</v>
      </c>
      <c r="G42">
        <v>79519</v>
      </c>
    </row>
    <row r="43" spans="1:7" x14ac:dyDescent="0.3">
      <c r="B43" t="s">
        <v>40</v>
      </c>
      <c r="C43" t="s">
        <v>45</v>
      </c>
      <c r="E43" t="s">
        <v>1168</v>
      </c>
      <c r="G43">
        <v>78414</v>
      </c>
    </row>
    <row r="44" spans="1:7" x14ac:dyDescent="0.3">
      <c r="B44" t="s">
        <v>42</v>
      </c>
      <c r="C44">
        <v>1105</v>
      </c>
    </row>
  </sheetData>
  <mergeCells count="1">
    <mergeCell ref="A1:L1"/>
  </mergeCells>
  <pageMargins left="0.75" right="0.75" top="0.75" bottom="0.5" header="0.5" footer="0.75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1169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2</v>
      </c>
      <c r="H5">
        <v>0</v>
      </c>
      <c r="J5">
        <f>SUM(D5:F5:H5)</f>
        <v>18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2</v>
      </c>
      <c r="J8">
        <f>SUM(D8:F8:E8)</f>
        <v>14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201036</v>
      </c>
      <c r="F12">
        <v>166969</v>
      </c>
      <c r="H12">
        <v>22</v>
      </c>
      <c r="J12">
        <f>SUM(D12:F12:H12)</f>
        <v>368027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66</v>
      </c>
      <c r="F14">
        <v>24</v>
      </c>
      <c r="H14">
        <v>0</v>
      </c>
      <c r="J14">
        <f>SUM(D14:F14:H14)</f>
        <v>90</v>
      </c>
    </row>
    <row r="15" spans="1:12" x14ac:dyDescent="0.3">
      <c r="B15" t="s">
        <v>7</v>
      </c>
      <c r="D15">
        <f>SUM(D12:D13:D14)</f>
        <v>201102</v>
      </c>
      <c r="F15">
        <f>SUM(F12:F13:F14)</f>
        <v>166993</v>
      </c>
      <c r="H15">
        <f>SUM(H12:H13:H14)</f>
        <v>22</v>
      </c>
      <c r="J15">
        <f>SUM(D15:F15:H15)</f>
        <v>368117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101725</v>
      </c>
      <c r="F18">
        <v>106726</v>
      </c>
      <c r="H18">
        <v>0</v>
      </c>
      <c r="J18">
        <f>SUM(D18:F18:H18)</f>
        <v>208451</v>
      </c>
      <c r="M18" t="str">
        <f>$B$2</f>
        <v>Gyanpur</v>
      </c>
      <c r="N18">
        <f>$D$15</f>
        <v>201102</v>
      </c>
      <c r="O18">
        <f>$F$15</f>
        <v>166993</v>
      </c>
      <c r="P18">
        <f>$H$15</f>
        <v>22</v>
      </c>
      <c r="Q18">
        <f>$J$15</f>
        <v>368117</v>
      </c>
      <c r="R18">
        <f>$D$18</f>
        <v>101725</v>
      </c>
      <c r="S18">
        <f>$F$18</f>
        <v>106726</v>
      </c>
      <c r="T18">
        <f>$J$21</f>
        <v>505</v>
      </c>
      <c r="U18">
        <f>$J$22</f>
        <v>208956</v>
      </c>
      <c r="V18">
        <f>$C$28</f>
        <v>208900</v>
      </c>
      <c r="W18">
        <f>$J$23</f>
        <v>56.763474656155509</v>
      </c>
      <c r="X18" t="str">
        <f>$C$42</f>
        <v xml:space="preserve">NINSHAD   </v>
      </c>
      <c r="Y18" t="str">
        <f>$C$43</f>
        <v xml:space="preserve">BJP       </v>
      </c>
      <c r="Z18">
        <f>$G$42</f>
        <v>66448</v>
      </c>
      <c r="AA18">
        <f>$G$43</f>
        <v>46218</v>
      </c>
      <c r="AB18">
        <f>$C$44</f>
        <v>20230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505</v>
      </c>
    </row>
    <row r="22" spans="1:28" x14ac:dyDescent="0.3">
      <c r="B22" t="s">
        <v>7</v>
      </c>
      <c r="J22">
        <f>SUM(J18:J19:J21)</f>
        <v>208956</v>
      </c>
    </row>
    <row r="23" spans="1:28" x14ac:dyDescent="0.3">
      <c r="A23" t="s">
        <v>20</v>
      </c>
      <c r="J23">
        <f>J22/J15*100</f>
        <v>56.763474656155509</v>
      </c>
    </row>
    <row r="25" spans="1:28" x14ac:dyDescent="0.3">
      <c r="A25" t="s">
        <v>21</v>
      </c>
    </row>
    <row r="26" spans="1:28" x14ac:dyDescent="0.3">
      <c r="B26" t="s">
        <v>22</v>
      </c>
      <c r="C26">
        <v>56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J22-56</f>
        <v>208900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383</v>
      </c>
    </row>
    <row r="32" spans="1:28" x14ac:dyDescent="0.3">
      <c r="B32" t="s">
        <v>27</v>
      </c>
      <c r="C32">
        <v>961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1094</v>
      </c>
      <c r="E42" t="s">
        <v>1170</v>
      </c>
      <c r="G42">
        <v>66448</v>
      </c>
    </row>
    <row r="43" spans="1:7" x14ac:dyDescent="0.3">
      <c r="B43" t="s">
        <v>40</v>
      </c>
      <c r="C43" t="s">
        <v>41</v>
      </c>
      <c r="E43" t="s">
        <v>1171</v>
      </c>
      <c r="G43">
        <v>46218</v>
      </c>
    </row>
    <row r="44" spans="1:7" x14ac:dyDescent="0.3">
      <c r="B44" t="s">
        <v>42</v>
      </c>
      <c r="C44">
        <v>20230</v>
      </c>
    </row>
  </sheetData>
  <mergeCells count="1">
    <mergeCell ref="A1:L1"/>
  </mergeCells>
  <pageMargins left="0.75" right="0.75" top="0.75" bottom="0.5" header="0.5" footer="0.7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B44"/>
  <sheetViews>
    <sheetView workbookViewId="0">
      <selection activeCell="M22" sqref="M22:AB23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157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0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177893</v>
      </c>
      <c r="F12">
        <v>140033</v>
      </c>
      <c r="H12">
        <v>11</v>
      </c>
      <c r="J12">
        <f>SUM(D12:F12:H12)</f>
        <v>317937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513</v>
      </c>
      <c r="F14">
        <v>248</v>
      </c>
      <c r="H14">
        <v>0</v>
      </c>
      <c r="J14">
        <f>SUM(D14:F14:H14)</f>
        <v>761</v>
      </c>
    </row>
    <row r="15" spans="1:12" x14ac:dyDescent="0.3">
      <c r="B15" t="s">
        <v>7</v>
      </c>
      <c r="D15">
        <f>SUM(D12:D13:D14)</f>
        <v>178406</v>
      </c>
      <c r="F15">
        <f>SUM(F12:F13:F14)</f>
        <v>140281</v>
      </c>
      <c r="H15">
        <f>SUM(H12:H13:H14)</f>
        <v>11</v>
      </c>
      <c r="J15">
        <f>SUM(D15:F15:H15)</f>
        <v>318698</v>
      </c>
    </row>
    <row r="17" spans="1:28" x14ac:dyDescent="0.3">
      <c r="A17" t="s">
        <v>17</v>
      </c>
    </row>
    <row r="18" spans="1:28" x14ac:dyDescent="0.3">
      <c r="B18" t="s">
        <v>14</v>
      </c>
      <c r="D18">
        <v>127261</v>
      </c>
      <c r="F18">
        <v>97860</v>
      </c>
      <c r="H18">
        <v>0</v>
      </c>
      <c r="J18">
        <f>SUM(D18:F18:H18)</f>
        <v>225121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267</v>
      </c>
    </row>
    <row r="22" spans="1:28" x14ac:dyDescent="0.3">
      <c r="B22" t="s">
        <v>7</v>
      </c>
      <c r="J22">
        <f>SUM(J18:J19:J21)</f>
        <v>225388</v>
      </c>
      <c r="M22" t="str">
        <f>$A$2</f>
        <v>Constituency Name</v>
      </c>
      <c r="N22" t="str">
        <f>_xlfn.CONCAT($D$4," ",$A$11)</f>
        <v>Men ELECTORS</v>
      </c>
      <c r="O22" t="str">
        <f>_xlfn.CONCAT($F$4," ",$A$11)</f>
        <v>Woman ELECTORS</v>
      </c>
      <c r="P22" t="str">
        <f>_xlfn.CONCAT($H$4," ",$A$11)</f>
        <v>Others ELECTORS</v>
      </c>
      <c r="Q22" t="str">
        <f>_xlfn.CONCAT("total"," ",$A$11)</f>
        <v>total ELECTORS</v>
      </c>
      <c r="R22" t="str">
        <f>_xlfn.CONCAT($D$4,$A$17)</f>
        <v>MenVOTERS</v>
      </c>
      <c r="S22" t="str">
        <f>_xlfn.CONCAT($F$4,$A$17)</f>
        <v>WomanVOTERS</v>
      </c>
      <c r="T22" t="str">
        <f>_xlfn.CONCAT($B$21,$A$17)</f>
        <v>PostalVOTERS</v>
      </c>
      <c r="U22" t="str">
        <f>_xlfn.CONCAT($J$4,$A$17)</f>
        <v>TotalVOTERS</v>
      </c>
      <c r="V22" t="str">
        <f>$B$28</f>
        <v>Total Valid Votes polled</v>
      </c>
      <c r="W22" t="str">
        <f>$A$23</f>
        <v>POLLING PERCENTAGE</v>
      </c>
      <c r="X22" t="str">
        <f>$B$42</f>
        <v>Winner</v>
      </c>
      <c r="Y22" t="str">
        <f>$B$43</f>
        <v>Runner-Up</v>
      </c>
      <c r="Z22" t="s">
        <v>1199</v>
      </c>
      <c r="AA22" t="s">
        <v>1200</v>
      </c>
      <c r="AB22" t="str">
        <f>$B$44</f>
        <v>Margin</v>
      </c>
    </row>
    <row r="23" spans="1:28" x14ac:dyDescent="0.3">
      <c r="A23" t="s">
        <v>20</v>
      </c>
      <c r="J23">
        <f>J22/J15*100</f>
        <v>70.721498095375551</v>
      </c>
      <c r="M23" t="str">
        <f>$B$2</f>
        <v>Siwalkhas</v>
      </c>
      <c r="N23">
        <f>$D$15</f>
        <v>178406</v>
      </c>
      <c r="O23">
        <f>$F$15</f>
        <v>140281</v>
      </c>
      <c r="P23">
        <f>$H$15</f>
        <v>11</v>
      </c>
      <c r="Q23">
        <f>$J$15</f>
        <v>318698</v>
      </c>
      <c r="R23">
        <f>$D$18</f>
        <v>127261</v>
      </c>
      <c r="S23">
        <f>$F$18</f>
        <v>97860</v>
      </c>
      <c r="T23">
        <f>$J$21</f>
        <v>267</v>
      </c>
      <c r="U23">
        <f>$J$22</f>
        <v>225388</v>
      </c>
      <c r="V23">
        <f>$C$28</f>
        <v>225365</v>
      </c>
      <c r="W23">
        <f>$J$23</f>
        <v>70.721498095375551</v>
      </c>
      <c r="X23" t="str">
        <f>$C$42</f>
        <v xml:space="preserve">BJP       </v>
      </c>
      <c r="Y23" t="str">
        <f>$C$43</f>
        <v xml:space="preserve">SP        </v>
      </c>
      <c r="Z23">
        <f>$G$42</f>
        <v>72842</v>
      </c>
      <c r="AA23">
        <f>$G$43</f>
        <v>61421</v>
      </c>
      <c r="AB23">
        <f>$C$44</f>
        <v>11421</v>
      </c>
    </row>
    <row r="25" spans="1:28" x14ac:dyDescent="0.3">
      <c r="A25" t="s">
        <v>21</v>
      </c>
    </row>
    <row r="26" spans="1:28" x14ac:dyDescent="0.3">
      <c r="B26" t="s">
        <v>22</v>
      </c>
      <c r="C26">
        <v>23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J22-23</f>
        <v>225365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320</v>
      </c>
    </row>
    <row r="32" spans="1:28" x14ac:dyDescent="0.3">
      <c r="B32" t="s">
        <v>27</v>
      </c>
      <c r="C32">
        <v>994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158</v>
      </c>
      <c r="G42">
        <v>72842</v>
      </c>
    </row>
    <row r="43" spans="1:7" x14ac:dyDescent="0.3">
      <c r="B43" t="s">
        <v>40</v>
      </c>
      <c r="C43" t="s">
        <v>45</v>
      </c>
      <c r="E43" t="s">
        <v>159</v>
      </c>
      <c r="G43">
        <v>61421</v>
      </c>
    </row>
    <row r="44" spans="1:7" x14ac:dyDescent="0.3">
      <c r="B44" t="s">
        <v>42</v>
      </c>
      <c r="C44">
        <v>11421</v>
      </c>
    </row>
  </sheetData>
  <mergeCells count="1">
    <mergeCell ref="A1:L1"/>
  </mergeCells>
  <pageMargins left="0.75" right="0.75" top="0.75" bottom="0.5" header="0.5" footer="0.75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1172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2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2</v>
      </c>
      <c r="J8">
        <f>SUM(D8:F8:E8)</f>
        <v>7</v>
      </c>
    </row>
    <row r="9" spans="1:12" x14ac:dyDescent="0.3">
      <c r="A9" t="s">
        <v>12</v>
      </c>
      <c r="D9">
        <v>4</v>
      </c>
      <c r="F9">
        <v>2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188332</v>
      </c>
      <c r="F12">
        <v>168590</v>
      </c>
      <c r="H12">
        <v>62</v>
      </c>
      <c r="J12">
        <f>SUM(D12:F12:H12)</f>
        <v>356984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228</v>
      </c>
      <c r="F14">
        <v>18</v>
      </c>
      <c r="H14">
        <v>0</v>
      </c>
      <c r="J14">
        <f>SUM(D14:F14:H14)</f>
        <v>246</v>
      </c>
    </row>
    <row r="15" spans="1:12" x14ac:dyDescent="0.3">
      <c r="B15" t="s">
        <v>7</v>
      </c>
      <c r="D15">
        <f>SUM(D12:D13:D14)</f>
        <v>188560</v>
      </c>
      <c r="F15">
        <f>SUM(F12:F13:F14)</f>
        <v>168608</v>
      </c>
      <c r="H15">
        <f>SUM(H12:H13:H14)</f>
        <v>62</v>
      </c>
      <c r="J15">
        <f>SUM(D15:F15:H15)</f>
        <v>357230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106290</v>
      </c>
      <c r="F18">
        <v>108639</v>
      </c>
      <c r="H18">
        <v>0</v>
      </c>
      <c r="J18">
        <f>SUM(D18:F18:H18)</f>
        <v>214929</v>
      </c>
      <c r="M18" t="str">
        <f>$B$2</f>
        <v xml:space="preserve">Chhanbey </v>
      </c>
      <c r="N18">
        <f>$D$15</f>
        <v>188560</v>
      </c>
      <c r="O18">
        <f>$F$15</f>
        <v>168608</v>
      </c>
      <c r="P18">
        <f>$H$15</f>
        <v>62</v>
      </c>
      <c r="Q18">
        <f>$J$15</f>
        <v>357230</v>
      </c>
      <c r="R18">
        <f>$D$18</f>
        <v>106290</v>
      </c>
      <c r="S18">
        <f>$F$18</f>
        <v>108639</v>
      </c>
      <c r="T18">
        <f>$J$21</f>
        <v>870</v>
      </c>
      <c r="U18">
        <f>$J$22</f>
        <v>215799</v>
      </c>
      <c r="V18">
        <f>$C$28</f>
        <v>215798</v>
      </c>
      <c r="W18">
        <f>$J$23</f>
        <v>60.408980208829043</v>
      </c>
      <c r="X18" t="str">
        <f>$C$42</f>
        <v xml:space="preserve">ADAL      </v>
      </c>
      <c r="Y18" t="str">
        <f>$C$43</f>
        <v xml:space="preserve">BSP       </v>
      </c>
      <c r="Z18">
        <f>$G$42</f>
        <v>107007</v>
      </c>
      <c r="AA18">
        <f>$G$43</f>
        <v>43539</v>
      </c>
      <c r="AB18">
        <f>$C$44</f>
        <v>63468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870</v>
      </c>
    </row>
    <row r="22" spans="1:28" x14ac:dyDescent="0.3">
      <c r="B22" t="s">
        <v>7</v>
      </c>
      <c r="J22">
        <f>SUM(J18:J19:J21)</f>
        <v>215799</v>
      </c>
    </row>
    <row r="23" spans="1:28" x14ac:dyDescent="0.3">
      <c r="A23" t="s">
        <v>20</v>
      </c>
      <c r="J23">
        <f>J22/J15*100</f>
        <v>60.408980208829043</v>
      </c>
    </row>
    <row r="25" spans="1:28" x14ac:dyDescent="0.3">
      <c r="A25" t="s">
        <v>21</v>
      </c>
    </row>
    <row r="26" spans="1:28" x14ac:dyDescent="0.3">
      <c r="B26" t="s">
        <v>22</v>
      </c>
      <c r="C26">
        <v>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</f>
        <v>215798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376</v>
      </c>
    </row>
    <row r="32" spans="1:28" x14ac:dyDescent="0.3">
      <c r="B32" t="s">
        <v>27</v>
      </c>
      <c r="C32">
        <v>949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728</v>
      </c>
      <c r="E42" t="s">
        <v>1173</v>
      </c>
      <c r="G42">
        <v>107007</v>
      </c>
    </row>
    <row r="43" spans="1:7" x14ac:dyDescent="0.3">
      <c r="B43" t="s">
        <v>40</v>
      </c>
      <c r="C43" t="s">
        <v>47</v>
      </c>
      <c r="E43" t="s">
        <v>1174</v>
      </c>
      <c r="G43">
        <v>43539</v>
      </c>
    </row>
    <row r="44" spans="1:7" x14ac:dyDescent="0.3">
      <c r="B44" t="s">
        <v>42</v>
      </c>
      <c r="C44">
        <v>63468</v>
      </c>
    </row>
  </sheetData>
  <mergeCells count="1">
    <mergeCell ref="A1:L1"/>
  </mergeCells>
  <pageMargins left="0.75" right="0.75" top="0.75" bottom="0.5" header="0.5" footer="0.75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1175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2</v>
      </c>
      <c r="H5">
        <v>0</v>
      </c>
      <c r="J5">
        <f>SUM(D5:F5:H5)</f>
        <v>20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18</v>
      </c>
      <c r="F8">
        <f>E5-E6-E7</f>
        <v>0</v>
      </c>
      <c r="H8">
        <f>F5-F6-F7</f>
        <v>1</v>
      </c>
      <c r="J8">
        <f>SUM(D8:F8:E8)</f>
        <v>18</v>
      </c>
    </row>
    <row r="9" spans="1:12" x14ac:dyDescent="0.3">
      <c r="A9" t="s">
        <v>12</v>
      </c>
      <c r="D9">
        <v>15</v>
      </c>
      <c r="F9">
        <v>1</v>
      </c>
      <c r="H9">
        <v>0</v>
      </c>
      <c r="J9">
        <f>SUM(D9:F9:E9)</f>
        <v>16</v>
      </c>
    </row>
    <row r="11" spans="1:12" x14ac:dyDescent="0.3">
      <c r="A11" t="s">
        <v>13</v>
      </c>
    </row>
    <row r="12" spans="1:12" x14ac:dyDescent="0.3">
      <c r="B12" t="s">
        <v>14</v>
      </c>
      <c r="D12">
        <v>203606</v>
      </c>
      <c r="F12">
        <v>181093</v>
      </c>
      <c r="H12">
        <v>38</v>
      </c>
      <c r="J12">
        <f>SUM(D12:F12:H12)</f>
        <v>384737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307</v>
      </c>
      <c r="F14">
        <v>40</v>
      </c>
      <c r="H14">
        <v>0</v>
      </c>
      <c r="J14">
        <f>SUM(D14:F14:H14)</f>
        <v>347</v>
      </c>
    </row>
    <row r="15" spans="1:12" x14ac:dyDescent="0.3">
      <c r="B15" t="s">
        <v>7</v>
      </c>
      <c r="D15">
        <f>SUM(D12:D13:D14)</f>
        <v>203913</v>
      </c>
      <c r="F15">
        <f>SUM(F12:F13:F14)</f>
        <v>181133</v>
      </c>
      <c r="H15">
        <f>SUM(H12:H13:H14)</f>
        <v>38</v>
      </c>
      <c r="J15">
        <f>SUM(D15:F15:H15)</f>
        <v>385084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116959</v>
      </c>
      <c r="F18">
        <v>106741</v>
      </c>
      <c r="H18">
        <v>1</v>
      </c>
      <c r="J18">
        <f>SUM(D18:F18:H18)</f>
        <v>223701</v>
      </c>
      <c r="M18" t="str">
        <f>$B$2</f>
        <v>Mirzapur</v>
      </c>
      <c r="N18">
        <f>$D$15</f>
        <v>203913</v>
      </c>
      <c r="O18">
        <f>$F$15</f>
        <v>181133</v>
      </c>
      <c r="P18">
        <f>$H$15</f>
        <v>38</v>
      </c>
      <c r="Q18">
        <f>$J$15</f>
        <v>385084</v>
      </c>
      <c r="R18">
        <f>$D$18</f>
        <v>116959</v>
      </c>
      <c r="S18">
        <f>$F$18</f>
        <v>106741</v>
      </c>
      <c r="T18">
        <f>$J$21</f>
        <v>1604</v>
      </c>
      <c r="U18">
        <f>$J$22</f>
        <v>225305</v>
      </c>
      <c r="V18">
        <f>$C$28</f>
        <v>225234</v>
      </c>
      <c r="W18">
        <f>$J$23</f>
        <v>58.508013835942286</v>
      </c>
      <c r="X18" t="str">
        <f>$C$42</f>
        <v xml:space="preserve">BJP       </v>
      </c>
      <c r="Y18" t="str">
        <f>$C$43</f>
        <v xml:space="preserve">SP        </v>
      </c>
      <c r="Z18">
        <f>$G$42</f>
        <v>109196</v>
      </c>
      <c r="AA18">
        <f>$G$43</f>
        <v>51784</v>
      </c>
      <c r="AB18">
        <f>$C$44</f>
        <v>57412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1604</v>
      </c>
    </row>
    <row r="22" spans="1:28" x14ac:dyDescent="0.3">
      <c r="B22" t="s">
        <v>7</v>
      </c>
      <c r="J22">
        <f>SUM(J18:J19:J21)</f>
        <v>225305</v>
      </c>
    </row>
    <row r="23" spans="1:28" x14ac:dyDescent="0.3">
      <c r="A23" t="s">
        <v>20</v>
      </c>
      <c r="J23">
        <f>J22/J15*100</f>
        <v>58.508013835942286</v>
      </c>
    </row>
    <row r="25" spans="1:28" x14ac:dyDescent="0.3">
      <c r="A25" t="s">
        <v>21</v>
      </c>
    </row>
    <row r="26" spans="1:28" x14ac:dyDescent="0.3">
      <c r="B26" t="s">
        <v>22</v>
      </c>
      <c r="C26">
        <v>71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J22-71</f>
        <v>225234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346</v>
      </c>
    </row>
    <row r="32" spans="1:28" x14ac:dyDescent="0.3">
      <c r="B32" t="s">
        <v>27</v>
      </c>
      <c r="C32">
        <v>1112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1176</v>
      </c>
      <c r="G42">
        <v>109196</v>
      </c>
    </row>
    <row r="43" spans="1:7" x14ac:dyDescent="0.3">
      <c r="B43" t="s">
        <v>40</v>
      </c>
      <c r="C43" t="s">
        <v>45</v>
      </c>
      <c r="E43" t="s">
        <v>1177</v>
      </c>
      <c r="G43">
        <v>51784</v>
      </c>
    </row>
    <row r="44" spans="1:7" x14ac:dyDescent="0.3">
      <c r="B44" t="s">
        <v>42</v>
      </c>
      <c r="C44">
        <v>57412</v>
      </c>
    </row>
  </sheetData>
  <mergeCells count="1">
    <mergeCell ref="A1:L1"/>
  </mergeCells>
  <pageMargins left="0.75" right="0.75" top="0.75" bottom="0.5" header="0.5" footer="0.75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1178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2</v>
      </c>
      <c r="H5">
        <v>0</v>
      </c>
      <c r="J5">
        <f>SUM(D5:F5:H5)</f>
        <v>20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16</v>
      </c>
      <c r="F8">
        <f>E5-E6-E7</f>
        <v>0</v>
      </c>
      <c r="H8">
        <f>F5-F6-F7</f>
        <v>2</v>
      </c>
      <c r="J8">
        <f>SUM(D8:F8:E8)</f>
        <v>16</v>
      </c>
    </row>
    <row r="9" spans="1:12" x14ac:dyDescent="0.3">
      <c r="A9" t="s">
        <v>12</v>
      </c>
      <c r="D9">
        <v>14</v>
      </c>
      <c r="F9">
        <v>1</v>
      </c>
      <c r="H9">
        <v>0</v>
      </c>
      <c r="J9">
        <f>SUM(D9:F9:E9)</f>
        <v>15</v>
      </c>
    </row>
    <row r="11" spans="1:12" x14ac:dyDescent="0.3">
      <c r="A11" t="s">
        <v>13</v>
      </c>
    </row>
    <row r="12" spans="1:12" x14ac:dyDescent="0.3">
      <c r="B12" t="s">
        <v>14</v>
      </c>
      <c r="D12">
        <v>198603</v>
      </c>
      <c r="F12">
        <v>177661</v>
      </c>
      <c r="H12">
        <v>31</v>
      </c>
      <c r="J12">
        <f>SUM(D12:F12:H12)</f>
        <v>376295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368</v>
      </c>
      <c r="F14">
        <v>46</v>
      </c>
      <c r="H14">
        <v>0</v>
      </c>
      <c r="J14">
        <f>SUM(D14:F14:H14)</f>
        <v>414</v>
      </c>
    </row>
    <row r="15" spans="1:12" x14ac:dyDescent="0.3">
      <c r="B15" t="s">
        <v>7</v>
      </c>
      <c r="D15">
        <f>SUM(D12:D13:D14)</f>
        <v>198971</v>
      </c>
      <c r="F15">
        <f>SUM(F12:F13:F14)</f>
        <v>177707</v>
      </c>
      <c r="H15">
        <f>SUM(H12:H13:H14)</f>
        <v>31</v>
      </c>
      <c r="J15">
        <f>SUM(D15:F15:H15)</f>
        <v>376709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121295</v>
      </c>
      <c r="F18">
        <v>117554</v>
      </c>
      <c r="H18">
        <v>0</v>
      </c>
      <c r="J18">
        <f>SUM(D18:F18:H18)</f>
        <v>238849</v>
      </c>
      <c r="M18" t="str">
        <f>$B$2</f>
        <v>Majhawan</v>
      </c>
      <c r="N18">
        <f>$D$15</f>
        <v>198971</v>
      </c>
      <c r="O18">
        <f>$F$15</f>
        <v>177707</v>
      </c>
      <c r="P18">
        <f>$H$15</f>
        <v>31</v>
      </c>
      <c r="Q18">
        <f>$J$15</f>
        <v>376709</v>
      </c>
      <c r="R18">
        <f>$D$18</f>
        <v>121295</v>
      </c>
      <c r="S18">
        <f>$F$18</f>
        <v>117554</v>
      </c>
      <c r="T18">
        <f>$J$21</f>
        <v>1425</v>
      </c>
      <c r="U18">
        <f>$J$22</f>
        <v>240274</v>
      </c>
      <c r="V18">
        <f>$C$28</f>
        <v>240169</v>
      </c>
      <c r="W18">
        <f>$J$23</f>
        <v>63.782389058928779</v>
      </c>
      <c r="X18" t="str">
        <f>$C$42</f>
        <v xml:space="preserve">BJP       </v>
      </c>
      <c r="Y18" t="str">
        <f>$C$43</f>
        <v xml:space="preserve">BSP       </v>
      </c>
      <c r="Z18">
        <f>$G$42</f>
        <v>107839</v>
      </c>
      <c r="AA18">
        <f>$G$43</f>
        <v>66680</v>
      </c>
      <c r="AB18">
        <f>$C$44</f>
        <v>41159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1425</v>
      </c>
    </row>
    <row r="22" spans="1:28" x14ac:dyDescent="0.3">
      <c r="B22" t="s">
        <v>7</v>
      </c>
      <c r="J22">
        <f>SUM(J18:J19:J21)</f>
        <v>240274</v>
      </c>
    </row>
    <row r="23" spans="1:28" x14ac:dyDescent="0.3">
      <c r="A23" t="s">
        <v>20</v>
      </c>
      <c r="J23">
        <f>J22/J15*100</f>
        <v>63.782389058928779</v>
      </c>
    </row>
    <row r="25" spans="1:28" x14ac:dyDescent="0.3">
      <c r="A25" t="s">
        <v>21</v>
      </c>
    </row>
    <row r="26" spans="1:28" x14ac:dyDescent="0.3">
      <c r="B26" t="s">
        <v>22</v>
      </c>
      <c r="C26">
        <v>105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J22-105</f>
        <v>240169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362</v>
      </c>
    </row>
    <row r="32" spans="1:28" x14ac:dyDescent="0.3">
      <c r="B32" t="s">
        <v>27</v>
      </c>
      <c r="C32">
        <v>1039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1179</v>
      </c>
      <c r="G42">
        <v>107839</v>
      </c>
    </row>
    <row r="43" spans="1:7" x14ac:dyDescent="0.3">
      <c r="B43" t="s">
        <v>40</v>
      </c>
      <c r="C43" t="s">
        <v>47</v>
      </c>
      <c r="E43" t="s">
        <v>1180</v>
      </c>
      <c r="G43">
        <v>66680</v>
      </c>
    </row>
    <row r="44" spans="1:7" x14ac:dyDescent="0.3">
      <c r="B44" t="s">
        <v>42</v>
      </c>
      <c r="C44">
        <v>41159</v>
      </c>
    </row>
  </sheetData>
  <mergeCells count="1">
    <mergeCell ref="A1:L1"/>
  </mergeCells>
  <pageMargins left="0.75" right="0.75" top="0.75" bottom="0.5" header="0.5" footer="0.75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1181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1</v>
      </c>
      <c r="J8">
        <f>SUM(D8:F8:E8)</f>
        <v>11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176023</v>
      </c>
      <c r="F12">
        <v>158773</v>
      </c>
      <c r="H12">
        <v>22</v>
      </c>
      <c r="J12">
        <f>SUM(D12:F12:H12)</f>
        <v>334818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664</v>
      </c>
      <c r="F14">
        <v>75</v>
      </c>
      <c r="H14">
        <v>0</v>
      </c>
      <c r="J14">
        <f>SUM(D14:F14:H14)</f>
        <v>739</v>
      </c>
    </row>
    <row r="15" spans="1:12" x14ac:dyDescent="0.3">
      <c r="B15" t="s">
        <v>7</v>
      </c>
      <c r="D15">
        <f>SUM(D12:D13:D14)</f>
        <v>176687</v>
      </c>
      <c r="F15">
        <f>SUM(F12:F13:F14)</f>
        <v>158848</v>
      </c>
      <c r="H15">
        <f>SUM(H12:H13:H14)</f>
        <v>22</v>
      </c>
      <c r="J15">
        <f>SUM(D15:F15:H15)</f>
        <v>335557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112162</v>
      </c>
      <c r="F18">
        <v>103327</v>
      </c>
      <c r="H18">
        <v>4</v>
      </c>
      <c r="J18">
        <f>SUM(D18:F18:H18)</f>
        <v>215493</v>
      </c>
      <c r="M18" t="str">
        <f>$B$2</f>
        <v>Chunar</v>
      </c>
      <c r="N18">
        <f>$D$15</f>
        <v>176687</v>
      </c>
      <c r="O18">
        <f>$F$15</f>
        <v>158848</v>
      </c>
      <c r="P18">
        <f>$H$15</f>
        <v>22</v>
      </c>
      <c r="Q18">
        <f>$J$15</f>
        <v>335557</v>
      </c>
      <c r="R18">
        <f>$D$18</f>
        <v>112162</v>
      </c>
      <c r="S18">
        <f>$F$18</f>
        <v>103327</v>
      </c>
      <c r="T18">
        <f>$J$21</f>
        <v>1181</v>
      </c>
      <c r="U18">
        <f>$J$22</f>
        <v>216674</v>
      </c>
      <c r="V18">
        <f>$C$28</f>
        <v>216603</v>
      </c>
      <c r="W18">
        <f>$J$23</f>
        <v>64.571443897758058</v>
      </c>
      <c r="X18" t="str">
        <f>$C$42</f>
        <v xml:space="preserve">BJP       </v>
      </c>
      <c r="Y18" t="str">
        <f>$C$43</f>
        <v xml:space="preserve">SP        </v>
      </c>
      <c r="Z18">
        <f>$G$42</f>
        <v>105608</v>
      </c>
      <c r="AA18">
        <f>$G$43</f>
        <v>43380</v>
      </c>
      <c r="AB18">
        <f>$C$44</f>
        <v>62228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1181</v>
      </c>
    </row>
    <row r="22" spans="1:28" x14ac:dyDescent="0.3">
      <c r="B22" t="s">
        <v>7</v>
      </c>
      <c r="J22">
        <f>SUM(J18:J19:J21)</f>
        <v>216674</v>
      </c>
    </row>
    <row r="23" spans="1:28" x14ac:dyDescent="0.3">
      <c r="A23" t="s">
        <v>20</v>
      </c>
      <c r="J23">
        <f>J22/J15*100</f>
        <v>64.571443897758058</v>
      </c>
    </row>
    <row r="25" spans="1:28" x14ac:dyDescent="0.3">
      <c r="A25" t="s">
        <v>21</v>
      </c>
    </row>
    <row r="26" spans="1:28" x14ac:dyDescent="0.3">
      <c r="B26" t="s">
        <v>22</v>
      </c>
      <c r="C26">
        <v>71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J22-71</f>
        <v>216603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337</v>
      </c>
    </row>
    <row r="32" spans="1:28" x14ac:dyDescent="0.3">
      <c r="B32" t="s">
        <v>27</v>
      </c>
      <c r="C32">
        <v>994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1182</v>
      </c>
      <c r="G42">
        <v>105608</v>
      </c>
    </row>
    <row r="43" spans="1:7" x14ac:dyDescent="0.3">
      <c r="B43" t="s">
        <v>40</v>
      </c>
      <c r="C43" t="s">
        <v>45</v>
      </c>
      <c r="E43" t="s">
        <v>1183</v>
      </c>
      <c r="G43">
        <v>43380</v>
      </c>
    </row>
    <row r="44" spans="1:7" x14ac:dyDescent="0.3">
      <c r="B44" t="s">
        <v>42</v>
      </c>
      <c r="C44">
        <v>62228</v>
      </c>
    </row>
  </sheetData>
  <mergeCells count="1">
    <mergeCell ref="A1:L1"/>
  </mergeCells>
  <pageMargins left="0.75" right="0.75" top="0.75" bottom="0.5" header="0.5" footer="0.75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1184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2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181442</v>
      </c>
      <c r="F12">
        <v>163386</v>
      </c>
      <c r="H12">
        <v>12</v>
      </c>
      <c r="J12">
        <f>SUM(D12:F12:H12)</f>
        <v>344840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74</v>
      </c>
      <c r="F14">
        <v>7</v>
      </c>
      <c r="H14">
        <v>0</v>
      </c>
      <c r="J14">
        <f>SUM(D14:F14:H14)</f>
        <v>81</v>
      </c>
    </row>
    <row r="15" spans="1:12" x14ac:dyDescent="0.3">
      <c r="B15" t="s">
        <v>7</v>
      </c>
      <c r="D15">
        <f>SUM(D12:D13:D14)</f>
        <v>181516</v>
      </c>
      <c r="F15">
        <f>SUM(F12:F13:F14)</f>
        <v>163393</v>
      </c>
      <c r="H15">
        <f>SUM(H12:H13:H14)</f>
        <v>12</v>
      </c>
      <c r="J15">
        <f>SUM(D15:F15:H15)</f>
        <v>344921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122062</v>
      </c>
      <c r="F18">
        <v>115410</v>
      </c>
      <c r="H18">
        <v>1</v>
      </c>
      <c r="J18">
        <f>SUM(D18:F18:H18)</f>
        <v>237473</v>
      </c>
      <c r="M18" t="str">
        <f>$B$2</f>
        <v>Marihan</v>
      </c>
      <c r="N18">
        <f>$D$15</f>
        <v>181516</v>
      </c>
      <c r="O18">
        <f>$F$15</f>
        <v>163393</v>
      </c>
      <c r="P18">
        <f>$H$15</f>
        <v>12</v>
      </c>
      <c r="Q18">
        <f>$J$15</f>
        <v>344921</v>
      </c>
      <c r="R18">
        <f>$D$18</f>
        <v>122062</v>
      </c>
      <c r="S18">
        <f>$F$18</f>
        <v>115410</v>
      </c>
      <c r="T18">
        <f>$J$21</f>
        <v>1018</v>
      </c>
      <c r="U18">
        <f>$J$22</f>
        <v>238491</v>
      </c>
      <c r="V18">
        <f>$C$28</f>
        <v>238300</v>
      </c>
      <c r="W18">
        <f>$J$23</f>
        <v>69.14365898278156</v>
      </c>
      <c r="X18" t="str">
        <f>$C$42</f>
        <v xml:space="preserve">BJP       </v>
      </c>
      <c r="Y18" t="str">
        <f>$C$43</f>
        <v xml:space="preserve">INC       </v>
      </c>
      <c r="Z18">
        <f>$G$42</f>
        <v>106517</v>
      </c>
      <c r="AA18">
        <f>$G$43</f>
        <v>59919</v>
      </c>
      <c r="AB18">
        <f>$C$44</f>
        <v>46598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1018</v>
      </c>
    </row>
    <row r="22" spans="1:28" x14ac:dyDescent="0.3">
      <c r="B22" t="s">
        <v>7</v>
      </c>
      <c r="J22">
        <f>SUM(J18:J19:J21)</f>
        <v>238491</v>
      </c>
    </row>
    <row r="23" spans="1:28" x14ac:dyDescent="0.3">
      <c r="A23" t="s">
        <v>20</v>
      </c>
      <c r="J23">
        <f>J22/J15*100</f>
        <v>69.14365898278156</v>
      </c>
    </row>
    <row r="25" spans="1:28" x14ac:dyDescent="0.3">
      <c r="A25" t="s">
        <v>21</v>
      </c>
    </row>
    <row r="26" spans="1:28" x14ac:dyDescent="0.3">
      <c r="B26" t="s">
        <v>22</v>
      </c>
      <c r="C26">
        <v>191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J22-191</f>
        <v>238300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360</v>
      </c>
    </row>
    <row r="32" spans="1:28" x14ac:dyDescent="0.3">
      <c r="B32" t="s">
        <v>27</v>
      </c>
      <c r="C32">
        <v>958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1185</v>
      </c>
      <c r="G42">
        <v>106517</v>
      </c>
    </row>
    <row r="43" spans="1:7" x14ac:dyDescent="0.3">
      <c r="B43" t="s">
        <v>40</v>
      </c>
      <c r="C43" t="s">
        <v>39</v>
      </c>
      <c r="E43" t="s">
        <v>1186</v>
      </c>
      <c r="G43">
        <v>59919</v>
      </c>
    </row>
    <row r="44" spans="1:7" x14ac:dyDescent="0.3">
      <c r="B44" t="s">
        <v>42</v>
      </c>
      <c r="C44">
        <v>46598</v>
      </c>
    </row>
  </sheetData>
  <mergeCells count="1">
    <mergeCell ref="A1:L1"/>
  </mergeCells>
  <pageMargins left="0.75" right="0.75" top="0.75" bottom="0.5" header="0.5" footer="0.75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1187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1</v>
      </c>
      <c r="H5">
        <v>0</v>
      </c>
      <c r="J5">
        <f>SUM(D5:F5:H5)</f>
        <v>17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197180</v>
      </c>
      <c r="F12">
        <v>168968</v>
      </c>
      <c r="H12">
        <v>9</v>
      </c>
      <c r="J12">
        <f>SUM(D12:F12:H12)</f>
        <v>366157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</v>
      </c>
      <c r="F14">
        <v>3</v>
      </c>
      <c r="H14">
        <v>0</v>
      </c>
      <c r="J14">
        <f>SUM(D14:F14:H14)</f>
        <v>8</v>
      </c>
    </row>
    <row r="15" spans="1:12" x14ac:dyDescent="0.3">
      <c r="B15" t="s">
        <v>7</v>
      </c>
      <c r="D15">
        <f>SUM(D12:D13:D14)</f>
        <v>197185</v>
      </c>
      <c r="F15">
        <f>SUM(F12:F13:F14)</f>
        <v>168971</v>
      </c>
      <c r="H15">
        <f>SUM(H12:H13:H14)</f>
        <v>9</v>
      </c>
      <c r="J15">
        <f>SUM(D15:F15:H15)</f>
        <v>366165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125077</v>
      </c>
      <c r="F18">
        <v>113478</v>
      </c>
      <c r="H18">
        <v>0</v>
      </c>
      <c r="J18">
        <f>SUM(D18:F18:H18)</f>
        <v>238555</v>
      </c>
      <c r="M18" t="str">
        <f>$B$2</f>
        <v>Ghorawal</v>
      </c>
      <c r="N18">
        <f>$D$15</f>
        <v>197185</v>
      </c>
      <c r="O18">
        <f>$F$15</f>
        <v>168971</v>
      </c>
      <c r="P18">
        <f>$H$15</f>
        <v>9</v>
      </c>
      <c r="Q18">
        <f>$J$15</f>
        <v>366165</v>
      </c>
      <c r="R18">
        <f>$D$18</f>
        <v>125077</v>
      </c>
      <c r="S18">
        <f>$F$18</f>
        <v>113478</v>
      </c>
      <c r="T18">
        <f>$J$21</f>
        <v>508</v>
      </c>
      <c r="U18">
        <f>$J$22</f>
        <v>239063</v>
      </c>
      <c r="V18">
        <f>$C$28</f>
        <v>239030</v>
      </c>
      <c r="W18">
        <f>$J$23</f>
        <v>65.288326300984536</v>
      </c>
      <c r="X18" t="str">
        <f>$C$42</f>
        <v xml:space="preserve">BJP       </v>
      </c>
      <c r="Y18" t="str">
        <f>$C$43</f>
        <v xml:space="preserve">SP        </v>
      </c>
      <c r="Z18">
        <f>$G$42</f>
        <v>114305</v>
      </c>
      <c r="AA18">
        <f>$G$43</f>
        <v>56656</v>
      </c>
      <c r="AB18">
        <f>$C$44</f>
        <v>57649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508</v>
      </c>
    </row>
    <row r="22" spans="1:28" x14ac:dyDescent="0.3">
      <c r="B22" t="s">
        <v>7</v>
      </c>
      <c r="J22">
        <f>SUM(J18:J19:J21)</f>
        <v>239063</v>
      </c>
    </row>
    <row r="23" spans="1:28" x14ac:dyDescent="0.3">
      <c r="A23" t="s">
        <v>20</v>
      </c>
      <c r="J23">
        <f>J22/J15*100</f>
        <v>65.288326300984536</v>
      </c>
    </row>
    <row r="25" spans="1:28" x14ac:dyDescent="0.3">
      <c r="A25" t="s">
        <v>21</v>
      </c>
    </row>
    <row r="26" spans="1:28" x14ac:dyDescent="0.3">
      <c r="B26" t="s">
        <v>22</v>
      </c>
      <c r="C26">
        <v>33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J22-33</f>
        <v>239030</v>
      </c>
    </row>
    <row r="29" spans="1:28" x14ac:dyDescent="0.3">
      <c r="B29" t="s">
        <v>25</v>
      </c>
      <c r="C29">
        <v>1</v>
      </c>
    </row>
    <row r="31" spans="1:28" x14ac:dyDescent="0.3">
      <c r="A31" t="s">
        <v>26</v>
      </c>
      <c r="C31">
        <v>389</v>
      </c>
    </row>
    <row r="32" spans="1:28" x14ac:dyDescent="0.3">
      <c r="B32" t="s">
        <v>27</v>
      </c>
      <c r="C32">
        <v>941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1188</v>
      </c>
      <c r="G42">
        <v>114305</v>
      </c>
    </row>
    <row r="43" spans="1:7" x14ac:dyDescent="0.3">
      <c r="B43" t="s">
        <v>40</v>
      </c>
      <c r="C43" t="s">
        <v>45</v>
      </c>
      <c r="E43" t="s">
        <v>1189</v>
      </c>
      <c r="G43">
        <v>56656</v>
      </c>
    </row>
    <row r="44" spans="1:7" x14ac:dyDescent="0.3">
      <c r="B44" t="s">
        <v>42</v>
      </c>
      <c r="C44">
        <v>57649</v>
      </c>
    </row>
  </sheetData>
  <mergeCells count="1">
    <mergeCell ref="A1:L1"/>
  </mergeCells>
  <pageMargins left="0.75" right="0.75" top="0.75" bottom="0.5" header="0.5" footer="0.75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1190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1</v>
      </c>
      <c r="H5">
        <v>0</v>
      </c>
      <c r="J5">
        <f>SUM(D5:F5:H5)</f>
        <v>22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18</v>
      </c>
      <c r="F8">
        <f>E5-E6-E7</f>
        <v>0</v>
      </c>
      <c r="H8">
        <f>F5-F6-F7</f>
        <v>1</v>
      </c>
      <c r="J8">
        <f>SUM(D8:F8:E8)</f>
        <v>18</v>
      </c>
    </row>
    <row r="9" spans="1:12" x14ac:dyDescent="0.3">
      <c r="A9" t="s">
        <v>12</v>
      </c>
      <c r="D9">
        <v>15</v>
      </c>
      <c r="F9">
        <v>1</v>
      </c>
      <c r="H9">
        <v>0</v>
      </c>
      <c r="J9">
        <f>SUM(D9:F9:E9)</f>
        <v>16</v>
      </c>
    </row>
    <row r="11" spans="1:12" x14ac:dyDescent="0.3">
      <c r="A11" t="s">
        <v>13</v>
      </c>
    </row>
    <row r="12" spans="1:12" x14ac:dyDescent="0.3">
      <c r="B12" t="s">
        <v>14</v>
      </c>
      <c r="D12">
        <v>175744</v>
      </c>
      <c r="F12">
        <v>149284</v>
      </c>
      <c r="H12">
        <v>4</v>
      </c>
      <c r="J12">
        <f>SUM(D12:F12:H12)</f>
        <v>325032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</v>
      </c>
      <c r="F14">
        <v>1</v>
      </c>
      <c r="H14">
        <v>0</v>
      </c>
      <c r="J14">
        <f>SUM(D14:F14:H14)</f>
        <v>3</v>
      </c>
    </row>
    <row r="15" spans="1:12" x14ac:dyDescent="0.3">
      <c r="B15" t="s">
        <v>7</v>
      </c>
      <c r="D15">
        <f>SUM(D12:D13:D14)</f>
        <v>175746</v>
      </c>
      <c r="F15">
        <f>SUM(F12:F13:F14)</f>
        <v>149285</v>
      </c>
      <c r="H15">
        <f>SUM(H12:H13:H14)</f>
        <v>4</v>
      </c>
      <c r="J15">
        <f>SUM(D15:F15:H15)</f>
        <v>325035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106240</v>
      </c>
      <c r="F18">
        <v>96709</v>
      </c>
      <c r="H18">
        <v>0</v>
      </c>
      <c r="J18">
        <f>SUM(D18:F18:H18)</f>
        <v>202949</v>
      </c>
      <c r="M18" t="str">
        <f>$B$2</f>
        <v>Robertsganj</v>
      </c>
      <c r="N18">
        <f>$D$15</f>
        <v>175746</v>
      </c>
      <c r="O18">
        <f>$F$15</f>
        <v>149285</v>
      </c>
      <c r="P18">
        <f>$H$15</f>
        <v>4</v>
      </c>
      <c r="Q18">
        <f>$J$15</f>
        <v>325035</v>
      </c>
      <c r="R18">
        <f>$D$18</f>
        <v>106240</v>
      </c>
      <c r="S18">
        <f>$F$18</f>
        <v>96709</v>
      </c>
      <c r="T18">
        <f>$J$21</f>
        <v>491</v>
      </c>
      <c r="U18">
        <f>$J$22</f>
        <v>203440</v>
      </c>
      <c r="V18">
        <f>$C$28</f>
        <v>203438</v>
      </c>
      <c r="W18">
        <f>$J$23</f>
        <v>62.590182595720457</v>
      </c>
      <c r="X18" t="str">
        <f>$C$42</f>
        <v xml:space="preserve">BJP       </v>
      </c>
      <c r="Y18" t="str">
        <f>$C$43</f>
        <v xml:space="preserve">SP        </v>
      </c>
      <c r="Z18">
        <f>$G$42</f>
        <v>89932</v>
      </c>
      <c r="AA18">
        <f>$G$43</f>
        <v>49394</v>
      </c>
      <c r="AB18">
        <f>$C$44</f>
        <v>40538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491</v>
      </c>
    </row>
    <row r="22" spans="1:28" x14ac:dyDescent="0.3">
      <c r="B22" t="s">
        <v>7</v>
      </c>
      <c r="J22">
        <f>SUM(J18:J19:J21)</f>
        <v>203440</v>
      </c>
    </row>
    <row r="23" spans="1:28" x14ac:dyDescent="0.3">
      <c r="A23" t="s">
        <v>20</v>
      </c>
      <c r="J23">
        <f>J22/J15*100</f>
        <v>62.590182595720457</v>
      </c>
    </row>
    <row r="25" spans="1:28" x14ac:dyDescent="0.3">
      <c r="A25" t="s">
        <v>21</v>
      </c>
    </row>
    <row r="26" spans="1:28" x14ac:dyDescent="0.3">
      <c r="B26" t="s">
        <v>22</v>
      </c>
      <c r="C26">
        <v>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</f>
        <v>203438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358</v>
      </c>
    </row>
    <row r="32" spans="1:28" x14ac:dyDescent="0.3">
      <c r="B32" t="s">
        <v>27</v>
      </c>
      <c r="C32">
        <v>908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1191</v>
      </c>
      <c r="G42">
        <v>89932</v>
      </c>
    </row>
    <row r="43" spans="1:7" x14ac:dyDescent="0.3">
      <c r="B43" t="s">
        <v>40</v>
      </c>
      <c r="C43" t="s">
        <v>45</v>
      </c>
      <c r="E43" t="s">
        <v>1192</v>
      </c>
      <c r="G43">
        <v>49394</v>
      </c>
    </row>
    <row r="44" spans="1:7" x14ac:dyDescent="0.3">
      <c r="B44" t="s">
        <v>42</v>
      </c>
      <c r="C44">
        <v>40538</v>
      </c>
    </row>
  </sheetData>
  <mergeCells count="1">
    <mergeCell ref="A1:L1"/>
  </mergeCells>
  <pageMargins left="0.75" right="0.75" top="0.75" bottom="0.5" header="0.5" footer="0.75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1193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0</v>
      </c>
      <c r="H5">
        <v>0</v>
      </c>
      <c r="J5">
        <f>SUM(D5:F5:H5)</f>
        <v>15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169386</v>
      </c>
      <c r="F12">
        <v>138442</v>
      </c>
      <c r="H12">
        <v>11</v>
      </c>
      <c r="J12">
        <f>SUM(D12:F12:H12)</f>
        <v>307839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</v>
      </c>
      <c r="F14">
        <v>1</v>
      </c>
      <c r="H14">
        <v>0</v>
      </c>
      <c r="J14">
        <f>SUM(D14:F14:H14)</f>
        <v>4</v>
      </c>
    </row>
    <row r="15" spans="1:12" x14ac:dyDescent="0.3">
      <c r="B15" t="s">
        <v>7</v>
      </c>
      <c r="D15">
        <f>SUM(D12:D13:D14)</f>
        <v>169389</v>
      </c>
      <c r="F15">
        <f>SUM(F12:F13:F14)</f>
        <v>138443</v>
      </c>
      <c r="H15">
        <f>SUM(H12:H13:H14)</f>
        <v>11</v>
      </c>
      <c r="J15">
        <f>SUM(D15:F15:H15)</f>
        <v>307843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89787</v>
      </c>
      <c r="F18">
        <v>72787</v>
      </c>
      <c r="H18">
        <v>0</v>
      </c>
      <c r="J18">
        <f>SUM(D18:F18:H18)</f>
        <v>162574</v>
      </c>
      <c r="M18" t="str">
        <f>$B$2</f>
        <v>Obra</v>
      </c>
      <c r="N18">
        <f>$D$15</f>
        <v>169389</v>
      </c>
      <c r="O18">
        <f>$F$15</f>
        <v>138443</v>
      </c>
      <c r="P18">
        <f>$H$15</f>
        <v>11</v>
      </c>
      <c r="Q18">
        <f>$J$15</f>
        <v>307843</v>
      </c>
      <c r="R18">
        <f>$D$18</f>
        <v>89787</v>
      </c>
      <c r="S18">
        <f>$F$18</f>
        <v>72787</v>
      </c>
      <c r="T18">
        <f>$J$21</f>
        <v>278</v>
      </c>
      <c r="U18">
        <f>$J$22</f>
        <v>162852</v>
      </c>
      <c r="V18">
        <f>$C$28</f>
        <v>162843</v>
      </c>
      <c r="W18">
        <f>$J$23</f>
        <v>52.900991739295677</v>
      </c>
      <c r="X18" t="str">
        <f>$C$42</f>
        <v xml:space="preserve">BJP       </v>
      </c>
      <c r="Y18" t="str">
        <f>$C$43</f>
        <v xml:space="preserve">SP        </v>
      </c>
      <c r="Z18">
        <f>$G$42</f>
        <v>78058</v>
      </c>
      <c r="AA18">
        <f>$G$43</f>
        <v>33789</v>
      </c>
      <c r="AB18">
        <f>$C$44</f>
        <v>44269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278</v>
      </c>
    </row>
    <row r="22" spans="1:28" x14ac:dyDescent="0.3">
      <c r="B22" t="s">
        <v>7</v>
      </c>
      <c r="J22">
        <f>SUM(J18:J19:J21)</f>
        <v>162852</v>
      </c>
    </row>
    <row r="23" spans="1:28" x14ac:dyDescent="0.3">
      <c r="A23" t="s">
        <v>20</v>
      </c>
      <c r="J23">
        <f>J22/J15*100</f>
        <v>52.900991739295677</v>
      </c>
    </row>
    <row r="25" spans="1:28" x14ac:dyDescent="0.3">
      <c r="A25" t="s">
        <v>21</v>
      </c>
    </row>
    <row r="26" spans="1:28" x14ac:dyDescent="0.3">
      <c r="B26" t="s">
        <v>22</v>
      </c>
      <c r="C26">
        <v>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J22-9</f>
        <v>162843</v>
      </c>
    </row>
    <row r="29" spans="1:28" x14ac:dyDescent="0.3">
      <c r="B29" t="s">
        <v>25</v>
      </c>
      <c r="C29">
        <v>3</v>
      </c>
    </row>
    <row r="31" spans="1:28" x14ac:dyDescent="0.3">
      <c r="A31" t="s">
        <v>26</v>
      </c>
      <c r="C31">
        <v>291</v>
      </c>
    </row>
    <row r="32" spans="1:28" x14ac:dyDescent="0.3">
      <c r="B32" t="s">
        <v>27</v>
      </c>
      <c r="C32">
        <v>1058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1194</v>
      </c>
      <c r="G42">
        <v>78058</v>
      </c>
    </row>
    <row r="43" spans="1:7" x14ac:dyDescent="0.3">
      <c r="B43" t="s">
        <v>40</v>
      </c>
      <c r="C43" t="s">
        <v>45</v>
      </c>
      <c r="E43" t="s">
        <v>1195</v>
      </c>
      <c r="G43">
        <v>33789</v>
      </c>
    </row>
    <row r="44" spans="1:7" x14ac:dyDescent="0.3">
      <c r="B44" t="s">
        <v>42</v>
      </c>
      <c r="C44">
        <v>44269</v>
      </c>
    </row>
  </sheetData>
  <mergeCells count="1">
    <mergeCell ref="A1:L1"/>
  </mergeCells>
  <pageMargins left="0.75" right="0.75" top="0.75" bottom="0.5" header="0.5" footer="0.75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1-000000000000}">
  <dimension ref="A1:AB44"/>
  <sheetViews>
    <sheetView workbookViewId="0">
      <selection activeCell="N22" sqref="N22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1196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166446</v>
      </c>
      <c r="F12">
        <v>141599</v>
      </c>
      <c r="H12">
        <v>9</v>
      </c>
      <c r="J12">
        <f>SUM(D12:F12:H12)</f>
        <v>308054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0</v>
      </c>
      <c r="F14">
        <v>0</v>
      </c>
      <c r="H14">
        <v>0</v>
      </c>
      <c r="J14">
        <f>SUM(D14:F14:H14)</f>
        <v>0</v>
      </c>
    </row>
    <row r="15" spans="1:12" x14ac:dyDescent="0.3">
      <c r="B15" t="s">
        <v>7</v>
      </c>
      <c r="D15">
        <f>SUM(D12:D13:D14)</f>
        <v>166446</v>
      </c>
      <c r="F15">
        <f>SUM(F12:F13:F14)</f>
        <v>141599</v>
      </c>
      <c r="H15">
        <f>SUM(H12:H13:H14)</f>
        <v>9</v>
      </c>
      <c r="J15">
        <f>SUM(D15:F15:H15)</f>
        <v>308054</v>
      </c>
    </row>
    <row r="17" spans="1:28" x14ac:dyDescent="0.3">
      <c r="A17" t="s">
        <v>17</v>
      </c>
      <c r="M17" t="str">
        <f>$A$2</f>
        <v>Constituency Name</v>
      </c>
      <c r="N17" t="str">
        <f>_xlfn.CONCAT($D$4," ",$A$11)</f>
        <v>Men ELECTORS</v>
      </c>
      <c r="O17" t="str">
        <f>_xlfn.CONCAT($F$4," ",$A$11)</f>
        <v>Woman ELECTORS</v>
      </c>
      <c r="P17" t="str">
        <f>_xlfn.CONCAT($H$4," ",$A$11)</f>
        <v>Others ELECTORS</v>
      </c>
      <c r="Q17" t="str">
        <f>_xlfn.CONCAT("total"," ",$A$11)</f>
        <v>total ELECTORS</v>
      </c>
      <c r="R17" t="str">
        <f>_xlfn.CONCAT($D$4,$A$17)</f>
        <v>MenVOTERS</v>
      </c>
      <c r="S17" t="str">
        <f>_xlfn.CONCAT($F$4,$A$17)</f>
        <v>WomanVOTERS</v>
      </c>
      <c r="T17" t="str">
        <f>_xlfn.CONCAT($B$21,$A$17)</f>
        <v>PostalVOTERS</v>
      </c>
      <c r="U17" t="str">
        <f>_xlfn.CONCAT($J$4,$A$17)</f>
        <v>TotalVOTERS</v>
      </c>
      <c r="V17" t="str">
        <f>$B$28</f>
        <v>Total Valid Votes polled</v>
      </c>
      <c r="W17" t="str">
        <f>$A$23</f>
        <v>POLLING PERCENTAGE</v>
      </c>
      <c r="X17" t="str">
        <f>$B$42</f>
        <v>Winner</v>
      </c>
      <c r="Y17" t="str">
        <f>$B$43</f>
        <v>Runner-Up</v>
      </c>
      <c r="Z17" t="s">
        <v>1199</v>
      </c>
      <c r="AA17" t="s">
        <v>1200</v>
      </c>
      <c r="AB17" t="str">
        <f>$B$44</f>
        <v>Margin</v>
      </c>
    </row>
    <row r="18" spans="1:28" x14ac:dyDescent="0.3">
      <c r="B18" t="s">
        <v>14</v>
      </c>
      <c r="D18">
        <v>102354</v>
      </c>
      <c r="F18">
        <v>94068</v>
      </c>
      <c r="H18">
        <v>0</v>
      </c>
      <c r="J18">
        <f>SUM(D18:F18:H18)</f>
        <v>196422</v>
      </c>
      <c r="M18" t="str">
        <f>$B$2</f>
        <v xml:space="preserve">Duddhi </v>
      </c>
      <c r="N18">
        <f>$D$15</f>
        <v>166446</v>
      </c>
      <c r="O18">
        <f>$F$15</f>
        <v>141599</v>
      </c>
      <c r="P18">
        <f>$H$15</f>
        <v>9</v>
      </c>
      <c r="Q18">
        <f>$J$15</f>
        <v>308054</v>
      </c>
      <c r="R18">
        <f>$D$18</f>
        <v>102354</v>
      </c>
      <c r="S18">
        <f>$F$18</f>
        <v>94068</v>
      </c>
      <c r="T18">
        <f>$J$21</f>
        <v>187</v>
      </c>
      <c r="U18">
        <f>$J$22</f>
        <v>196609</v>
      </c>
      <c r="V18">
        <f>$C$28</f>
        <v>196600</v>
      </c>
      <c r="W18">
        <f>$J$23</f>
        <v>63.822901179663305</v>
      </c>
      <c r="X18" t="str">
        <f>$C$42</f>
        <v xml:space="preserve">ADAL      </v>
      </c>
      <c r="Y18" t="str">
        <f>$C$43</f>
        <v xml:space="preserve">BSP       </v>
      </c>
      <c r="Z18">
        <f>$G$42</f>
        <v>64399</v>
      </c>
      <c r="AA18">
        <f>$G$43</f>
        <v>63314</v>
      </c>
      <c r="AB18">
        <f>$C$44</f>
        <v>1085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187</v>
      </c>
    </row>
    <row r="22" spans="1:28" x14ac:dyDescent="0.3">
      <c r="B22" t="s">
        <v>7</v>
      </c>
      <c r="J22">
        <f>SUM(J18:J19:J21)</f>
        <v>196609</v>
      </c>
    </row>
    <row r="23" spans="1:28" x14ac:dyDescent="0.3">
      <c r="A23" t="s">
        <v>20</v>
      </c>
      <c r="J23">
        <f>J22/J15*100</f>
        <v>63.822901179663305</v>
      </c>
    </row>
    <row r="25" spans="1:28" x14ac:dyDescent="0.3">
      <c r="A25" t="s">
        <v>21</v>
      </c>
    </row>
    <row r="26" spans="1:28" x14ac:dyDescent="0.3">
      <c r="B26" t="s">
        <v>22</v>
      </c>
      <c r="C26">
        <v>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J22-9</f>
        <v>196600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310</v>
      </c>
    </row>
    <row r="32" spans="1:28" x14ac:dyDescent="0.3">
      <c r="B32" t="s">
        <v>27</v>
      </c>
      <c r="C32">
        <v>994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42802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728</v>
      </c>
      <c r="E42" t="s">
        <v>1197</v>
      </c>
      <c r="G42">
        <v>64399</v>
      </c>
    </row>
    <row r="43" spans="1:7" x14ac:dyDescent="0.3">
      <c r="B43" t="s">
        <v>40</v>
      </c>
      <c r="C43" t="s">
        <v>47</v>
      </c>
      <c r="E43" t="s">
        <v>1198</v>
      </c>
      <c r="G43">
        <v>63314</v>
      </c>
    </row>
    <row r="44" spans="1:7" x14ac:dyDescent="0.3">
      <c r="B44" t="s">
        <v>42</v>
      </c>
      <c r="C44">
        <v>1085</v>
      </c>
    </row>
  </sheetData>
  <mergeCells count="1">
    <mergeCell ref="A1:L1"/>
  </mergeCells>
  <pageMargins left="0.75" right="0.75" top="0.75" bottom="0.5" header="0.5" footer="0.7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B44"/>
  <sheetViews>
    <sheetView workbookViewId="0">
      <selection activeCell="M22" sqref="M22:AB23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160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12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183683</v>
      </c>
      <c r="F12">
        <v>148757</v>
      </c>
      <c r="H12">
        <v>47</v>
      </c>
      <c r="J12">
        <f>SUM(D12:F12:H12)</f>
        <v>332487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428</v>
      </c>
      <c r="F14">
        <v>149</v>
      </c>
      <c r="H14">
        <v>0</v>
      </c>
      <c r="J14">
        <f>SUM(D14:F14:H14)</f>
        <v>577</v>
      </c>
    </row>
    <row r="15" spans="1:12" x14ac:dyDescent="0.3">
      <c r="B15" t="s">
        <v>7</v>
      </c>
      <c r="D15">
        <f>SUM(D12:D13:D14)</f>
        <v>184111</v>
      </c>
      <c r="F15">
        <f>SUM(F12:F13:F14)</f>
        <v>148906</v>
      </c>
      <c r="H15">
        <f>SUM(H12:H13:H14)</f>
        <v>47</v>
      </c>
      <c r="J15">
        <f>SUM(D15:F15:H15)</f>
        <v>333064</v>
      </c>
    </row>
    <row r="17" spans="1:28" x14ac:dyDescent="0.3">
      <c r="A17" t="s">
        <v>17</v>
      </c>
    </row>
    <row r="18" spans="1:28" x14ac:dyDescent="0.3">
      <c r="B18" t="s">
        <v>14</v>
      </c>
      <c r="D18">
        <v>133044</v>
      </c>
      <c r="F18">
        <v>105996</v>
      </c>
      <c r="H18">
        <v>6</v>
      </c>
      <c r="J18">
        <f>SUM(D18:F18:H18)</f>
        <v>239046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220</v>
      </c>
    </row>
    <row r="22" spans="1:28" x14ac:dyDescent="0.3">
      <c r="B22" t="s">
        <v>7</v>
      </c>
      <c r="J22">
        <f>SUM(J18:J19:J21)</f>
        <v>239266</v>
      </c>
      <c r="M22" t="str">
        <f>$A$2</f>
        <v>Constituency Name</v>
      </c>
      <c r="N22" t="str">
        <f>_xlfn.CONCAT($D$4," ",$A$11)</f>
        <v>Men ELECTORS</v>
      </c>
      <c r="O22" t="str">
        <f>_xlfn.CONCAT($F$4," ",$A$11)</f>
        <v>Woman ELECTORS</v>
      </c>
      <c r="P22" t="str">
        <f>_xlfn.CONCAT($H$4," ",$A$11)</f>
        <v>Others ELECTORS</v>
      </c>
      <c r="Q22" t="str">
        <f>_xlfn.CONCAT("total"," ",$A$11)</f>
        <v>total ELECTORS</v>
      </c>
      <c r="R22" t="str">
        <f>_xlfn.CONCAT($D$4,$A$17)</f>
        <v>MenVOTERS</v>
      </c>
      <c r="S22" t="str">
        <f>_xlfn.CONCAT($F$4,$A$17)</f>
        <v>WomanVOTERS</v>
      </c>
      <c r="T22" t="str">
        <f>_xlfn.CONCAT($B$21,$A$17)</f>
        <v>PostalVOTERS</v>
      </c>
      <c r="U22" t="str">
        <f>_xlfn.CONCAT($J$4,$A$17)</f>
        <v>TotalVOTERS</v>
      </c>
      <c r="V22" t="str">
        <f>$B$28</f>
        <v>Total Valid Votes polled</v>
      </c>
      <c r="W22" t="str">
        <f>$A$23</f>
        <v>POLLING PERCENTAGE</v>
      </c>
      <c r="X22" t="str">
        <f>$B$42</f>
        <v>Winner</v>
      </c>
      <c r="Y22" t="str">
        <f>$B$43</f>
        <v>Runner-Up</v>
      </c>
      <c r="Z22" t="s">
        <v>1199</v>
      </c>
      <c r="AA22" t="s">
        <v>1200</v>
      </c>
      <c r="AB22" t="str">
        <f>$B$44</f>
        <v>Margin</v>
      </c>
    </row>
    <row r="23" spans="1:28" x14ac:dyDescent="0.3">
      <c r="A23" t="s">
        <v>20</v>
      </c>
      <c r="J23">
        <f>J22/J15*100</f>
        <v>71.837844978742822</v>
      </c>
      <c r="M23" t="str">
        <f>$B$2</f>
        <v>Sardhana</v>
      </c>
      <c r="N23">
        <f>$D$15</f>
        <v>184111</v>
      </c>
      <c r="O23">
        <f>$F$15</f>
        <v>148906</v>
      </c>
      <c r="P23">
        <f>$H$15</f>
        <v>47</v>
      </c>
      <c r="Q23">
        <f>$J$15</f>
        <v>333064</v>
      </c>
      <c r="R23">
        <f>$D$18</f>
        <v>133044</v>
      </c>
      <c r="S23">
        <f>$F$18</f>
        <v>105996</v>
      </c>
      <c r="T23">
        <f>$J$21</f>
        <v>220</v>
      </c>
      <c r="U23">
        <f>$J$22</f>
        <v>239266</v>
      </c>
      <c r="V23">
        <f>$C$28</f>
        <v>239251</v>
      </c>
      <c r="W23">
        <f>$J$23</f>
        <v>71.837844978742822</v>
      </c>
      <c r="X23" t="str">
        <f>$C$42</f>
        <v xml:space="preserve">BJP       </v>
      </c>
      <c r="Y23" t="str">
        <f>$C$43</f>
        <v xml:space="preserve">SP        </v>
      </c>
      <c r="Z23">
        <f>$G$42</f>
        <v>97921</v>
      </c>
      <c r="AA23">
        <f>$G$43</f>
        <v>76296</v>
      </c>
      <c r="AB23">
        <f>$C$44</f>
        <v>21625</v>
      </c>
    </row>
    <row r="25" spans="1:28" x14ac:dyDescent="0.3">
      <c r="A25" t="s">
        <v>21</v>
      </c>
    </row>
    <row r="26" spans="1:28" x14ac:dyDescent="0.3">
      <c r="B26" t="s">
        <v>22</v>
      </c>
      <c r="C26">
        <v>15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</f>
        <v>239251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328</v>
      </c>
    </row>
    <row r="32" spans="1:28" x14ac:dyDescent="0.3">
      <c r="B32" t="s">
        <v>27</v>
      </c>
      <c r="C32">
        <v>1014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161</v>
      </c>
      <c r="G42">
        <v>97921</v>
      </c>
    </row>
    <row r="43" spans="1:7" x14ac:dyDescent="0.3">
      <c r="B43" t="s">
        <v>40</v>
      </c>
      <c r="C43" t="s">
        <v>45</v>
      </c>
      <c r="E43" t="s">
        <v>162</v>
      </c>
      <c r="G43">
        <v>76296</v>
      </c>
    </row>
    <row r="44" spans="1:7" x14ac:dyDescent="0.3">
      <c r="B44" t="s">
        <v>42</v>
      </c>
      <c r="C44">
        <v>21625</v>
      </c>
    </row>
  </sheetData>
  <mergeCells count="1">
    <mergeCell ref="A1:L1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4"/>
  <sheetViews>
    <sheetView topLeftCell="F1" workbookViewId="0">
      <selection activeCell="M12" sqref="M12:AB12"/>
    </sheetView>
  </sheetViews>
  <sheetFormatPr defaultRowHeight="14.4" x14ac:dyDescent="0.3"/>
  <sheetData>
    <row r="1" spans="1:28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8" x14ac:dyDescent="0.3">
      <c r="A2" t="s">
        <v>1</v>
      </c>
      <c r="B2" t="s">
        <v>54</v>
      </c>
    </row>
    <row r="4" spans="1:28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8" x14ac:dyDescent="0.3">
      <c r="A5" t="s">
        <v>8</v>
      </c>
      <c r="D5">
        <v>13</v>
      </c>
      <c r="F5">
        <v>2</v>
      </c>
      <c r="H5">
        <v>0</v>
      </c>
      <c r="J5">
        <f>SUM(D5:F5:H5)</f>
        <v>15</v>
      </c>
    </row>
    <row r="6" spans="1:28" x14ac:dyDescent="0.3">
      <c r="A6" t="s">
        <v>9</v>
      </c>
      <c r="D6">
        <v>4</v>
      </c>
      <c r="F6">
        <v>1</v>
      </c>
      <c r="H6">
        <v>0</v>
      </c>
      <c r="J6">
        <f>SUM(D6:F6:H6)</f>
        <v>5</v>
      </c>
    </row>
    <row r="7" spans="1:28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8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28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28" x14ac:dyDescent="0.3">
      <c r="A11" t="s">
        <v>13</v>
      </c>
      <c r="M11" t="str">
        <f>$A$2</f>
        <v>Constituency Name</v>
      </c>
      <c r="N11" t="str">
        <f>_xlfn.CONCAT($D$4," ",$A$11)</f>
        <v>Men ELECTORS</v>
      </c>
      <c r="O11" t="str">
        <f>_xlfn.CONCAT($F$4," ",$A$11)</f>
        <v>Woman ELECTORS</v>
      </c>
      <c r="P11" t="str">
        <f>_xlfn.CONCAT($H$4," ",$A$11)</f>
        <v>Others ELECTORS</v>
      </c>
      <c r="Q11" t="str">
        <f>_xlfn.CONCAT("total"," ",$A$11)</f>
        <v>total ELECTORS</v>
      </c>
      <c r="R11" t="str">
        <f>_xlfn.CONCAT($D$4,$A$17)</f>
        <v>MenVOTERS</v>
      </c>
      <c r="S11" t="str">
        <f>_xlfn.CONCAT($F$4,$A$17)</f>
        <v>WomanVOTERS</v>
      </c>
      <c r="T11" t="str">
        <f>_xlfn.CONCAT($B$21,$A$17)</f>
        <v>PostalVOTERS</v>
      </c>
      <c r="U11" t="str">
        <f>_xlfn.CONCAT($J$4,$A$17)</f>
        <v>TotalVOTERS</v>
      </c>
      <c r="V11" t="str">
        <f>$B$28</f>
        <v>Total Valid Votes polled</v>
      </c>
      <c r="W11" t="str">
        <f>$A$23</f>
        <v>POLLING PERCENTAGE</v>
      </c>
      <c r="X11" t="str">
        <f>$B$42</f>
        <v>Winner</v>
      </c>
      <c r="Y11" t="str">
        <f>$B$43</f>
        <v>Runner-Up</v>
      </c>
      <c r="Z11" t="s">
        <v>1199</v>
      </c>
      <c r="AA11" t="s">
        <v>1200</v>
      </c>
      <c r="AB11" t="str">
        <f>$B$44</f>
        <v>Margin</v>
      </c>
    </row>
    <row r="12" spans="1:28" x14ac:dyDescent="0.3">
      <c r="B12" t="s">
        <v>14</v>
      </c>
      <c r="D12">
        <v>170970</v>
      </c>
      <c r="F12">
        <v>139705</v>
      </c>
      <c r="H12">
        <v>46</v>
      </c>
      <c r="J12">
        <f>SUM(D12:F12:H12)</f>
        <v>310721</v>
      </c>
      <c r="M12" t="str">
        <f>$B$2</f>
        <v>Thana Bhawan</v>
      </c>
      <c r="N12">
        <f>$D$15</f>
        <v>171460</v>
      </c>
      <c r="O12">
        <f>$F$15</f>
        <v>139899</v>
      </c>
      <c r="P12">
        <f>$H$15</f>
        <v>46</v>
      </c>
      <c r="Q12">
        <f>$J$15</f>
        <v>311405</v>
      </c>
      <c r="R12">
        <f>$D$18</f>
        <v>116131</v>
      </c>
      <c r="S12">
        <f>$F$18</f>
        <v>96118</v>
      </c>
      <c r="T12">
        <f>$J$21</f>
        <v>457</v>
      </c>
      <c r="U12">
        <f>$J$22</f>
        <v>212707</v>
      </c>
      <c r="V12">
        <f>$C$28</f>
        <v>212691</v>
      </c>
      <c r="W12">
        <f>$J$23</f>
        <v>68.305582761998039</v>
      </c>
      <c r="X12" t="str">
        <f>$C$42</f>
        <v xml:space="preserve">BJP       </v>
      </c>
      <c r="Y12" t="str">
        <f>$C$43</f>
        <v xml:space="preserve">BSP       </v>
      </c>
      <c r="Z12">
        <f>$G$42</f>
        <v>90995</v>
      </c>
      <c r="AA12">
        <f>$G$43</f>
        <v>74178</v>
      </c>
      <c r="AB12">
        <f>$C$44</f>
        <v>16817</v>
      </c>
    </row>
    <row r="13" spans="1:28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8" x14ac:dyDescent="0.3">
      <c r="B14" t="s">
        <v>16</v>
      </c>
      <c r="D14">
        <v>490</v>
      </c>
      <c r="F14">
        <v>194</v>
      </c>
      <c r="H14">
        <v>0</v>
      </c>
      <c r="J14">
        <f>SUM(D14:F14:H14)</f>
        <v>684</v>
      </c>
    </row>
    <row r="15" spans="1:28" x14ac:dyDescent="0.3">
      <c r="B15" t="s">
        <v>7</v>
      </c>
      <c r="D15">
        <f>SUM(D12:D13:D14)</f>
        <v>171460</v>
      </c>
      <c r="F15">
        <f>SUM(F12:F13:F14)</f>
        <v>139899</v>
      </c>
      <c r="H15">
        <f>SUM(H12:H13:H14)</f>
        <v>46</v>
      </c>
      <c r="J15">
        <f>SUM(D15:F15:H15)</f>
        <v>311405</v>
      </c>
    </row>
    <row r="17" spans="1:10" x14ac:dyDescent="0.3">
      <c r="A17" t="s">
        <v>17</v>
      </c>
    </row>
    <row r="18" spans="1:10" x14ac:dyDescent="0.3">
      <c r="B18" t="s">
        <v>14</v>
      </c>
      <c r="D18">
        <v>116131</v>
      </c>
      <c r="F18">
        <v>96118</v>
      </c>
      <c r="H18">
        <v>1</v>
      </c>
      <c r="J18">
        <f>SUM(D18:F18:H18)</f>
        <v>212250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457</v>
      </c>
    </row>
    <row r="22" spans="1:10" x14ac:dyDescent="0.3">
      <c r="B22" t="s">
        <v>7</v>
      </c>
      <c r="J22">
        <f>SUM(J18:J19:J21)</f>
        <v>212707</v>
      </c>
    </row>
    <row r="23" spans="1:10" x14ac:dyDescent="0.3">
      <c r="A23" t="s">
        <v>20</v>
      </c>
      <c r="J23">
        <f>J22/J15*100</f>
        <v>68.305582761998039</v>
      </c>
    </row>
    <row r="25" spans="1:10" x14ac:dyDescent="0.3">
      <c r="A25" t="s">
        <v>21</v>
      </c>
    </row>
    <row r="26" spans="1:10" x14ac:dyDescent="0.3">
      <c r="B26" t="s">
        <v>22</v>
      </c>
      <c r="C26">
        <v>16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J22-16</f>
        <v>212691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313</v>
      </c>
    </row>
    <row r="32" spans="1:10" x14ac:dyDescent="0.3">
      <c r="B32" t="s">
        <v>27</v>
      </c>
      <c r="C32">
        <v>993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55</v>
      </c>
      <c r="G42">
        <v>90995</v>
      </c>
    </row>
    <row r="43" spans="1:7" x14ac:dyDescent="0.3">
      <c r="B43" t="s">
        <v>40</v>
      </c>
      <c r="C43" t="s">
        <v>47</v>
      </c>
      <c r="E43" t="s">
        <v>56</v>
      </c>
      <c r="G43">
        <v>74178</v>
      </c>
    </row>
    <row r="44" spans="1:7" x14ac:dyDescent="0.3">
      <c r="B44" t="s">
        <v>42</v>
      </c>
      <c r="C44">
        <v>16817</v>
      </c>
    </row>
  </sheetData>
  <mergeCells count="1">
    <mergeCell ref="A1:L1"/>
  </mergeCells>
  <pageMargins left="0.75" right="0.75" top="0.75" bottom="0.5" header="0.5" footer="0.7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B44"/>
  <sheetViews>
    <sheetView topLeftCell="A4" workbookViewId="0">
      <selection activeCell="M22" sqref="M22:AB23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163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1</v>
      </c>
      <c r="H5">
        <v>0</v>
      </c>
      <c r="J5">
        <f>SUM(D5:F5:H5)</f>
        <v>8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1</v>
      </c>
      <c r="J8">
        <f>SUM(D8:F8:E8)</f>
        <v>5</v>
      </c>
    </row>
    <row r="9" spans="1:12" x14ac:dyDescent="0.3">
      <c r="A9" t="s">
        <v>12</v>
      </c>
      <c r="D9">
        <v>2</v>
      </c>
      <c r="F9">
        <v>1</v>
      </c>
      <c r="H9">
        <v>0</v>
      </c>
      <c r="J9">
        <f>SUM(D9:F9:E9)</f>
        <v>3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181407</v>
      </c>
      <c r="F12">
        <v>144798</v>
      </c>
      <c r="H12">
        <v>12</v>
      </c>
      <c r="J12">
        <f>SUM(D12:F12:H12)</f>
        <v>326217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355</v>
      </c>
      <c r="F14">
        <v>135</v>
      </c>
      <c r="H14">
        <v>0</v>
      </c>
      <c r="J14">
        <f>SUM(D14:F14:H14)</f>
        <v>490</v>
      </c>
    </row>
    <row r="15" spans="1:12" x14ac:dyDescent="0.3">
      <c r="B15" t="s">
        <v>7</v>
      </c>
      <c r="D15">
        <f>SUM(D12:D13:D14)</f>
        <v>181762</v>
      </c>
      <c r="F15">
        <f>SUM(F12:F13:F14)</f>
        <v>144933</v>
      </c>
      <c r="H15">
        <f>SUM(H12:H13:H14)</f>
        <v>12</v>
      </c>
      <c r="J15">
        <f>SUM(D15:F15:H15)</f>
        <v>326707</v>
      </c>
    </row>
    <row r="17" spans="1:28" x14ac:dyDescent="0.3">
      <c r="A17" t="s">
        <v>17</v>
      </c>
    </row>
    <row r="18" spans="1:28" x14ac:dyDescent="0.3">
      <c r="B18" t="s">
        <v>14</v>
      </c>
      <c r="D18">
        <v>122502</v>
      </c>
      <c r="F18">
        <v>99176</v>
      </c>
      <c r="H18">
        <v>1</v>
      </c>
      <c r="J18">
        <f>SUM(D18:F18:H18)</f>
        <v>221679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193</v>
      </c>
    </row>
    <row r="22" spans="1:28" x14ac:dyDescent="0.3">
      <c r="B22" t="s">
        <v>7</v>
      </c>
      <c r="J22">
        <f>SUM(J18:J19:J21)</f>
        <v>221872</v>
      </c>
      <c r="M22" t="str">
        <f>$A$2</f>
        <v>Constituency Name</v>
      </c>
      <c r="N22" t="str">
        <f>_xlfn.CONCAT($D$4," ",$A$11)</f>
        <v>Men ELECTORS</v>
      </c>
      <c r="O22" t="str">
        <f>_xlfn.CONCAT($F$4," ",$A$11)</f>
        <v>Woman ELECTORS</v>
      </c>
      <c r="P22" t="str">
        <f>_xlfn.CONCAT($H$4," ",$A$11)</f>
        <v>Others ELECTORS</v>
      </c>
      <c r="Q22" t="str">
        <f>_xlfn.CONCAT("total"," ",$A$11)</f>
        <v>total ELECTORS</v>
      </c>
      <c r="R22" t="str">
        <f>_xlfn.CONCAT($D$4,$A$17)</f>
        <v>MenVOTERS</v>
      </c>
      <c r="S22" t="str">
        <f>_xlfn.CONCAT($F$4,$A$17)</f>
        <v>WomanVOTERS</v>
      </c>
      <c r="T22" t="str">
        <f>_xlfn.CONCAT($B$21,$A$17)</f>
        <v>PostalVOTERS</v>
      </c>
      <c r="U22" t="str">
        <f>_xlfn.CONCAT($J$4,$A$17)</f>
        <v>TotalVOTERS</v>
      </c>
      <c r="V22" t="str">
        <f>$B$28</f>
        <v>Total Valid Votes polled</v>
      </c>
      <c r="W22" t="str">
        <f>$A$23</f>
        <v>POLLING PERCENTAGE</v>
      </c>
      <c r="X22" t="str">
        <f>$B$42</f>
        <v>Winner</v>
      </c>
      <c r="Y22" t="str">
        <f>$B$43</f>
        <v>Runner-Up</v>
      </c>
      <c r="Z22" t="s">
        <v>1199</v>
      </c>
      <c r="AA22" t="s">
        <v>1200</v>
      </c>
      <c r="AB22" t="str">
        <f>$B$44</f>
        <v>Margin</v>
      </c>
    </row>
    <row r="23" spans="1:28" x14ac:dyDescent="0.3">
      <c r="A23" t="s">
        <v>20</v>
      </c>
      <c r="J23">
        <f>J22/J15*100</f>
        <v>67.911614994475173</v>
      </c>
      <c r="M23" t="str">
        <f>$B$2</f>
        <v xml:space="preserve">Hastinapur </v>
      </c>
      <c r="N23">
        <f>$D$15</f>
        <v>181762</v>
      </c>
      <c r="O23">
        <f>$F$15</f>
        <v>144933</v>
      </c>
      <c r="P23">
        <f>$H$15</f>
        <v>12</v>
      </c>
      <c r="Q23">
        <f>$J$15</f>
        <v>326707</v>
      </c>
      <c r="R23">
        <f>$D$18</f>
        <v>122502</v>
      </c>
      <c r="S23">
        <f>$F$18</f>
        <v>99176</v>
      </c>
      <c r="T23">
        <f>$J$21</f>
        <v>193</v>
      </c>
      <c r="U23">
        <f>$J$22</f>
        <v>221872</v>
      </c>
      <c r="V23">
        <f>$C$28</f>
        <v>221371</v>
      </c>
      <c r="W23">
        <f>$J$23</f>
        <v>67.911614994475173</v>
      </c>
      <c r="X23" t="str">
        <f>$C$42</f>
        <v xml:space="preserve">BJP       </v>
      </c>
      <c r="Y23" t="str">
        <f>$C$43</f>
        <v xml:space="preserve">BSP       </v>
      </c>
      <c r="Z23">
        <f>$G$42</f>
        <v>99436</v>
      </c>
      <c r="AA23">
        <f>$G$43</f>
        <v>63374</v>
      </c>
      <c r="AB23">
        <f>$C$44</f>
        <v>36062</v>
      </c>
    </row>
    <row r="25" spans="1:28" x14ac:dyDescent="0.3">
      <c r="A25" t="s">
        <v>21</v>
      </c>
    </row>
    <row r="26" spans="1:28" x14ac:dyDescent="0.3">
      <c r="B26" t="s">
        <v>22</v>
      </c>
      <c r="C26">
        <v>51</v>
      </c>
    </row>
    <row r="27" spans="1:28" x14ac:dyDescent="0.3">
      <c r="B27" t="s">
        <v>23</v>
      </c>
      <c r="C27">
        <v>450</v>
      </c>
    </row>
    <row r="28" spans="1:28" x14ac:dyDescent="0.3">
      <c r="B28" t="s">
        <v>24</v>
      </c>
      <c r="C28">
        <f>J22-501</f>
        <v>221371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330</v>
      </c>
    </row>
    <row r="32" spans="1:28" x14ac:dyDescent="0.3">
      <c r="B32" t="s">
        <v>27</v>
      </c>
      <c r="C32">
        <v>989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164</v>
      </c>
      <c r="G42">
        <v>99436</v>
      </c>
    </row>
    <row r="43" spans="1:7" x14ac:dyDescent="0.3">
      <c r="B43" t="s">
        <v>40</v>
      </c>
      <c r="C43" t="s">
        <v>47</v>
      </c>
      <c r="E43" t="s">
        <v>165</v>
      </c>
      <c r="G43">
        <v>63374</v>
      </c>
    </row>
    <row r="44" spans="1:7" x14ac:dyDescent="0.3">
      <c r="B44" t="s">
        <v>42</v>
      </c>
      <c r="C44">
        <v>36062</v>
      </c>
    </row>
  </sheetData>
  <mergeCells count="1">
    <mergeCell ref="A1:L1"/>
  </mergeCells>
  <pageMargins left="0.75" right="0.75" top="0.75" bottom="0.5" header="0.5" footer="0.7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B44"/>
  <sheetViews>
    <sheetView workbookViewId="0">
      <selection activeCell="M22" sqref="M22:AB23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166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0</v>
      </c>
      <c r="H5">
        <v>0</v>
      </c>
      <c r="J5">
        <f>SUM(D5:F5:H5)</f>
        <v>13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0</v>
      </c>
      <c r="J8">
        <f>SUM(D8:F8:E8)</f>
        <v>7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188604</v>
      </c>
      <c r="F12">
        <v>149668</v>
      </c>
      <c r="H12">
        <v>24</v>
      </c>
      <c r="J12">
        <f>SUM(D12:F12:H12)</f>
        <v>338296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322</v>
      </c>
      <c r="F14">
        <v>137</v>
      </c>
      <c r="H14">
        <v>0</v>
      </c>
      <c r="J14">
        <f>SUM(D14:F14:H14)</f>
        <v>459</v>
      </c>
    </row>
    <row r="15" spans="1:12" x14ac:dyDescent="0.3">
      <c r="B15" t="s">
        <v>7</v>
      </c>
      <c r="D15">
        <f>SUM(D12:D13:D14)</f>
        <v>188926</v>
      </c>
      <c r="F15">
        <f>SUM(F12:F13:F14)</f>
        <v>149805</v>
      </c>
      <c r="H15">
        <f>SUM(H12:H13:H14)</f>
        <v>24</v>
      </c>
      <c r="J15">
        <f>SUM(D15:F15:H15)</f>
        <v>338755</v>
      </c>
    </row>
    <row r="17" spans="1:28" x14ac:dyDescent="0.3">
      <c r="A17" t="s">
        <v>17</v>
      </c>
    </row>
    <row r="18" spans="1:28" x14ac:dyDescent="0.3">
      <c r="B18" t="s">
        <v>14</v>
      </c>
      <c r="D18">
        <v>135677</v>
      </c>
      <c r="F18">
        <v>107007</v>
      </c>
      <c r="H18">
        <v>1</v>
      </c>
      <c r="J18">
        <f>SUM(D18:F18:H18)</f>
        <v>242685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197</v>
      </c>
    </row>
    <row r="22" spans="1:28" x14ac:dyDescent="0.3">
      <c r="B22" t="s">
        <v>7</v>
      </c>
      <c r="J22">
        <f>SUM(J18:J19:J21)</f>
        <v>242882</v>
      </c>
      <c r="M22" t="str">
        <f>$A$2</f>
        <v>Constituency Name</v>
      </c>
      <c r="N22" t="str">
        <f>_xlfn.CONCAT($D$4," ",$A$11)</f>
        <v>Men ELECTORS</v>
      </c>
      <c r="O22" t="str">
        <f>_xlfn.CONCAT($F$4," ",$A$11)</f>
        <v>Woman ELECTORS</v>
      </c>
      <c r="P22" t="str">
        <f>_xlfn.CONCAT($H$4," ",$A$11)</f>
        <v>Others ELECTORS</v>
      </c>
      <c r="Q22" t="str">
        <f>_xlfn.CONCAT("total"," ",$A$11)</f>
        <v>total ELECTORS</v>
      </c>
      <c r="R22" t="str">
        <f>_xlfn.CONCAT($D$4,$A$17)</f>
        <v>MenVOTERS</v>
      </c>
      <c r="S22" t="str">
        <f>_xlfn.CONCAT($F$4,$A$17)</f>
        <v>WomanVOTERS</v>
      </c>
      <c r="T22" t="str">
        <f>_xlfn.CONCAT($B$21,$A$17)</f>
        <v>PostalVOTERS</v>
      </c>
      <c r="U22" t="str">
        <f>_xlfn.CONCAT($J$4,$A$17)</f>
        <v>TotalVOTERS</v>
      </c>
      <c r="V22" t="str">
        <f>$B$28</f>
        <v>Total Valid Votes polled</v>
      </c>
      <c r="W22" t="str">
        <f>$A$23</f>
        <v>POLLING PERCENTAGE</v>
      </c>
      <c r="X22" t="str">
        <f>$B$42</f>
        <v>Winner</v>
      </c>
      <c r="Y22" t="str">
        <f>$B$43</f>
        <v>Runner-Up</v>
      </c>
      <c r="Z22" t="s">
        <v>1199</v>
      </c>
      <c r="AA22" t="s">
        <v>1200</v>
      </c>
      <c r="AB22" t="str">
        <f>$B$44</f>
        <v>Margin</v>
      </c>
    </row>
    <row r="23" spans="1:28" x14ac:dyDescent="0.3">
      <c r="A23" t="s">
        <v>20</v>
      </c>
      <c r="J23">
        <f>J22/J15*100</f>
        <v>71.698425115496448</v>
      </c>
      <c r="M23" t="str">
        <f>$B$2</f>
        <v>Kithore</v>
      </c>
      <c r="N23">
        <f>$D$15</f>
        <v>188926</v>
      </c>
      <c r="O23">
        <f>$F$15</f>
        <v>149805</v>
      </c>
      <c r="P23">
        <f>$H$15</f>
        <v>24</v>
      </c>
      <c r="Q23">
        <f>$J$15</f>
        <v>338755</v>
      </c>
      <c r="R23">
        <f>$D$18</f>
        <v>135677</v>
      </c>
      <c r="S23">
        <f>$F$18</f>
        <v>107007</v>
      </c>
      <c r="T23">
        <f>$J$21</f>
        <v>197</v>
      </c>
      <c r="U23">
        <f>$J$22</f>
        <v>242882</v>
      </c>
      <c r="V23">
        <f>$C$28</f>
        <v>242879</v>
      </c>
      <c r="W23">
        <f>$J$23</f>
        <v>71.698425115496448</v>
      </c>
      <c r="X23" t="str">
        <f>$C$42</f>
        <v xml:space="preserve">BJP       </v>
      </c>
      <c r="Y23" t="str">
        <f>$C$43</f>
        <v xml:space="preserve">SP        </v>
      </c>
      <c r="Z23">
        <f>$G$42</f>
        <v>90622</v>
      </c>
      <c r="AA23">
        <f>$G$43</f>
        <v>79800</v>
      </c>
      <c r="AB23">
        <f>$C$44</f>
        <v>10822</v>
      </c>
    </row>
    <row r="25" spans="1:28" x14ac:dyDescent="0.3">
      <c r="A25" t="s">
        <v>21</v>
      </c>
    </row>
    <row r="26" spans="1:28" x14ac:dyDescent="0.3">
      <c r="B26" t="s">
        <v>22</v>
      </c>
      <c r="C26">
        <v>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</f>
        <v>242879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339</v>
      </c>
    </row>
    <row r="32" spans="1:28" x14ac:dyDescent="0.3">
      <c r="B32" t="s">
        <v>27</v>
      </c>
      <c r="C32">
        <v>998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167</v>
      </c>
      <c r="G42">
        <v>90622</v>
      </c>
    </row>
    <row r="43" spans="1:7" x14ac:dyDescent="0.3">
      <c r="B43" t="s">
        <v>40</v>
      </c>
      <c r="C43" t="s">
        <v>45</v>
      </c>
      <c r="E43" t="s">
        <v>168</v>
      </c>
      <c r="G43">
        <v>79800</v>
      </c>
    </row>
    <row r="44" spans="1:7" x14ac:dyDescent="0.3">
      <c r="B44" t="s">
        <v>42</v>
      </c>
      <c r="C44">
        <v>10822</v>
      </c>
    </row>
  </sheetData>
  <mergeCells count="1">
    <mergeCell ref="A1:L1"/>
  </mergeCells>
  <pageMargins left="0.75" right="0.75" top="0.75" bottom="0.5" header="0.5" footer="0.7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A44"/>
  <sheetViews>
    <sheetView workbookViewId="0">
      <selection activeCell="M22" sqref="M22:AB23"/>
    </sheetView>
  </sheetViews>
  <sheetFormatPr defaultRowHeight="14.4" x14ac:dyDescent="0.3"/>
  <sheetData>
    <row r="1" spans="1:27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7" x14ac:dyDescent="0.3">
      <c r="A2" t="s">
        <v>1</v>
      </c>
      <c r="B2" t="s">
        <v>169</v>
      </c>
    </row>
    <row r="4" spans="1:27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7" x14ac:dyDescent="0.3">
      <c r="A5" t="s">
        <v>8</v>
      </c>
      <c r="D5">
        <v>15</v>
      </c>
      <c r="F5">
        <v>0</v>
      </c>
      <c r="H5">
        <v>0</v>
      </c>
      <c r="J5">
        <f>SUM(D5:F5:H5)</f>
        <v>15</v>
      </c>
    </row>
    <row r="6" spans="1:27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27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7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27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27" x14ac:dyDescent="0.3">
      <c r="A11" t="s">
        <v>13</v>
      </c>
    </row>
    <row r="12" spans="1:27" x14ac:dyDescent="0.3">
      <c r="B12" t="s">
        <v>14</v>
      </c>
      <c r="D12">
        <v>217531</v>
      </c>
      <c r="F12">
        <v>183403</v>
      </c>
      <c r="H12">
        <v>47</v>
      </c>
      <c r="J12">
        <f>SUM(D12:F12:H12)</f>
        <v>400981</v>
      </c>
    </row>
    <row r="13" spans="1:27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  <c r="L13" t="str">
        <f>$A$2</f>
        <v>Constituency Name</v>
      </c>
      <c r="M13" t="str">
        <f>_xlfn.CONCAT($D$4," ",$A$11)</f>
        <v>Men ELECTORS</v>
      </c>
      <c r="N13" t="str">
        <f>_xlfn.CONCAT($F$4," ",$A$11)</f>
        <v>Woman ELECTORS</v>
      </c>
      <c r="O13" t="str">
        <f>_xlfn.CONCAT($H$4," ",$A$11)</f>
        <v>Others ELECTORS</v>
      </c>
      <c r="P13" t="str">
        <f>_xlfn.CONCAT("total"," ",$A$11)</f>
        <v>total ELECTORS</v>
      </c>
      <c r="Q13" t="str">
        <f>_xlfn.CONCAT($D$4,$A$17)</f>
        <v>MenVOTERS</v>
      </c>
      <c r="R13" t="str">
        <f>_xlfn.CONCAT($F$4,$A$17)</f>
        <v>WomanVOTERS</v>
      </c>
      <c r="S13" t="str">
        <f>_xlfn.CONCAT($B$21,$A$17)</f>
        <v>PostalVOTERS</v>
      </c>
      <c r="T13" t="str">
        <f>_xlfn.CONCAT($J$4,$A$17)</f>
        <v>TotalVOTERS</v>
      </c>
      <c r="U13" t="str">
        <f>$B$28</f>
        <v>Total Valid Votes polled</v>
      </c>
      <c r="V13" t="str">
        <f>$A$23</f>
        <v>POLLING PERCENTAGE</v>
      </c>
      <c r="W13" t="str">
        <f>$B$42</f>
        <v>Winner</v>
      </c>
      <c r="X13" t="str">
        <f>$B$43</f>
        <v>Runner-Up</v>
      </c>
      <c r="Y13" t="s">
        <v>1199</v>
      </c>
      <c r="Z13" t="s">
        <v>1200</v>
      </c>
      <c r="AA13" t="str">
        <f>$B$44</f>
        <v>Margin</v>
      </c>
    </row>
    <row r="14" spans="1:27" x14ac:dyDescent="0.3">
      <c r="B14" t="s">
        <v>16</v>
      </c>
      <c r="D14">
        <v>644</v>
      </c>
      <c r="F14">
        <v>224</v>
      </c>
      <c r="H14">
        <v>0</v>
      </c>
      <c r="J14">
        <f>SUM(D14:F14:H14)</f>
        <v>868</v>
      </c>
      <c r="L14" t="str">
        <f>$B$2</f>
        <v>Meerut Cantt.</v>
      </c>
      <c r="M14">
        <f>$D$15</f>
        <v>218175</v>
      </c>
      <c r="N14">
        <f>$F$15</f>
        <v>183627</v>
      </c>
      <c r="O14">
        <f>$H$15</f>
        <v>47</v>
      </c>
      <c r="P14">
        <f>$J$15</f>
        <v>401849</v>
      </c>
      <c r="Q14">
        <f>$D$18</f>
        <v>129164</v>
      </c>
      <c r="R14">
        <f>$F$18</f>
        <v>107205</v>
      </c>
      <c r="S14">
        <f>$J$21</f>
        <v>627</v>
      </c>
      <c r="T14">
        <f>$J$22</f>
        <v>236999</v>
      </c>
      <c r="U14">
        <f>$C$28</f>
        <v>236926</v>
      </c>
      <c r="V14">
        <f>$J$23</f>
        <v>58.977128224780948</v>
      </c>
      <c r="W14" t="str">
        <f>$C$42</f>
        <v xml:space="preserve">BJP       </v>
      </c>
      <c r="X14" t="str">
        <f>$C$43</f>
        <v xml:space="preserve">BSP       </v>
      </c>
      <c r="Y14">
        <f>$G$42</f>
        <v>132518</v>
      </c>
      <c r="Z14">
        <f>$G$43</f>
        <v>55899</v>
      </c>
      <c r="AA14">
        <f>$C$44</f>
        <v>76619</v>
      </c>
    </row>
    <row r="15" spans="1:27" x14ac:dyDescent="0.3">
      <c r="B15" t="s">
        <v>7</v>
      </c>
      <c r="D15">
        <f>SUM(D12:D13:D14)</f>
        <v>218175</v>
      </c>
      <c r="F15">
        <f>SUM(F12:F13:F14)</f>
        <v>183627</v>
      </c>
      <c r="H15">
        <f>SUM(H12:H13:H14)</f>
        <v>47</v>
      </c>
      <c r="J15">
        <f>SUM(D15:F15:H15)</f>
        <v>401849</v>
      </c>
    </row>
    <row r="17" spans="1:10" x14ac:dyDescent="0.3">
      <c r="A17" t="s">
        <v>17</v>
      </c>
    </row>
    <row r="18" spans="1:10" x14ac:dyDescent="0.3">
      <c r="B18" t="s">
        <v>14</v>
      </c>
      <c r="D18">
        <v>129164</v>
      </c>
      <c r="F18">
        <v>107205</v>
      </c>
      <c r="H18">
        <v>3</v>
      </c>
      <c r="J18">
        <f>SUM(D18:F18:H18)</f>
        <v>236372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627</v>
      </c>
    </row>
    <row r="22" spans="1:10" x14ac:dyDescent="0.3">
      <c r="B22" t="s">
        <v>7</v>
      </c>
      <c r="J22">
        <f>SUM(J18:J19:J21)</f>
        <v>236999</v>
      </c>
    </row>
    <row r="23" spans="1:10" x14ac:dyDescent="0.3">
      <c r="A23" t="s">
        <v>20</v>
      </c>
      <c r="J23">
        <f>J22/J15*100</f>
        <v>58.977128224780948</v>
      </c>
    </row>
    <row r="25" spans="1:10" x14ac:dyDescent="0.3">
      <c r="A25" t="s">
        <v>21</v>
      </c>
    </row>
    <row r="26" spans="1:10" x14ac:dyDescent="0.3">
      <c r="B26" t="s">
        <v>22</v>
      </c>
      <c r="C26">
        <v>73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J22-73</f>
        <v>236926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403</v>
      </c>
    </row>
    <row r="32" spans="1:10" x14ac:dyDescent="0.3">
      <c r="B32" t="s">
        <v>27</v>
      </c>
      <c r="C32">
        <v>995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170</v>
      </c>
      <c r="G42">
        <v>132518</v>
      </c>
    </row>
    <row r="43" spans="1:7" x14ac:dyDescent="0.3">
      <c r="B43" t="s">
        <v>40</v>
      </c>
      <c r="C43" t="s">
        <v>47</v>
      </c>
      <c r="E43" t="s">
        <v>171</v>
      </c>
      <c r="G43">
        <v>55899</v>
      </c>
    </row>
    <row r="44" spans="1:7" x14ac:dyDescent="0.3">
      <c r="B44" t="s">
        <v>42</v>
      </c>
      <c r="C44">
        <v>76619</v>
      </c>
    </row>
  </sheetData>
  <mergeCells count="1">
    <mergeCell ref="A1:L1"/>
  </mergeCells>
  <pageMargins left="0.75" right="0.75" top="0.75" bottom="0.5" header="0.5" footer="0.7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B44"/>
  <sheetViews>
    <sheetView topLeftCell="J1" workbookViewId="0">
      <selection activeCell="U24" sqref="U24"/>
    </sheetView>
  </sheetViews>
  <sheetFormatPr defaultRowHeight="14.4" x14ac:dyDescent="0.3"/>
  <sheetData>
    <row r="1" spans="1:28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8" x14ac:dyDescent="0.3">
      <c r="A2" t="s">
        <v>1</v>
      </c>
      <c r="B2" t="s">
        <v>172</v>
      </c>
    </row>
    <row r="4" spans="1:28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8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28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28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8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28" x14ac:dyDescent="0.3">
      <c r="A9" t="s">
        <v>12</v>
      </c>
      <c r="D9">
        <v>12</v>
      </c>
      <c r="F9">
        <v>1</v>
      </c>
      <c r="H9">
        <v>0</v>
      </c>
      <c r="J9">
        <f>SUM(D9:F9:E9)</f>
        <v>13</v>
      </c>
    </row>
    <row r="11" spans="1:28" x14ac:dyDescent="0.3">
      <c r="A11" t="s">
        <v>13</v>
      </c>
    </row>
    <row r="12" spans="1:28" x14ac:dyDescent="0.3">
      <c r="B12" t="s">
        <v>14</v>
      </c>
      <c r="D12">
        <v>166012</v>
      </c>
      <c r="F12">
        <v>136147</v>
      </c>
      <c r="H12">
        <v>22</v>
      </c>
      <c r="J12">
        <f>SUM(D12:F12:H12)</f>
        <v>302181</v>
      </c>
    </row>
    <row r="13" spans="1:28" x14ac:dyDescent="0.3">
      <c r="B13" t="s">
        <v>15</v>
      </c>
      <c r="D13">
        <v>1</v>
      </c>
      <c r="F13">
        <v>0</v>
      </c>
      <c r="H13">
        <v>0</v>
      </c>
      <c r="J13">
        <f>SUM(D13:F13:H13)</f>
        <v>1</v>
      </c>
    </row>
    <row r="14" spans="1:28" x14ac:dyDescent="0.3">
      <c r="B14" t="s">
        <v>16</v>
      </c>
      <c r="D14">
        <v>19</v>
      </c>
      <c r="F14">
        <v>13</v>
      </c>
      <c r="H14">
        <v>0</v>
      </c>
      <c r="J14">
        <f>SUM(D14:F14:H14)</f>
        <v>32</v>
      </c>
    </row>
    <row r="15" spans="1:28" x14ac:dyDescent="0.3">
      <c r="B15" t="s">
        <v>7</v>
      </c>
      <c r="D15">
        <f>SUM(D12:D13:D14)</f>
        <v>166032</v>
      </c>
      <c r="F15">
        <f>SUM(F12:F13:F14)</f>
        <v>136160</v>
      </c>
      <c r="H15">
        <f>SUM(H12:H13:H14)</f>
        <v>22</v>
      </c>
      <c r="J15">
        <f>SUM(D15:F15:H15)</f>
        <v>302214</v>
      </c>
    </row>
    <row r="16" spans="1:28" x14ac:dyDescent="0.3">
      <c r="M16" t="str">
        <f>$A$2</f>
        <v>Constituency Name</v>
      </c>
      <c r="N16" t="str">
        <f>_xlfn.CONCAT($D$4," ",$A$11)</f>
        <v>Men ELECTORS</v>
      </c>
      <c r="O16" t="str">
        <f>_xlfn.CONCAT($F$4," ",$A$11)</f>
        <v>Woman ELECTORS</v>
      </c>
      <c r="P16" t="str">
        <f>_xlfn.CONCAT($H$4," ",$A$11)</f>
        <v>Others ELECTORS</v>
      </c>
      <c r="Q16" t="str">
        <f>_xlfn.CONCAT("total"," ",$A$11)</f>
        <v>total ELECTORS</v>
      </c>
      <c r="R16" t="str">
        <f>_xlfn.CONCAT($D$4,$A$17)</f>
        <v>MenVOTERS</v>
      </c>
      <c r="S16" t="str">
        <f>_xlfn.CONCAT($F$4,$A$17)</f>
        <v>WomanVOTERS</v>
      </c>
      <c r="T16" t="str">
        <f>_xlfn.CONCAT($B$21,$A$17)</f>
        <v>PostalVOTERS</v>
      </c>
      <c r="U16" t="str">
        <f>_xlfn.CONCAT($J$4,$A$17)</f>
        <v>TotalVOTERS</v>
      </c>
      <c r="V16" t="str">
        <f>$B$28</f>
        <v>Total Valid Votes polled</v>
      </c>
      <c r="W16" t="str">
        <f>$A$23</f>
        <v>POLLING PERCENTAGE</v>
      </c>
      <c r="X16" t="str">
        <f>$B$42</f>
        <v>Winner</v>
      </c>
      <c r="Y16" t="str">
        <f>$B$43</f>
        <v>Runner-Up</v>
      </c>
      <c r="Z16" t="s">
        <v>1199</v>
      </c>
      <c r="AA16" t="s">
        <v>1200</v>
      </c>
      <c r="AB16" t="str">
        <f>$B$44</f>
        <v>Margin</v>
      </c>
    </row>
    <row r="17" spans="1:28" x14ac:dyDescent="0.3">
      <c r="A17" t="s">
        <v>17</v>
      </c>
      <c r="M17" t="str">
        <f>$B$2</f>
        <v xml:space="preserve">Meerut  </v>
      </c>
      <c r="N17">
        <f>$D$15</f>
        <v>166032</v>
      </c>
      <c r="O17">
        <f>$F$15</f>
        <v>136160</v>
      </c>
      <c r="P17">
        <f>$H$15</f>
        <v>22</v>
      </c>
      <c r="Q17">
        <f>$J$15</f>
        <v>302214</v>
      </c>
      <c r="R17">
        <f>$D$18</f>
        <v>112481</v>
      </c>
      <c r="S17">
        <f>$F$18</f>
        <v>82807</v>
      </c>
      <c r="T17">
        <f>$J$21</f>
        <v>238</v>
      </c>
      <c r="U17">
        <f>$J$22</f>
        <v>195526</v>
      </c>
      <c r="V17">
        <f>$C$28</f>
        <v>195516</v>
      </c>
      <c r="W17">
        <f>$J$23</f>
        <v>64.697863103628549</v>
      </c>
      <c r="X17" t="str">
        <f>$C$42</f>
        <v xml:space="preserve">SP        </v>
      </c>
      <c r="Y17" t="str">
        <f>$C$43</f>
        <v xml:space="preserve">BJP       </v>
      </c>
      <c r="Z17">
        <f>$G$42</f>
        <v>103217</v>
      </c>
      <c r="AA17">
        <f>$G$43</f>
        <v>74448</v>
      </c>
      <c r="AB17">
        <f>$C$44</f>
        <v>28769</v>
      </c>
    </row>
    <row r="18" spans="1:28" x14ac:dyDescent="0.3">
      <c r="B18" t="s">
        <v>14</v>
      </c>
      <c r="D18">
        <v>112481</v>
      </c>
      <c r="F18">
        <v>82807</v>
      </c>
      <c r="H18">
        <v>0</v>
      </c>
      <c r="J18">
        <f>SUM(D18:F18:H18)</f>
        <v>195288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238</v>
      </c>
    </row>
    <row r="22" spans="1:28" x14ac:dyDescent="0.3">
      <c r="B22" t="s">
        <v>7</v>
      </c>
      <c r="J22">
        <f>SUM(J18:J19:J21)</f>
        <v>195526</v>
      </c>
    </row>
    <row r="23" spans="1:28" x14ac:dyDescent="0.3">
      <c r="A23" t="s">
        <v>20</v>
      </c>
      <c r="J23">
        <f>J22/J15*100</f>
        <v>64.697863103628549</v>
      </c>
    </row>
    <row r="25" spans="1:28" x14ac:dyDescent="0.3">
      <c r="A25" t="s">
        <v>21</v>
      </c>
    </row>
    <row r="26" spans="1:28" x14ac:dyDescent="0.3">
      <c r="B26" t="s">
        <v>22</v>
      </c>
      <c r="C26">
        <v>10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</f>
        <v>195516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319</v>
      </c>
    </row>
    <row r="32" spans="1:28" x14ac:dyDescent="0.3">
      <c r="B32" t="s">
        <v>27</v>
      </c>
      <c r="C32">
        <v>947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173</v>
      </c>
      <c r="G42">
        <v>103217</v>
      </c>
    </row>
    <row r="43" spans="1:7" x14ac:dyDescent="0.3">
      <c r="B43" t="s">
        <v>40</v>
      </c>
      <c r="C43" t="s">
        <v>41</v>
      </c>
      <c r="E43" t="s">
        <v>174</v>
      </c>
      <c r="G43">
        <v>74448</v>
      </c>
    </row>
    <row r="44" spans="1:7" x14ac:dyDescent="0.3">
      <c r="B44" t="s">
        <v>42</v>
      </c>
      <c r="C44">
        <v>28769</v>
      </c>
    </row>
  </sheetData>
  <mergeCells count="1">
    <mergeCell ref="A1:L1"/>
  </mergeCells>
  <pageMargins left="0.75" right="0.75" top="0.75" bottom="0.5" header="0.5" footer="0.7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B44"/>
  <sheetViews>
    <sheetView workbookViewId="0">
      <selection activeCell="U24" sqref="U24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175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0</v>
      </c>
      <c r="H5">
        <v>0</v>
      </c>
      <c r="J5">
        <f>SUM(D5:F5:H5)</f>
        <v>13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236965</v>
      </c>
      <c r="F12">
        <v>191659</v>
      </c>
      <c r="H12">
        <v>21</v>
      </c>
      <c r="J12">
        <f>SUM(D12:F12:H12)</f>
        <v>428645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146</v>
      </c>
      <c r="F14">
        <v>63</v>
      </c>
      <c r="H14">
        <v>0</v>
      </c>
      <c r="J14">
        <f>SUM(D14:F14:H14)</f>
        <v>209</v>
      </c>
    </row>
    <row r="15" spans="1:12" x14ac:dyDescent="0.3">
      <c r="B15" t="s">
        <v>7</v>
      </c>
      <c r="D15">
        <f>SUM(D12:D13:D14)</f>
        <v>237111</v>
      </c>
      <c r="F15">
        <f>SUM(F12:F13:F14)</f>
        <v>191722</v>
      </c>
      <c r="H15">
        <f>SUM(H12:H13:H14)</f>
        <v>21</v>
      </c>
      <c r="J15">
        <f>SUM(D15:F15:H15)</f>
        <v>428854</v>
      </c>
    </row>
    <row r="17" spans="1:28" x14ac:dyDescent="0.3">
      <c r="A17" t="s">
        <v>17</v>
      </c>
    </row>
    <row r="18" spans="1:28" x14ac:dyDescent="0.3">
      <c r="B18" t="s">
        <v>14</v>
      </c>
      <c r="D18">
        <v>153112</v>
      </c>
      <c r="F18">
        <v>117397</v>
      </c>
      <c r="H18">
        <v>1</v>
      </c>
      <c r="J18">
        <f>SUM(D18:F18:H18)</f>
        <v>270510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313</v>
      </c>
    </row>
    <row r="22" spans="1:28" x14ac:dyDescent="0.3">
      <c r="B22" t="s">
        <v>7</v>
      </c>
      <c r="J22">
        <f>SUM(J18:J19:J21)</f>
        <v>270823</v>
      </c>
    </row>
    <row r="23" spans="1:28" x14ac:dyDescent="0.3">
      <c r="A23" t="s">
        <v>20</v>
      </c>
      <c r="J23">
        <f>J22/J15*100</f>
        <v>63.150396172123848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Meerut South</v>
      </c>
      <c r="N25">
        <f>$D$15</f>
        <v>237111</v>
      </c>
      <c r="O25">
        <f>$F$15</f>
        <v>191722</v>
      </c>
      <c r="P25">
        <f>$H$15</f>
        <v>21</v>
      </c>
      <c r="Q25">
        <f>$J$15</f>
        <v>428854</v>
      </c>
      <c r="R25">
        <f>$D$18</f>
        <v>153112</v>
      </c>
      <c r="S25">
        <f>$F$18</f>
        <v>117397</v>
      </c>
      <c r="T25">
        <f>$J$21</f>
        <v>313</v>
      </c>
      <c r="U25">
        <f>$J$22</f>
        <v>270823</v>
      </c>
      <c r="V25">
        <f>$C$28</f>
        <v>270796</v>
      </c>
      <c r="W25">
        <f>$J$23</f>
        <v>63.150396172123848</v>
      </c>
      <c r="X25" t="str">
        <f>$C$42</f>
        <v xml:space="preserve">BJP       </v>
      </c>
      <c r="Y25" t="str">
        <f>$C$43</f>
        <v xml:space="preserve">BSP       </v>
      </c>
      <c r="Z25">
        <f>$G$42</f>
        <v>113225</v>
      </c>
      <c r="AA25">
        <f>$G$43</f>
        <v>77830</v>
      </c>
      <c r="AB25">
        <f>$C$44</f>
        <v>35395</v>
      </c>
    </row>
    <row r="26" spans="1:28" x14ac:dyDescent="0.3">
      <c r="B26" t="s">
        <v>22</v>
      </c>
      <c r="C26">
        <v>27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J22-27</f>
        <v>270796</v>
      </c>
    </row>
    <row r="29" spans="1:28" x14ac:dyDescent="0.3">
      <c r="B29" t="s">
        <v>25</v>
      </c>
      <c r="C29">
        <v>82</v>
      </c>
    </row>
    <row r="31" spans="1:28" x14ac:dyDescent="0.3">
      <c r="A31" t="s">
        <v>26</v>
      </c>
      <c r="C31">
        <v>412</v>
      </c>
    </row>
    <row r="32" spans="1:28" x14ac:dyDescent="0.3">
      <c r="B32" t="s">
        <v>27</v>
      </c>
      <c r="C32">
        <v>1040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176</v>
      </c>
      <c r="G42">
        <v>113225</v>
      </c>
    </row>
    <row r="43" spans="1:7" x14ac:dyDescent="0.3">
      <c r="B43" t="s">
        <v>40</v>
      </c>
      <c r="C43" t="s">
        <v>47</v>
      </c>
      <c r="E43" t="s">
        <v>177</v>
      </c>
      <c r="G43">
        <v>77830</v>
      </c>
    </row>
    <row r="44" spans="1:7" x14ac:dyDescent="0.3">
      <c r="B44" t="s">
        <v>42</v>
      </c>
      <c r="C44">
        <v>35395</v>
      </c>
    </row>
  </sheetData>
  <mergeCells count="1">
    <mergeCell ref="A1:L1"/>
  </mergeCells>
  <pageMargins left="0.75" right="0.75" top="0.75" bottom="0.5" header="0.5" footer="0.7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B44"/>
  <sheetViews>
    <sheetView workbookViewId="0">
      <selection activeCell="U24" sqref="U24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178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8</v>
      </c>
      <c r="F5">
        <v>4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3</v>
      </c>
      <c r="J8">
        <f>SUM(D8:F8:E8)</f>
        <v>7</v>
      </c>
    </row>
    <row r="9" spans="1:12" x14ac:dyDescent="0.3">
      <c r="A9" t="s">
        <v>12</v>
      </c>
      <c r="D9">
        <v>4</v>
      </c>
      <c r="F9">
        <v>3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178505</v>
      </c>
      <c r="F12">
        <v>138452</v>
      </c>
      <c r="H12">
        <v>26</v>
      </c>
      <c r="J12">
        <f>SUM(D12:F12:H12)</f>
        <v>316983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751</v>
      </c>
      <c r="F14">
        <v>244</v>
      </c>
      <c r="H14">
        <v>0</v>
      </c>
      <c r="J14">
        <f>SUM(D14:F14:H14)</f>
        <v>995</v>
      </c>
    </row>
    <row r="15" spans="1:12" x14ac:dyDescent="0.3">
      <c r="B15" t="s">
        <v>7</v>
      </c>
      <c r="D15">
        <f>SUM(D12:D13:D14)</f>
        <v>179256</v>
      </c>
      <c r="F15">
        <f>SUM(F12:F13:F14)</f>
        <v>138696</v>
      </c>
      <c r="H15">
        <f>SUM(H12:H13:H14)</f>
        <v>26</v>
      </c>
      <c r="J15">
        <f>SUM(D15:F15:H15)</f>
        <v>317978</v>
      </c>
    </row>
    <row r="17" spans="1:28" x14ac:dyDescent="0.3">
      <c r="A17" t="s">
        <v>17</v>
      </c>
    </row>
    <row r="18" spans="1:28" x14ac:dyDescent="0.3">
      <c r="B18" t="s">
        <v>14</v>
      </c>
      <c r="D18">
        <v>113216</v>
      </c>
      <c r="F18">
        <v>86321</v>
      </c>
      <c r="H18">
        <v>0</v>
      </c>
      <c r="J18">
        <f>SUM(D18:F18:H18)</f>
        <v>199537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644</v>
      </c>
    </row>
    <row r="22" spans="1:28" x14ac:dyDescent="0.3">
      <c r="B22" t="s">
        <v>7</v>
      </c>
      <c r="J22">
        <f>SUM(J18:J19:J21)</f>
        <v>200181</v>
      </c>
    </row>
    <row r="23" spans="1:28" x14ac:dyDescent="0.3">
      <c r="A23" t="s">
        <v>20</v>
      </c>
      <c r="J23">
        <f>J22/J15*100</f>
        <v>62.954355332758873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Chhaprauli</v>
      </c>
      <c r="N25">
        <f>$D$15</f>
        <v>179256</v>
      </c>
      <c r="O25">
        <f>$F$15</f>
        <v>138696</v>
      </c>
      <c r="P25">
        <f>$H$15</f>
        <v>26</v>
      </c>
      <c r="Q25">
        <f>$J$15</f>
        <v>317978</v>
      </c>
      <c r="R25">
        <f>$D$18</f>
        <v>113216</v>
      </c>
      <c r="S25">
        <f>$F$18</f>
        <v>86321</v>
      </c>
      <c r="T25">
        <f>$J$21</f>
        <v>644</v>
      </c>
      <c r="U25">
        <f>$J$22</f>
        <v>200181</v>
      </c>
      <c r="V25">
        <f>$C$28</f>
        <v>200152</v>
      </c>
      <c r="W25">
        <f>$J$23</f>
        <v>62.954355332758873</v>
      </c>
      <c r="X25" t="str">
        <f>$C$42</f>
        <v xml:space="preserve">RLD       </v>
      </c>
      <c r="Y25" t="str">
        <f>$C$43</f>
        <v xml:space="preserve">BJP       </v>
      </c>
      <c r="Z25">
        <f>$G$42</f>
        <v>65124</v>
      </c>
      <c r="AA25">
        <f>$G$43</f>
        <v>61282</v>
      </c>
      <c r="AB25">
        <f>$C$44</f>
        <v>3842</v>
      </c>
    </row>
    <row r="26" spans="1:28" x14ac:dyDescent="0.3">
      <c r="B26" t="s">
        <v>22</v>
      </c>
      <c r="C26">
        <v>29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J22-29</f>
        <v>200152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319</v>
      </c>
    </row>
    <row r="32" spans="1:28" x14ac:dyDescent="0.3">
      <c r="B32" t="s">
        <v>27</v>
      </c>
      <c r="C32">
        <v>994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179</v>
      </c>
      <c r="E42" t="s">
        <v>180</v>
      </c>
      <c r="G42">
        <v>65124</v>
      </c>
    </row>
    <row r="43" spans="1:7" x14ac:dyDescent="0.3">
      <c r="B43" t="s">
        <v>40</v>
      </c>
      <c r="C43" t="s">
        <v>41</v>
      </c>
      <c r="E43" t="s">
        <v>181</v>
      </c>
      <c r="G43">
        <v>61282</v>
      </c>
    </row>
    <row r="44" spans="1:7" x14ac:dyDescent="0.3">
      <c r="B44" t="s">
        <v>42</v>
      </c>
      <c r="C44">
        <v>3842</v>
      </c>
    </row>
  </sheetData>
  <mergeCells count="1">
    <mergeCell ref="A1:L1"/>
  </mergeCells>
  <pageMargins left="0.75" right="0.75" top="0.75" bottom="0.5" header="0.5" footer="0.7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B44"/>
  <sheetViews>
    <sheetView workbookViewId="0">
      <selection activeCell="U24" sqref="U24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182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6</v>
      </c>
      <c r="F9">
        <v>0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161391</v>
      </c>
      <c r="F12">
        <v>125919</v>
      </c>
      <c r="H12">
        <v>13</v>
      </c>
      <c r="J12">
        <f>SUM(D12:F12:H12)</f>
        <v>287323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534</v>
      </c>
      <c r="F14">
        <v>195</v>
      </c>
      <c r="H14">
        <v>0</v>
      </c>
      <c r="J14">
        <f>SUM(D14:F14:H14)</f>
        <v>729</v>
      </c>
    </row>
    <row r="15" spans="1:12" x14ac:dyDescent="0.3">
      <c r="B15" t="s">
        <v>7</v>
      </c>
      <c r="D15">
        <f>SUM(D12:D13:D14)</f>
        <v>161925</v>
      </c>
      <c r="F15">
        <f>SUM(F12:F13:F14)</f>
        <v>126114</v>
      </c>
      <c r="H15">
        <f>SUM(H12:H13:H14)</f>
        <v>13</v>
      </c>
      <c r="J15">
        <f>SUM(D15:F15:H15)</f>
        <v>288052</v>
      </c>
    </row>
    <row r="17" spans="1:28" x14ac:dyDescent="0.3">
      <c r="A17" t="s">
        <v>17</v>
      </c>
    </row>
    <row r="18" spans="1:28" x14ac:dyDescent="0.3">
      <c r="B18" t="s">
        <v>14</v>
      </c>
      <c r="D18">
        <v>105227</v>
      </c>
      <c r="F18">
        <v>79317</v>
      </c>
      <c r="H18">
        <v>1</v>
      </c>
      <c r="J18">
        <f>SUM(D18:F18:H18)</f>
        <v>184545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650</v>
      </c>
    </row>
    <row r="22" spans="1:28" x14ac:dyDescent="0.3">
      <c r="B22" t="s">
        <v>7</v>
      </c>
      <c r="J22">
        <f>SUM(J18:J19:J21)</f>
        <v>185195</v>
      </c>
    </row>
    <row r="23" spans="1:28" x14ac:dyDescent="0.3">
      <c r="A23" t="s">
        <v>20</v>
      </c>
      <c r="J23">
        <f>J22/J15*100</f>
        <v>64.292211128546242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Baraut</v>
      </c>
      <c r="N25">
        <f>$D$15</f>
        <v>161925</v>
      </c>
      <c r="O25">
        <f>$F$15</f>
        <v>126114</v>
      </c>
      <c r="P25">
        <f>$H$15</f>
        <v>13</v>
      </c>
      <c r="Q25">
        <f>$J$15</f>
        <v>288052</v>
      </c>
      <c r="R25">
        <f>$D$18</f>
        <v>105227</v>
      </c>
      <c r="S25">
        <f>$F$18</f>
        <v>79317</v>
      </c>
      <c r="T25">
        <f>$J$21</f>
        <v>650</v>
      </c>
      <c r="U25">
        <f>$J$22</f>
        <v>185195</v>
      </c>
      <c r="V25">
        <f>$C$28</f>
        <v>185178</v>
      </c>
      <c r="W25">
        <f>$J$23</f>
        <v>64.292211128546242</v>
      </c>
      <c r="X25" t="str">
        <f>$C$42</f>
        <v xml:space="preserve">BJP       </v>
      </c>
      <c r="Y25" t="str">
        <f>$C$43</f>
        <v xml:space="preserve">RLD       </v>
      </c>
      <c r="Z25">
        <f>$G$42</f>
        <v>79427</v>
      </c>
      <c r="AA25">
        <f>$G$43</f>
        <v>52941</v>
      </c>
      <c r="AB25">
        <f>$C$44</f>
        <v>26486</v>
      </c>
    </row>
    <row r="26" spans="1:28" x14ac:dyDescent="0.3">
      <c r="B26" t="s">
        <v>22</v>
      </c>
      <c r="C26">
        <v>17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J22-17</f>
        <v>185178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288</v>
      </c>
    </row>
    <row r="32" spans="1:28" x14ac:dyDescent="0.3">
      <c r="B32" t="s">
        <v>27</v>
      </c>
      <c r="C32">
        <v>998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183</v>
      </c>
      <c r="G42">
        <v>79427</v>
      </c>
    </row>
    <row r="43" spans="1:7" x14ac:dyDescent="0.3">
      <c r="B43" t="s">
        <v>40</v>
      </c>
      <c r="C43" t="s">
        <v>179</v>
      </c>
      <c r="E43" t="s">
        <v>184</v>
      </c>
      <c r="G43">
        <v>52941</v>
      </c>
    </row>
    <row r="44" spans="1:7" x14ac:dyDescent="0.3">
      <c r="B44" t="s">
        <v>42</v>
      </c>
      <c r="C44">
        <v>26486</v>
      </c>
    </row>
  </sheetData>
  <mergeCells count="1">
    <mergeCell ref="A1:L1"/>
  </mergeCells>
  <pageMargins left="0.75" right="0.75" top="0.75" bottom="0.5" header="0.5" footer="0.7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B44"/>
  <sheetViews>
    <sheetView workbookViewId="0">
      <selection activeCell="U24" sqref="U24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185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1</v>
      </c>
      <c r="H5">
        <v>0</v>
      </c>
      <c r="J5">
        <f>SUM(D5:F5:H5)</f>
        <v>14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168585</v>
      </c>
      <c r="F12">
        <v>132216</v>
      </c>
      <c r="H12">
        <v>27</v>
      </c>
      <c r="J12">
        <f>SUM(D12:F12:H12)</f>
        <v>300828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376</v>
      </c>
      <c r="F14">
        <v>156</v>
      </c>
      <c r="H14">
        <v>0</v>
      </c>
      <c r="J14">
        <f>SUM(D14:F14:H14)</f>
        <v>532</v>
      </c>
    </row>
    <row r="15" spans="1:12" x14ac:dyDescent="0.3">
      <c r="B15" t="s">
        <v>7</v>
      </c>
      <c r="D15">
        <f>SUM(D12:D13:D14)</f>
        <v>168961</v>
      </c>
      <c r="F15">
        <f>SUM(F12:F13:F14)</f>
        <v>132372</v>
      </c>
      <c r="H15">
        <f>SUM(H12:H13:H14)</f>
        <v>27</v>
      </c>
      <c r="J15">
        <f>SUM(D15:F15:H15)</f>
        <v>301360</v>
      </c>
    </row>
    <row r="17" spans="1:28" x14ac:dyDescent="0.3">
      <c r="A17" t="s">
        <v>17</v>
      </c>
    </row>
    <row r="18" spans="1:28" x14ac:dyDescent="0.3">
      <c r="B18" t="s">
        <v>14</v>
      </c>
      <c r="D18">
        <v>113088</v>
      </c>
      <c r="F18">
        <v>85133</v>
      </c>
      <c r="H18">
        <v>0</v>
      </c>
      <c r="J18">
        <f>SUM(D18:F18:H18)</f>
        <v>198221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457</v>
      </c>
    </row>
    <row r="22" spans="1:28" x14ac:dyDescent="0.3">
      <c r="B22" t="s">
        <v>7</v>
      </c>
      <c r="J22">
        <f>SUM(J18:J19:J21)</f>
        <v>198678</v>
      </c>
    </row>
    <row r="23" spans="1:28" x14ac:dyDescent="0.3">
      <c r="A23" t="s">
        <v>20</v>
      </c>
      <c r="J23">
        <f>J22/J15*100</f>
        <v>65.927130342447569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Baghpat</v>
      </c>
      <c r="N25">
        <f>$D$15</f>
        <v>168961</v>
      </c>
      <c r="O25">
        <f>$F$15</f>
        <v>132372</v>
      </c>
      <c r="P25">
        <f>$H$15</f>
        <v>27</v>
      </c>
      <c r="Q25">
        <f>$J$15</f>
        <v>301360</v>
      </c>
      <c r="R25">
        <f>$D$18</f>
        <v>113088</v>
      </c>
      <c r="S25">
        <f>$F$18</f>
        <v>85133</v>
      </c>
      <c r="T25">
        <f>$J$21</f>
        <v>457</v>
      </c>
      <c r="U25">
        <f>$J$22</f>
        <v>198678</v>
      </c>
      <c r="V25">
        <f>$C$28</f>
        <v>198613</v>
      </c>
      <c r="W25">
        <f>$J$23</f>
        <v>65.927130342447569</v>
      </c>
      <c r="X25" t="str">
        <f>$C$42</f>
        <v xml:space="preserve">BJP       </v>
      </c>
      <c r="Y25" t="str">
        <f>$C$43</f>
        <v xml:space="preserve">BSP       </v>
      </c>
      <c r="Z25">
        <f>$G$42</f>
        <v>92566</v>
      </c>
      <c r="AA25">
        <f>$G$43</f>
        <v>61206</v>
      </c>
      <c r="AB25">
        <f>$C$44</f>
        <v>31360</v>
      </c>
    </row>
    <row r="26" spans="1:28" x14ac:dyDescent="0.3">
      <c r="B26" t="s">
        <v>22</v>
      </c>
      <c r="C26">
        <v>65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J22-65</f>
        <v>198613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288</v>
      </c>
    </row>
    <row r="32" spans="1:28" x14ac:dyDescent="0.3">
      <c r="B32" t="s">
        <v>27</v>
      </c>
      <c r="C32">
        <v>1045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186</v>
      </c>
      <c r="G42">
        <v>92566</v>
      </c>
    </row>
    <row r="43" spans="1:7" x14ac:dyDescent="0.3">
      <c r="B43" t="s">
        <v>40</v>
      </c>
      <c r="C43" t="s">
        <v>47</v>
      </c>
      <c r="E43" t="s">
        <v>187</v>
      </c>
      <c r="G43">
        <v>61206</v>
      </c>
    </row>
    <row r="44" spans="1:7" x14ac:dyDescent="0.3">
      <c r="B44" t="s">
        <v>42</v>
      </c>
      <c r="C44">
        <v>31360</v>
      </c>
    </row>
  </sheetData>
  <mergeCells count="1">
    <mergeCell ref="A1:L1"/>
  </mergeCells>
  <pageMargins left="0.75" right="0.75" top="0.75" bottom="0.5" header="0.5" footer="0.7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B44"/>
  <sheetViews>
    <sheetView workbookViewId="0">
      <selection activeCell="U24" sqref="U24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188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2</v>
      </c>
      <c r="H5">
        <v>0</v>
      </c>
      <c r="J5">
        <f>SUM(D5:F5:H5)</f>
        <v>11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1</v>
      </c>
      <c r="J8">
        <f>SUM(D8:F8:E8)</f>
        <v>5</v>
      </c>
    </row>
    <row r="9" spans="1:12" x14ac:dyDescent="0.3">
      <c r="A9" t="s">
        <v>12</v>
      </c>
      <c r="D9">
        <v>3</v>
      </c>
      <c r="F9">
        <v>1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259532</v>
      </c>
      <c r="F12">
        <v>196979</v>
      </c>
      <c r="H12">
        <v>23</v>
      </c>
      <c r="J12">
        <f>SUM(D12:F12:H12)</f>
        <v>456534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153</v>
      </c>
      <c r="F14">
        <v>26</v>
      </c>
      <c r="H14">
        <v>0</v>
      </c>
      <c r="J14">
        <f>SUM(D14:F14:H14)</f>
        <v>179</v>
      </c>
    </row>
    <row r="15" spans="1:12" x14ac:dyDescent="0.3">
      <c r="B15" t="s">
        <v>7</v>
      </c>
      <c r="D15">
        <f>SUM(D12:D13:D14)</f>
        <v>259685</v>
      </c>
      <c r="F15">
        <f>SUM(F12:F13:F14)</f>
        <v>197005</v>
      </c>
      <c r="H15">
        <f>SUM(H12:H13:H14)</f>
        <v>23</v>
      </c>
      <c r="J15">
        <f>SUM(D15:F15:H15)</f>
        <v>456713</v>
      </c>
    </row>
    <row r="17" spans="1:28" x14ac:dyDescent="0.3">
      <c r="A17" t="s">
        <v>17</v>
      </c>
    </row>
    <row r="18" spans="1:28" x14ac:dyDescent="0.3">
      <c r="B18" t="s">
        <v>14</v>
      </c>
      <c r="D18">
        <v>156592</v>
      </c>
      <c r="F18">
        <v>117880</v>
      </c>
      <c r="H18">
        <v>1</v>
      </c>
      <c r="J18">
        <f>SUM(D18:F18:H18)</f>
        <v>274473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115</v>
      </c>
    </row>
    <row r="22" spans="1:28" x14ac:dyDescent="0.3">
      <c r="B22" t="s">
        <v>7</v>
      </c>
      <c r="J22">
        <f>SUM(J18:J19:J21)</f>
        <v>274588</v>
      </c>
    </row>
    <row r="23" spans="1:28" x14ac:dyDescent="0.3">
      <c r="A23" t="s">
        <v>20</v>
      </c>
      <c r="J23">
        <f>J22/J15*100</f>
        <v>60.122659087873565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Loni</v>
      </c>
      <c r="N25">
        <f>$D$15</f>
        <v>259685</v>
      </c>
      <c r="O25">
        <f>$F$15</f>
        <v>197005</v>
      </c>
      <c r="P25">
        <f>$H$15</f>
        <v>23</v>
      </c>
      <c r="Q25">
        <f>$J$15</f>
        <v>456713</v>
      </c>
      <c r="R25">
        <f>$D$18</f>
        <v>156592</v>
      </c>
      <c r="S25">
        <f>$F$18</f>
        <v>117880</v>
      </c>
      <c r="T25">
        <f>$J$21</f>
        <v>115</v>
      </c>
      <c r="U25">
        <f>$J$22</f>
        <v>274588</v>
      </c>
      <c r="V25">
        <f>$C$28</f>
        <v>274555</v>
      </c>
      <c r="W25">
        <f>$J$23</f>
        <v>60.122659087873565</v>
      </c>
      <c r="X25" t="str">
        <f>$C$42</f>
        <v xml:space="preserve">BJP       </v>
      </c>
      <c r="Y25" t="str">
        <f>$C$43</f>
        <v xml:space="preserve">BSP       </v>
      </c>
      <c r="Z25">
        <f>$G$42</f>
        <v>113088</v>
      </c>
      <c r="AA25">
        <f>$G$43</f>
        <v>70275</v>
      </c>
      <c r="AB25">
        <f>$C$44</f>
        <v>42813</v>
      </c>
    </row>
    <row r="26" spans="1:28" x14ac:dyDescent="0.3">
      <c r="B26" t="s">
        <v>22</v>
      </c>
      <c r="C26">
        <v>33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J22-33</f>
        <v>274555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410</v>
      </c>
    </row>
    <row r="32" spans="1:28" x14ac:dyDescent="0.3">
      <c r="B32" t="s">
        <v>27</v>
      </c>
      <c r="C32">
        <v>1114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189</v>
      </c>
      <c r="G42">
        <v>113088</v>
      </c>
    </row>
    <row r="43" spans="1:7" x14ac:dyDescent="0.3">
      <c r="B43" t="s">
        <v>40</v>
      </c>
      <c r="C43" t="s">
        <v>47</v>
      </c>
      <c r="E43" t="s">
        <v>190</v>
      </c>
      <c r="G43">
        <v>70275</v>
      </c>
    </row>
    <row r="44" spans="1:7" x14ac:dyDescent="0.3">
      <c r="B44" t="s">
        <v>42</v>
      </c>
      <c r="C44">
        <v>42813</v>
      </c>
    </row>
  </sheetData>
  <mergeCells count="1">
    <mergeCell ref="A1:L1"/>
  </mergeCells>
  <pageMargins left="0.75" right="0.75" top="0.75" bottom="0.5" header="0.5" footer="0.7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B44"/>
  <sheetViews>
    <sheetView workbookViewId="0">
      <selection activeCell="U24" sqref="U24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191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1</v>
      </c>
      <c r="H5">
        <v>0</v>
      </c>
      <c r="J5">
        <f>SUM(D5:F5:H5)</f>
        <v>17</v>
      </c>
    </row>
    <row r="6" spans="1:12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228245</v>
      </c>
      <c r="F12">
        <v>190387</v>
      </c>
      <c r="H12">
        <v>15</v>
      </c>
      <c r="J12">
        <f>SUM(D12:F12:H12)</f>
        <v>418647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448</v>
      </c>
      <c r="F14">
        <v>159</v>
      </c>
      <c r="H14">
        <v>0</v>
      </c>
      <c r="J14">
        <f>SUM(D14:F14:H14)</f>
        <v>607</v>
      </c>
    </row>
    <row r="15" spans="1:12" x14ac:dyDescent="0.3">
      <c r="B15" t="s">
        <v>7</v>
      </c>
      <c r="D15">
        <f>SUM(D12:D13:D14)</f>
        <v>228693</v>
      </c>
      <c r="F15">
        <f>SUM(F12:F13:F14)</f>
        <v>190546</v>
      </c>
      <c r="H15">
        <f>SUM(H12:H13:H14)</f>
        <v>15</v>
      </c>
      <c r="J15">
        <f>SUM(D15:F15:H15)</f>
        <v>419254</v>
      </c>
    </row>
    <row r="17" spans="1:28" x14ac:dyDescent="0.3">
      <c r="A17" t="s">
        <v>17</v>
      </c>
    </row>
    <row r="18" spans="1:28" x14ac:dyDescent="0.3">
      <c r="B18" t="s">
        <v>14</v>
      </c>
      <c r="D18">
        <v>141279</v>
      </c>
      <c r="F18">
        <v>111221</v>
      </c>
      <c r="H18">
        <v>0</v>
      </c>
      <c r="J18">
        <f>SUM(D18:F18:H18)</f>
        <v>252500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1048</v>
      </c>
    </row>
    <row r="22" spans="1:28" x14ac:dyDescent="0.3">
      <c r="B22" t="s">
        <v>7</v>
      </c>
      <c r="J22">
        <f>SUM(J18:J19:J21)</f>
        <v>253548</v>
      </c>
    </row>
    <row r="23" spans="1:28" x14ac:dyDescent="0.3">
      <c r="A23" t="s">
        <v>20</v>
      </c>
      <c r="J23">
        <f>J22/J15*100</f>
        <v>60.475988303033482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Muradnagar</v>
      </c>
      <c r="N25">
        <f>$D$15</f>
        <v>228693</v>
      </c>
      <c r="O25">
        <f>$F$15</f>
        <v>190546</v>
      </c>
      <c r="P25">
        <f>$H$15</f>
        <v>15</v>
      </c>
      <c r="Q25">
        <f>$J$15</f>
        <v>419254</v>
      </c>
      <c r="R25">
        <f>$D$18</f>
        <v>141279</v>
      </c>
      <c r="S25">
        <f>$F$18</f>
        <v>111221</v>
      </c>
      <c r="T25">
        <f>$J$21</f>
        <v>1048</v>
      </c>
      <c r="U25">
        <f>$J$22</f>
        <v>253548</v>
      </c>
      <c r="V25">
        <f>$C$28</f>
        <v>253532</v>
      </c>
      <c r="W25">
        <f>$J$23</f>
        <v>60.475988303033482</v>
      </c>
      <c r="X25" t="str">
        <f>$C$42</f>
        <v xml:space="preserve">BJP       </v>
      </c>
      <c r="Y25" t="str">
        <f>$C$43</f>
        <v xml:space="preserve">BSP       </v>
      </c>
      <c r="Z25">
        <f>$G$42</f>
        <v>140759</v>
      </c>
      <c r="AA25">
        <f>$G$43</f>
        <v>51147</v>
      </c>
      <c r="AB25">
        <f>$C$44</f>
        <v>89612</v>
      </c>
    </row>
    <row r="26" spans="1:28" x14ac:dyDescent="0.3">
      <c r="B26" t="s">
        <v>22</v>
      </c>
      <c r="C26">
        <v>16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J22-16</f>
        <v>253532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415</v>
      </c>
    </row>
    <row r="32" spans="1:28" x14ac:dyDescent="0.3">
      <c r="B32" t="s">
        <v>27</v>
      </c>
      <c r="C32">
        <v>1009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192</v>
      </c>
      <c r="G42">
        <v>140759</v>
      </c>
    </row>
    <row r="43" spans="1:7" x14ac:dyDescent="0.3">
      <c r="B43" t="s">
        <v>40</v>
      </c>
      <c r="C43" t="s">
        <v>47</v>
      </c>
      <c r="E43" t="s">
        <v>193</v>
      </c>
      <c r="G43">
        <v>51147</v>
      </c>
    </row>
    <row r="44" spans="1:7" x14ac:dyDescent="0.3">
      <c r="B44" t="s">
        <v>42</v>
      </c>
      <c r="C44">
        <v>89612</v>
      </c>
    </row>
  </sheetData>
  <mergeCells count="1">
    <mergeCell ref="A1:L1"/>
  </mergeCells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4"/>
  <sheetViews>
    <sheetView topLeftCell="H1" workbookViewId="0">
      <selection activeCell="N11" sqref="N11:AC11"/>
    </sheetView>
  </sheetViews>
  <sheetFormatPr defaultRowHeight="14.4" x14ac:dyDescent="0.3"/>
  <sheetData>
    <row r="1" spans="1:2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9" x14ac:dyDescent="0.3">
      <c r="A2" t="s">
        <v>1</v>
      </c>
      <c r="B2" t="s">
        <v>57</v>
      </c>
    </row>
    <row r="4" spans="1:29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9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29" x14ac:dyDescent="0.3">
      <c r="A6" t="s">
        <v>9</v>
      </c>
      <c r="D6">
        <v>2</v>
      </c>
      <c r="F6">
        <v>1</v>
      </c>
      <c r="H6">
        <v>0</v>
      </c>
      <c r="J6">
        <f>SUM(D6:F6:H6)</f>
        <v>3</v>
      </c>
    </row>
    <row r="7" spans="1:29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29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29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0" spans="1:29" x14ac:dyDescent="0.3">
      <c r="N10" t="str">
        <f>$A$2</f>
        <v>Constituency Name</v>
      </c>
      <c r="O10" t="str">
        <f>_xlfn.CONCAT($D$4," ",$A$11)</f>
        <v>Men ELECTORS</v>
      </c>
      <c r="P10" t="str">
        <f>_xlfn.CONCAT($F$4," ",$A$11)</f>
        <v>Woman ELECTORS</v>
      </c>
      <c r="Q10" t="str">
        <f>_xlfn.CONCAT($H$4," ",$A$11)</f>
        <v>Others ELECTORS</v>
      </c>
      <c r="R10" t="str">
        <f>_xlfn.CONCAT("total"," ",$A$11)</f>
        <v>total ELECTORS</v>
      </c>
      <c r="S10" t="str">
        <f>_xlfn.CONCAT($D$4,$A$17)</f>
        <v>MenVOTERS</v>
      </c>
      <c r="T10" t="str">
        <f>_xlfn.CONCAT($F$4,$A$17)</f>
        <v>WomanVOTERS</v>
      </c>
      <c r="U10" t="str">
        <f>_xlfn.CONCAT($B$21,$A$17)</f>
        <v>PostalVOTERS</v>
      </c>
      <c r="V10" t="str">
        <f>_xlfn.CONCAT($J$4,$A$17)</f>
        <v>TotalVOTERS</v>
      </c>
      <c r="W10" t="str">
        <f>$B$28</f>
        <v>Total Valid Votes polled</v>
      </c>
      <c r="X10" t="str">
        <f>$A$23</f>
        <v>POLLING PERCENTAGE</v>
      </c>
      <c r="Y10" t="str">
        <f>$B$42</f>
        <v>Winner</v>
      </c>
      <c r="Z10" t="str">
        <f>$B$43</f>
        <v>Runner-Up</v>
      </c>
      <c r="AA10" t="s">
        <v>1199</v>
      </c>
      <c r="AB10" t="s">
        <v>1200</v>
      </c>
      <c r="AC10" t="str">
        <f>$B$44</f>
        <v>Margin</v>
      </c>
    </row>
    <row r="11" spans="1:29" x14ac:dyDescent="0.3">
      <c r="A11" t="s">
        <v>13</v>
      </c>
      <c r="N11" t="str">
        <f>$B$2</f>
        <v>Shamli</v>
      </c>
      <c r="O11">
        <f>$D$15</f>
        <v>166053</v>
      </c>
      <c r="P11">
        <f>$F$15</f>
        <v>133796</v>
      </c>
      <c r="Q11">
        <f>$H$15</f>
        <v>7</v>
      </c>
      <c r="R11">
        <f>$J$15</f>
        <v>299856</v>
      </c>
      <c r="S11">
        <f>$D$18</f>
        <v>109223</v>
      </c>
      <c r="T11">
        <f>$F$18</f>
        <v>86260</v>
      </c>
      <c r="U11">
        <f>$J$21</f>
        <v>871</v>
      </c>
      <c r="V11">
        <f>$J$22</f>
        <v>196355</v>
      </c>
      <c r="W11">
        <f>$C$28</f>
        <v>196347</v>
      </c>
      <c r="X11">
        <f>$J$23</f>
        <v>65.483098553972567</v>
      </c>
      <c r="Y11" t="str">
        <f>$C$42</f>
        <v xml:space="preserve">BJP       </v>
      </c>
      <c r="Z11" t="str">
        <f>$C$43</f>
        <v xml:space="preserve">INC       </v>
      </c>
      <c r="AA11">
        <f>$G$42</f>
        <v>70085</v>
      </c>
      <c r="AB11">
        <f>$G$43</f>
        <v>40365</v>
      </c>
      <c r="AC11">
        <f>$C$44</f>
        <v>29720</v>
      </c>
    </row>
    <row r="12" spans="1:29" x14ac:dyDescent="0.3">
      <c r="B12" t="s">
        <v>14</v>
      </c>
      <c r="D12">
        <v>165323</v>
      </c>
      <c r="F12">
        <v>133502</v>
      </c>
      <c r="H12">
        <v>7</v>
      </c>
      <c r="J12">
        <f>SUM(D12:F12:H12)</f>
        <v>298832</v>
      </c>
    </row>
    <row r="13" spans="1:29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9" x14ac:dyDescent="0.3">
      <c r="B14" t="s">
        <v>16</v>
      </c>
      <c r="D14">
        <v>730</v>
      </c>
      <c r="F14">
        <v>294</v>
      </c>
      <c r="H14">
        <v>0</v>
      </c>
      <c r="J14">
        <f>SUM(D14:F14:H14)</f>
        <v>1024</v>
      </c>
    </row>
    <row r="15" spans="1:29" x14ac:dyDescent="0.3">
      <c r="B15" t="s">
        <v>7</v>
      </c>
      <c r="D15">
        <f>SUM(D12:D13:D14)</f>
        <v>166053</v>
      </c>
      <c r="F15">
        <f>SUM(F12:F13:F14)</f>
        <v>133796</v>
      </c>
      <c r="H15">
        <f>SUM(H12:H13:H14)</f>
        <v>7</v>
      </c>
      <c r="J15">
        <f>SUM(D15:F15:H15)</f>
        <v>299856</v>
      </c>
    </row>
    <row r="17" spans="1:10" x14ac:dyDescent="0.3">
      <c r="A17" t="s">
        <v>17</v>
      </c>
    </row>
    <row r="18" spans="1:10" x14ac:dyDescent="0.3">
      <c r="B18" t="s">
        <v>14</v>
      </c>
      <c r="D18">
        <v>109223</v>
      </c>
      <c r="F18">
        <v>86260</v>
      </c>
      <c r="H18">
        <v>1</v>
      </c>
      <c r="J18">
        <f>SUM(D18:F18:H18)</f>
        <v>195484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871</v>
      </c>
    </row>
    <row r="22" spans="1:10" x14ac:dyDescent="0.3">
      <c r="B22" t="s">
        <v>7</v>
      </c>
      <c r="J22">
        <f>SUM(J18:J19:J21)</f>
        <v>196355</v>
      </c>
    </row>
    <row r="23" spans="1:10" x14ac:dyDescent="0.3">
      <c r="A23" t="s">
        <v>20</v>
      </c>
      <c r="J23">
        <f>J22/J15*100</f>
        <v>65.483098553972567</v>
      </c>
    </row>
    <row r="25" spans="1:10" x14ac:dyDescent="0.3">
      <c r="A25" t="s">
        <v>21</v>
      </c>
    </row>
    <row r="26" spans="1:10" x14ac:dyDescent="0.3">
      <c r="B26" t="s">
        <v>22</v>
      </c>
      <c r="C26">
        <v>8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J22-8</f>
        <v>196347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291</v>
      </c>
    </row>
    <row r="32" spans="1:10" x14ac:dyDescent="0.3">
      <c r="B32" t="s">
        <v>27</v>
      </c>
      <c r="C32">
        <v>1027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58</v>
      </c>
      <c r="G42">
        <v>70085</v>
      </c>
    </row>
    <row r="43" spans="1:7" x14ac:dyDescent="0.3">
      <c r="B43" t="s">
        <v>40</v>
      </c>
      <c r="C43" t="s">
        <v>39</v>
      </c>
      <c r="E43" t="s">
        <v>59</v>
      </c>
      <c r="G43">
        <v>40365</v>
      </c>
    </row>
    <row r="44" spans="1:7" x14ac:dyDescent="0.3">
      <c r="B44" t="s">
        <v>42</v>
      </c>
      <c r="C44">
        <v>29720</v>
      </c>
    </row>
  </sheetData>
  <mergeCells count="1">
    <mergeCell ref="A1:L1"/>
  </mergeCells>
  <pageMargins left="0.75" right="0.75" top="0.75" bottom="0.5" header="0.5" footer="0.7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B44"/>
  <sheetViews>
    <sheetView workbookViewId="0">
      <selection activeCell="U24" sqref="U24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194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24</v>
      </c>
      <c r="F5">
        <v>4</v>
      </c>
      <c r="H5">
        <v>0</v>
      </c>
      <c r="J5">
        <f>SUM(D5:F5:H5)</f>
        <v>28</v>
      </c>
    </row>
    <row r="6" spans="1:12" x14ac:dyDescent="0.3">
      <c r="A6" t="s">
        <v>9</v>
      </c>
      <c r="D6">
        <v>14</v>
      </c>
      <c r="F6">
        <v>2</v>
      </c>
      <c r="H6">
        <v>0</v>
      </c>
      <c r="J6">
        <f>SUM(D6:F6:H6)</f>
        <v>16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495665</v>
      </c>
      <c r="F12">
        <v>369586</v>
      </c>
      <c r="H12">
        <v>24</v>
      </c>
      <c r="J12">
        <f>SUM(D12:F12:H12)</f>
        <v>865275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254</v>
      </c>
      <c r="F14">
        <v>112</v>
      </c>
      <c r="H14">
        <v>0</v>
      </c>
      <c r="J14">
        <f>SUM(D14:F14:H14)</f>
        <v>366</v>
      </c>
    </row>
    <row r="15" spans="1:12" x14ac:dyDescent="0.3">
      <c r="B15" t="s">
        <v>7</v>
      </c>
      <c r="D15">
        <f>SUM(D12:D13:D14)</f>
        <v>495919</v>
      </c>
      <c r="F15">
        <f>SUM(F12:F13:F14)</f>
        <v>369698</v>
      </c>
      <c r="H15">
        <f>SUM(H12:H13:H14)</f>
        <v>24</v>
      </c>
      <c r="J15">
        <f>SUM(D15:F15:H15)</f>
        <v>865641</v>
      </c>
    </row>
    <row r="17" spans="1:28" x14ac:dyDescent="0.3">
      <c r="A17" t="s">
        <v>17</v>
      </c>
    </row>
    <row r="18" spans="1:28" x14ac:dyDescent="0.3">
      <c r="B18" t="s">
        <v>14</v>
      </c>
      <c r="D18">
        <v>244314</v>
      </c>
      <c r="F18">
        <v>181022</v>
      </c>
      <c r="H18">
        <v>2</v>
      </c>
      <c r="J18">
        <f>SUM(D18:F18:H18)</f>
        <v>425338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535</v>
      </c>
    </row>
    <row r="22" spans="1:28" x14ac:dyDescent="0.3">
      <c r="B22" t="s">
        <v>7</v>
      </c>
      <c r="J22">
        <f>SUM(J18:J19:J21)</f>
        <v>425873</v>
      </c>
    </row>
    <row r="23" spans="1:28" x14ac:dyDescent="0.3">
      <c r="A23" t="s">
        <v>20</v>
      </c>
      <c r="J23">
        <f>J22/J15*100</f>
        <v>49.197415556795484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Sahibabad</v>
      </c>
      <c r="N25">
        <f>$D$15</f>
        <v>495919</v>
      </c>
      <c r="O25">
        <f>$F$15</f>
        <v>369698</v>
      </c>
      <c r="P25">
        <f>$H$15</f>
        <v>24</v>
      </c>
      <c r="Q25">
        <f>$J$15</f>
        <v>865641</v>
      </c>
      <c r="R25">
        <f>$D$18</f>
        <v>244314</v>
      </c>
      <c r="S25">
        <f>$F$18</f>
        <v>181022</v>
      </c>
      <c r="T25">
        <f>$J$21</f>
        <v>535</v>
      </c>
      <c r="U25">
        <f>$J$22</f>
        <v>425873</v>
      </c>
      <c r="V25">
        <f>$C$28</f>
        <v>425868</v>
      </c>
      <c r="W25">
        <f>$J$23</f>
        <v>49.197415556795484</v>
      </c>
      <c r="X25" t="str">
        <f>$C$42</f>
        <v xml:space="preserve">BJP       </v>
      </c>
      <c r="Y25" t="str">
        <f>$C$43</f>
        <v xml:space="preserve">INC       </v>
      </c>
      <c r="Z25">
        <f>$G$42</f>
        <v>262741</v>
      </c>
      <c r="AA25">
        <f>$G$43</f>
        <v>112056</v>
      </c>
      <c r="AB25">
        <f>$C$44</f>
        <v>150685</v>
      </c>
    </row>
    <row r="26" spans="1:28" x14ac:dyDescent="0.3">
      <c r="B26" t="s">
        <v>22</v>
      </c>
      <c r="C26">
        <v>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</f>
        <v>425868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837</v>
      </c>
    </row>
    <row r="32" spans="1:28" x14ac:dyDescent="0.3">
      <c r="B32" t="s">
        <v>27</v>
      </c>
      <c r="C32">
        <v>1034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195</v>
      </c>
      <c r="G42">
        <v>262741</v>
      </c>
    </row>
    <row r="43" spans="1:7" x14ac:dyDescent="0.3">
      <c r="B43" t="s">
        <v>40</v>
      </c>
      <c r="C43" t="s">
        <v>39</v>
      </c>
      <c r="E43" t="s">
        <v>196</v>
      </c>
      <c r="G43">
        <v>112056</v>
      </c>
    </row>
    <row r="44" spans="1:7" x14ac:dyDescent="0.3">
      <c r="B44" t="s">
        <v>42</v>
      </c>
      <c r="C44">
        <v>150685</v>
      </c>
    </row>
  </sheetData>
  <mergeCells count="1">
    <mergeCell ref="A1:L1"/>
  </mergeCells>
  <pageMargins left="0.75" right="0.75" top="0.75" bottom="0.5" header="0.5" footer="0.7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B44"/>
  <sheetViews>
    <sheetView workbookViewId="0">
      <selection activeCell="U24" sqref="U24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197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4</v>
      </c>
      <c r="H5">
        <v>0</v>
      </c>
      <c r="J5">
        <f>SUM(D5:F5:H5)</f>
        <v>20</v>
      </c>
    </row>
    <row r="6" spans="1:12" x14ac:dyDescent="0.3">
      <c r="A6" t="s">
        <v>9</v>
      </c>
      <c r="D6">
        <v>5</v>
      </c>
      <c r="F6">
        <v>1</v>
      </c>
      <c r="H6">
        <v>0</v>
      </c>
      <c r="J6">
        <f>SUM(D6:F6:H6)</f>
        <v>6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2</v>
      </c>
      <c r="J8">
        <f>SUM(D8:F8:E8)</f>
        <v>11</v>
      </c>
    </row>
    <row r="9" spans="1:12" x14ac:dyDescent="0.3">
      <c r="A9" t="s">
        <v>12</v>
      </c>
      <c r="D9">
        <v>8</v>
      </c>
      <c r="F9">
        <v>2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236919</v>
      </c>
      <c r="F12">
        <v>186988</v>
      </c>
      <c r="H12">
        <v>12</v>
      </c>
      <c r="J12">
        <f>SUM(D12:F12:H12)</f>
        <v>423919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127</v>
      </c>
      <c r="F14">
        <v>31</v>
      </c>
      <c r="H14">
        <v>0</v>
      </c>
      <c r="J14">
        <f>SUM(D14:F14:H14)</f>
        <v>158</v>
      </c>
    </row>
    <row r="15" spans="1:12" x14ac:dyDescent="0.3">
      <c r="B15" t="s">
        <v>7</v>
      </c>
      <c r="D15">
        <f>SUM(D12:D13:D14)</f>
        <v>237046</v>
      </c>
      <c r="F15">
        <f>SUM(F12:F13:F14)</f>
        <v>187019</v>
      </c>
      <c r="H15">
        <f>SUM(H12:H13:H14)</f>
        <v>12</v>
      </c>
      <c r="J15">
        <f>SUM(D15:F15:H15)</f>
        <v>424077</v>
      </c>
    </row>
    <row r="17" spans="1:28" x14ac:dyDescent="0.3">
      <c r="A17" t="s">
        <v>17</v>
      </c>
    </row>
    <row r="18" spans="1:28" x14ac:dyDescent="0.3">
      <c r="B18" t="s">
        <v>14</v>
      </c>
      <c r="D18">
        <v>128494</v>
      </c>
      <c r="F18">
        <v>96971</v>
      </c>
      <c r="H18">
        <v>1</v>
      </c>
      <c r="J18">
        <f>SUM(D18:F18:H18)</f>
        <v>225466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449</v>
      </c>
    </row>
    <row r="22" spans="1:28" x14ac:dyDescent="0.3">
      <c r="B22" t="s">
        <v>7</v>
      </c>
      <c r="J22">
        <f>SUM(J18:J19:J21)</f>
        <v>225915</v>
      </c>
    </row>
    <row r="23" spans="1:28" x14ac:dyDescent="0.3">
      <c r="A23" t="s">
        <v>20</v>
      </c>
      <c r="J23">
        <f>J22/J15*100</f>
        <v>53.272165196414804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Ghaziabad</v>
      </c>
      <c r="N25">
        <f>$D$15</f>
        <v>237046</v>
      </c>
      <c r="O25">
        <f>$F$15</f>
        <v>187019</v>
      </c>
      <c r="P25">
        <f>$H$15</f>
        <v>12</v>
      </c>
      <c r="Q25">
        <f>$J$15</f>
        <v>424077</v>
      </c>
      <c r="R25">
        <f>$D$18</f>
        <v>128494</v>
      </c>
      <c r="S25">
        <f>$F$18</f>
        <v>96971</v>
      </c>
      <c r="T25">
        <f>$J$21</f>
        <v>449</v>
      </c>
      <c r="U25">
        <f>$J$22</f>
        <v>225915</v>
      </c>
      <c r="V25">
        <f>$C$28</f>
        <v>225856</v>
      </c>
      <c r="W25">
        <f>$J$23</f>
        <v>53.272165196414804</v>
      </c>
      <c r="X25" t="str">
        <f>$C$42</f>
        <v xml:space="preserve">BJP       </v>
      </c>
      <c r="Y25" t="str">
        <f>$C$43</f>
        <v xml:space="preserve">BSP       </v>
      </c>
      <c r="Z25">
        <f>$G$42</f>
        <v>124201</v>
      </c>
      <c r="AA25">
        <f>$G$43</f>
        <v>53696</v>
      </c>
      <c r="AB25">
        <f>$C$44</f>
        <v>70505</v>
      </c>
    </row>
    <row r="26" spans="1:28" x14ac:dyDescent="0.3">
      <c r="B26" t="s">
        <v>22</v>
      </c>
      <c r="C26">
        <v>59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J22-59</f>
        <v>225856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416</v>
      </c>
    </row>
    <row r="32" spans="1:28" x14ac:dyDescent="0.3">
      <c r="B32" t="s">
        <v>27</v>
      </c>
      <c r="C32">
        <v>1019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198</v>
      </c>
      <c r="G42">
        <v>124201</v>
      </c>
    </row>
    <row r="43" spans="1:7" x14ac:dyDescent="0.3">
      <c r="B43" t="s">
        <v>40</v>
      </c>
      <c r="C43" t="s">
        <v>47</v>
      </c>
      <c r="E43" t="s">
        <v>199</v>
      </c>
      <c r="G43">
        <v>53696</v>
      </c>
    </row>
    <row r="44" spans="1:7" x14ac:dyDescent="0.3">
      <c r="B44" t="s">
        <v>42</v>
      </c>
      <c r="C44">
        <v>70505</v>
      </c>
    </row>
  </sheetData>
  <mergeCells count="1">
    <mergeCell ref="A1:L1"/>
  </mergeCells>
  <pageMargins left="0.75" right="0.75" top="0.75" bottom="0.5" header="0.5" footer="0.7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B44"/>
  <sheetViews>
    <sheetView workbookViewId="0">
      <selection activeCell="U24" sqref="U24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200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180776</v>
      </c>
      <c r="F12">
        <v>151892</v>
      </c>
      <c r="H12">
        <v>26</v>
      </c>
      <c r="J12">
        <f>SUM(D12:F12:H12)</f>
        <v>332694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500</v>
      </c>
      <c r="F14">
        <v>184</v>
      </c>
      <c r="H14">
        <v>0</v>
      </c>
      <c r="J14">
        <f>SUM(D14:F14:H14)</f>
        <v>684</v>
      </c>
    </row>
    <row r="15" spans="1:12" x14ac:dyDescent="0.3">
      <c r="B15" t="s">
        <v>7</v>
      </c>
      <c r="D15">
        <f>SUM(D12:D13:D14)</f>
        <v>181276</v>
      </c>
      <c r="F15">
        <f>SUM(F12:F13:F14)</f>
        <v>152076</v>
      </c>
      <c r="H15">
        <f>SUM(H12:H13:H14)</f>
        <v>26</v>
      </c>
      <c r="J15">
        <f>SUM(D15:F15:H15)</f>
        <v>333378</v>
      </c>
    </row>
    <row r="17" spans="1:28" x14ac:dyDescent="0.3">
      <c r="A17" t="s">
        <v>17</v>
      </c>
    </row>
    <row r="18" spans="1:28" x14ac:dyDescent="0.3">
      <c r="B18" t="s">
        <v>14</v>
      </c>
      <c r="D18">
        <v>119888</v>
      </c>
      <c r="F18">
        <v>95580</v>
      </c>
      <c r="H18">
        <v>2</v>
      </c>
      <c r="J18">
        <f>SUM(D18:F18:H18)</f>
        <v>215470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425</v>
      </c>
    </row>
    <row r="22" spans="1:28" x14ac:dyDescent="0.3">
      <c r="B22" t="s">
        <v>7</v>
      </c>
      <c r="J22">
        <f>SUM(J18:J19:J21)</f>
        <v>215895</v>
      </c>
    </row>
    <row r="23" spans="1:28" x14ac:dyDescent="0.3">
      <c r="A23" t="s">
        <v>20</v>
      </c>
      <c r="J23">
        <f>J22/J15*100</f>
        <v>64.759822183827367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Modi Nagar</v>
      </c>
      <c r="N25">
        <f>$D$15</f>
        <v>181276</v>
      </c>
      <c r="O25">
        <f>$F$15</f>
        <v>152076</v>
      </c>
      <c r="P25">
        <f>$H$15</f>
        <v>26</v>
      </c>
      <c r="Q25">
        <f>$J$15</f>
        <v>333378</v>
      </c>
      <c r="R25">
        <f>$D$18</f>
        <v>119888</v>
      </c>
      <c r="S25">
        <f>$F$18</f>
        <v>95580</v>
      </c>
      <c r="T25">
        <f>$J$21</f>
        <v>425</v>
      </c>
      <c r="U25">
        <f>$J$22</f>
        <v>215895</v>
      </c>
      <c r="V25">
        <f>$C$28</f>
        <v>215867</v>
      </c>
      <c r="W25">
        <f>$J$23</f>
        <v>64.759822183827367</v>
      </c>
      <c r="X25" t="str">
        <f>$C$42</f>
        <v xml:space="preserve">BJP       </v>
      </c>
      <c r="Y25" t="str">
        <f>$C$43</f>
        <v xml:space="preserve">BSP       </v>
      </c>
      <c r="Z25">
        <f>$G$42</f>
        <v>108631</v>
      </c>
      <c r="AA25">
        <f>$G$43</f>
        <v>42049</v>
      </c>
      <c r="AB25">
        <f>$C$44</f>
        <v>66582</v>
      </c>
    </row>
    <row r="26" spans="1:28" x14ac:dyDescent="0.3">
      <c r="B26" t="s">
        <v>22</v>
      </c>
      <c r="C26">
        <v>28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J22-28</f>
        <v>215867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313</v>
      </c>
    </row>
    <row r="32" spans="1:28" x14ac:dyDescent="0.3">
      <c r="B32" t="s">
        <v>27</v>
      </c>
      <c r="C32">
        <v>1063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201</v>
      </c>
      <c r="G42">
        <v>108631</v>
      </c>
    </row>
    <row r="43" spans="1:7" x14ac:dyDescent="0.3">
      <c r="B43" t="s">
        <v>40</v>
      </c>
      <c r="C43" t="s">
        <v>47</v>
      </c>
      <c r="E43" t="s">
        <v>202</v>
      </c>
      <c r="G43">
        <v>42049</v>
      </c>
    </row>
    <row r="44" spans="1:7" x14ac:dyDescent="0.3">
      <c r="B44" t="s">
        <v>42</v>
      </c>
      <c r="C44">
        <v>66582</v>
      </c>
    </row>
  </sheetData>
  <mergeCells count="1">
    <mergeCell ref="A1:L1"/>
  </mergeCells>
  <pageMargins left="0.75" right="0.75" top="0.75" bottom="0.5" header="0.5" footer="0.7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203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206009</v>
      </c>
      <c r="F12">
        <v>172626</v>
      </c>
      <c r="H12">
        <v>14</v>
      </c>
      <c r="J12">
        <f>SUM(D12:F12:H12)</f>
        <v>378649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581</v>
      </c>
      <c r="F14">
        <v>246</v>
      </c>
      <c r="H14">
        <v>0</v>
      </c>
      <c r="J14">
        <f>SUM(D14:F14:H14)</f>
        <v>827</v>
      </c>
    </row>
    <row r="15" spans="1:12" x14ac:dyDescent="0.3">
      <c r="B15" t="s">
        <v>7</v>
      </c>
      <c r="D15">
        <f>SUM(D12:D13:D14)</f>
        <v>206590</v>
      </c>
      <c r="F15">
        <f>SUM(F12:F13:F14)</f>
        <v>172872</v>
      </c>
      <c r="H15">
        <f>SUM(H12:H13:H14)</f>
        <v>14</v>
      </c>
      <c r="J15">
        <f>SUM(D15:F15:H15)</f>
        <v>379476</v>
      </c>
    </row>
    <row r="17" spans="1:28" x14ac:dyDescent="0.3">
      <c r="A17" t="s">
        <v>17</v>
      </c>
    </row>
    <row r="18" spans="1:28" x14ac:dyDescent="0.3">
      <c r="B18" t="s">
        <v>14</v>
      </c>
      <c r="D18">
        <v>141415</v>
      </c>
      <c r="F18">
        <v>112105</v>
      </c>
      <c r="H18">
        <v>1</v>
      </c>
      <c r="J18">
        <f>SUM(D18:F18:H18)</f>
        <v>253521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339</v>
      </c>
    </row>
    <row r="22" spans="1:28" x14ac:dyDescent="0.3">
      <c r="B22" t="s">
        <v>7</v>
      </c>
      <c r="J22">
        <f>SUM(J18:J19:J21)</f>
        <v>253860</v>
      </c>
    </row>
    <row r="23" spans="1:28" x14ac:dyDescent="0.3">
      <c r="A23" t="s">
        <v>20</v>
      </c>
      <c r="J23">
        <f>J22/J15*100</f>
        <v>66.897511305062778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Dholana</v>
      </c>
      <c r="N25">
        <f>$D$15</f>
        <v>206590</v>
      </c>
      <c r="O25">
        <f>$F$15</f>
        <v>172872</v>
      </c>
      <c r="P25">
        <f>$H$15</f>
        <v>14</v>
      </c>
      <c r="Q25">
        <f>$J$15</f>
        <v>379476</v>
      </c>
      <c r="R25">
        <f>$D$18</f>
        <v>141415</v>
      </c>
      <c r="S25">
        <f>$F$18</f>
        <v>112105</v>
      </c>
      <c r="T25">
        <f>$J$21</f>
        <v>339</v>
      </c>
      <c r="U25">
        <f>$J$22</f>
        <v>253860</v>
      </c>
      <c r="V25">
        <f>$C$28</f>
        <v>253827</v>
      </c>
      <c r="W25">
        <f>$J$23</f>
        <v>66.897511305062778</v>
      </c>
      <c r="X25" t="str">
        <f>$C$42</f>
        <v xml:space="preserve">BSP       </v>
      </c>
      <c r="Y25" t="str">
        <f>$C$43</f>
        <v xml:space="preserve">BJP       </v>
      </c>
      <c r="Z25">
        <f>$G$42</f>
        <v>88580</v>
      </c>
      <c r="AA25">
        <f>$G$43</f>
        <v>85004</v>
      </c>
      <c r="AB25">
        <f>$C$44</f>
        <v>3576</v>
      </c>
    </row>
    <row r="26" spans="1:28" x14ac:dyDescent="0.3">
      <c r="B26" t="s">
        <v>22</v>
      </c>
      <c r="C26">
        <v>33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J22-33</f>
        <v>253827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366</v>
      </c>
    </row>
    <row r="32" spans="1:28" x14ac:dyDescent="0.3">
      <c r="B32" t="s">
        <v>27</v>
      </c>
      <c r="C32">
        <v>1035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204</v>
      </c>
      <c r="G42">
        <v>88580</v>
      </c>
    </row>
    <row r="43" spans="1:7" x14ac:dyDescent="0.3">
      <c r="B43" t="s">
        <v>40</v>
      </c>
      <c r="C43" t="s">
        <v>41</v>
      </c>
      <c r="E43" t="s">
        <v>205</v>
      </c>
      <c r="G43">
        <v>85004</v>
      </c>
    </row>
    <row r="44" spans="1:7" x14ac:dyDescent="0.3">
      <c r="B44" t="s">
        <v>42</v>
      </c>
      <c r="C44">
        <v>3576</v>
      </c>
    </row>
  </sheetData>
  <mergeCells count="1">
    <mergeCell ref="A1:L1"/>
  </mergeCells>
  <pageMargins left="0.75" right="0.75" top="0.75" bottom="0.5" header="0.5" footer="0.7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206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1</v>
      </c>
      <c r="H5">
        <v>0</v>
      </c>
      <c r="J5">
        <f>SUM(D5:F5:H5)</f>
        <v>10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5</v>
      </c>
      <c r="F9">
        <v>1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187069</v>
      </c>
      <c r="F12">
        <v>157073</v>
      </c>
      <c r="H12">
        <v>15</v>
      </c>
      <c r="J12">
        <f>SUM(D12:F12:H12)</f>
        <v>344157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597</v>
      </c>
      <c r="F14">
        <v>247</v>
      </c>
      <c r="H14">
        <v>0</v>
      </c>
      <c r="J14">
        <f>SUM(D14:F14:H14)</f>
        <v>844</v>
      </c>
    </row>
    <row r="15" spans="1:12" x14ac:dyDescent="0.3">
      <c r="B15" t="s">
        <v>7</v>
      </c>
      <c r="D15">
        <f>SUM(D12:D13:D14)</f>
        <v>187666</v>
      </c>
      <c r="F15">
        <f>SUM(F12:F13:F14)</f>
        <v>157320</v>
      </c>
      <c r="H15">
        <f>SUM(H12:H13:H14)</f>
        <v>15</v>
      </c>
      <c r="J15">
        <f>SUM(D15:F15:H15)</f>
        <v>345001</v>
      </c>
    </row>
    <row r="17" spans="1:28" x14ac:dyDescent="0.3">
      <c r="A17" t="s">
        <v>17</v>
      </c>
    </row>
    <row r="18" spans="1:28" x14ac:dyDescent="0.3">
      <c r="B18" t="s">
        <v>14</v>
      </c>
      <c r="D18">
        <v>121114</v>
      </c>
      <c r="F18">
        <v>101167</v>
      </c>
      <c r="H18">
        <v>1</v>
      </c>
      <c r="J18">
        <f>SUM(D18:F18:H18)</f>
        <v>222282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391</v>
      </c>
    </row>
    <row r="22" spans="1:28" x14ac:dyDescent="0.3">
      <c r="B22" t="s">
        <v>7</v>
      </c>
      <c r="J22">
        <f>SUM(J18:J19:J21)</f>
        <v>222673</v>
      </c>
    </row>
    <row r="23" spans="1:28" x14ac:dyDescent="0.3">
      <c r="A23" t="s">
        <v>20</v>
      </c>
      <c r="J23">
        <f>J22/J15*100</f>
        <v>64.542711470401542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 xml:space="preserve">Hapur </v>
      </c>
      <c r="N25">
        <f>$D$15</f>
        <v>187666</v>
      </c>
      <c r="O25">
        <f>$F$15</f>
        <v>157320</v>
      </c>
      <c r="P25">
        <f>$H$15</f>
        <v>15</v>
      </c>
      <c r="Q25">
        <f>$J$15</f>
        <v>345001</v>
      </c>
      <c r="R25">
        <f>$D$18</f>
        <v>121114</v>
      </c>
      <c r="S25">
        <f>$F$18</f>
        <v>101167</v>
      </c>
      <c r="T25">
        <f>$J$21</f>
        <v>391</v>
      </c>
      <c r="U25">
        <f>$J$22</f>
        <v>222673</v>
      </c>
      <c r="V25">
        <f>$C$28</f>
        <v>222655</v>
      </c>
      <c r="W25">
        <f>$J$23</f>
        <v>64.542711470401542</v>
      </c>
      <c r="X25" t="str">
        <f>$C$42</f>
        <v xml:space="preserve">BJP       </v>
      </c>
      <c r="Y25" t="str">
        <f>$C$43</f>
        <v xml:space="preserve">INC       </v>
      </c>
      <c r="Z25">
        <f>$G$42</f>
        <v>84532</v>
      </c>
      <c r="AA25">
        <f>$G$43</f>
        <v>69526</v>
      </c>
      <c r="AB25">
        <f>$C$44</f>
        <v>15006</v>
      </c>
    </row>
    <row r="26" spans="1:28" x14ac:dyDescent="0.3">
      <c r="B26" t="s">
        <v>22</v>
      </c>
      <c r="C26">
        <v>18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J22-18</f>
        <v>222655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337</v>
      </c>
    </row>
    <row r="32" spans="1:28" x14ac:dyDescent="0.3">
      <c r="B32" t="s">
        <v>27</v>
      </c>
      <c r="C32">
        <v>1021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207</v>
      </c>
      <c r="G42">
        <v>84532</v>
      </c>
    </row>
    <row r="43" spans="1:7" x14ac:dyDescent="0.3">
      <c r="B43" t="s">
        <v>40</v>
      </c>
      <c r="C43" t="s">
        <v>39</v>
      </c>
      <c r="E43" t="s">
        <v>208</v>
      </c>
      <c r="G43">
        <v>69526</v>
      </c>
    </row>
    <row r="44" spans="1:7" x14ac:dyDescent="0.3">
      <c r="B44" t="s">
        <v>42</v>
      </c>
      <c r="C44">
        <v>15006</v>
      </c>
    </row>
  </sheetData>
  <mergeCells count="1">
    <mergeCell ref="A1:L1"/>
  </mergeCells>
  <pageMargins left="0.75" right="0.75" top="0.75" bottom="0.5" header="0.5" footer="0.7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209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2</v>
      </c>
      <c r="H5">
        <v>0</v>
      </c>
      <c r="J5">
        <f>SUM(D5:F5:H5)</f>
        <v>18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12" x14ac:dyDescent="0.3">
      <c r="A9" t="s">
        <v>12</v>
      </c>
      <c r="D9">
        <v>11</v>
      </c>
      <c r="F9">
        <v>1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177834</v>
      </c>
      <c r="F12">
        <v>150293</v>
      </c>
      <c r="H12">
        <v>21</v>
      </c>
      <c r="J12">
        <f>SUM(D12:F12:H12)</f>
        <v>328148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932</v>
      </c>
      <c r="F14">
        <v>423</v>
      </c>
      <c r="H14">
        <v>0</v>
      </c>
      <c r="J14">
        <f>SUM(D14:F14:H14)</f>
        <v>1355</v>
      </c>
    </row>
    <row r="15" spans="1:12" x14ac:dyDescent="0.3">
      <c r="B15" t="s">
        <v>7</v>
      </c>
      <c r="D15">
        <f>SUM(D12:D13:D14)</f>
        <v>178766</v>
      </c>
      <c r="F15">
        <f>SUM(F12:F13:F14)</f>
        <v>150716</v>
      </c>
      <c r="H15">
        <f>SUM(H12:H13:H14)</f>
        <v>21</v>
      </c>
      <c r="J15">
        <f>SUM(D15:F15:H15)</f>
        <v>329503</v>
      </c>
    </row>
    <row r="17" spans="1:28" x14ac:dyDescent="0.3">
      <c r="A17" t="s">
        <v>17</v>
      </c>
    </row>
    <row r="18" spans="1:28" x14ac:dyDescent="0.3">
      <c r="B18" t="s">
        <v>14</v>
      </c>
      <c r="D18">
        <v>119568</v>
      </c>
      <c r="F18">
        <v>101919</v>
      </c>
      <c r="H18">
        <v>2</v>
      </c>
      <c r="J18">
        <f>SUM(D18:F18:H18)</f>
        <v>221489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290</v>
      </c>
    </row>
    <row r="22" spans="1:28" x14ac:dyDescent="0.3">
      <c r="B22" t="s">
        <v>7</v>
      </c>
      <c r="J22">
        <f>SUM(J18:J19:J21)</f>
        <v>221779</v>
      </c>
    </row>
    <row r="23" spans="1:28" x14ac:dyDescent="0.3">
      <c r="A23" t="s">
        <v>20</v>
      </c>
      <c r="J23">
        <f>J22/J15*100</f>
        <v>67.307126187014987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Garhmukteshwar</v>
      </c>
      <c r="N25">
        <f>$D$15</f>
        <v>178766</v>
      </c>
      <c r="O25">
        <f>$F$15</f>
        <v>150716</v>
      </c>
      <c r="P25">
        <f>$H$15</f>
        <v>21</v>
      </c>
      <c r="Q25">
        <f>$J$15</f>
        <v>329503</v>
      </c>
      <c r="R25">
        <f>$D$18</f>
        <v>119568</v>
      </c>
      <c r="S25">
        <f>$F$18</f>
        <v>101919</v>
      </c>
      <c r="T25">
        <f>$J$21</f>
        <v>290</v>
      </c>
      <c r="U25">
        <f>$J$22</f>
        <v>221779</v>
      </c>
      <c r="V25">
        <f>$C$28</f>
        <v>221755</v>
      </c>
      <c r="W25">
        <f>$J$23</f>
        <v>67.307126187014987</v>
      </c>
      <c r="X25" t="str">
        <f>$C$42</f>
        <v xml:space="preserve">BJP       </v>
      </c>
      <c r="Y25" t="str">
        <f>$C$43</f>
        <v xml:space="preserve">BSP       </v>
      </c>
      <c r="Z25">
        <f>$G$42</f>
        <v>91086</v>
      </c>
      <c r="AA25">
        <f>$G$43</f>
        <v>55792</v>
      </c>
      <c r="AB25">
        <f>$C$44</f>
        <v>35294</v>
      </c>
    </row>
    <row r="26" spans="1:28" x14ac:dyDescent="0.3">
      <c r="B26" t="s">
        <v>22</v>
      </c>
      <c r="C26">
        <v>24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J22-24</f>
        <v>221755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317</v>
      </c>
    </row>
    <row r="32" spans="1:28" x14ac:dyDescent="0.3">
      <c r="B32" t="s">
        <v>27</v>
      </c>
      <c r="C32">
        <v>1035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210</v>
      </c>
      <c r="G42">
        <v>91086</v>
      </c>
    </row>
    <row r="43" spans="1:7" x14ac:dyDescent="0.3">
      <c r="B43" t="s">
        <v>40</v>
      </c>
      <c r="C43" t="s">
        <v>47</v>
      </c>
      <c r="E43" t="s">
        <v>211</v>
      </c>
      <c r="G43">
        <v>55792</v>
      </c>
    </row>
    <row r="44" spans="1:7" x14ac:dyDescent="0.3">
      <c r="B44" t="s">
        <v>42</v>
      </c>
      <c r="C44">
        <v>35294</v>
      </c>
    </row>
  </sheetData>
  <mergeCells count="1">
    <mergeCell ref="A1:L1"/>
  </mergeCells>
  <pageMargins left="0.75" right="0.75" top="0.75" bottom="0.5" header="0.5" footer="0.7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212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27</v>
      </c>
      <c r="F5">
        <v>4</v>
      </c>
      <c r="H5">
        <v>0</v>
      </c>
      <c r="J5">
        <f>SUM(D5:F5:H5)</f>
        <v>31</v>
      </c>
    </row>
    <row r="6" spans="1:12" x14ac:dyDescent="0.3">
      <c r="A6" t="s">
        <v>9</v>
      </c>
      <c r="D6">
        <v>13</v>
      </c>
      <c r="F6">
        <v>4</v>
      </c>
      <c r="H6">
        <v>0</v>
      </c>
      <c r="J6">
        <f>SUM(D6:F6:H6)</f>
        <v>17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301189</v>
      </c>
      <c r="F12">
        <v>222320</v>
      </c>
      <c r="H12">
        <v>50</v>
      </c>
      <c r="J12">
        <f>SUM(D12:F12:H12)</f>
        <v>523559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186</v>
      </c>
      <c r="F14">
        <v>120</v>
      </c>
      <c r="H14">
        <v>0</v>
      </c>
      <c r="J14">
        <f>SUM(D14:F14:H14)</f>
        <v>306</v>
      </c>
    </row>
    <row r="15" spans="1:12" x14ac:dyDescent="0.3">
      <c r="B15" t="s">
        <v>7</v>
      </c>
      <c r="D15">
        <f>SUM(D12:D13:D14)</f>
        <v>301375</v>
      </c>
      <c r="F15">
        <f>SUM(F12:F13:F14)</f>
        <v>222440</v>
      </c>
      <c r="H15">
        <f>SUM(H12:H13:H14)</f>
        <v>50</v>
      </c>
      <c r="J15">
        <f>SUM(D15:F15:H15)</f>
        <v>523865</v>
      </c>
    </row>
    <row r="17" spans="1:28" x14ac:dyDescent="0.3">
      <c r="A17" t="s">
        <v>17</v>
      </c>
    </row>
    <row r="18" spans="1:28" x14ac:dyDescent="0.3">
      <c r="B18" t="s">
        <v>14</v>
      </c>
      <c r="D18">
        <v>148714</v>
      </c>
      <c r="F18">
        <v>105480</v>
      </c>
      <c r="H18">
        <v>0</v>
      </c>
      <c r="J18">
        <f>SUM(D18:F18:H18)</f>
        <v>254194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224</v>
      </c>
    </row>
    <row r="22" spans="1:28" x14ac:dyDescent="0.3">
      <c r="B22" t="s">
        <v>7</v>
      </c>
      <c r="J22">
        <f>SUM(J18:J19:J21)</f>
        <v>254418</v>
      </c>
    </row>
    <row r="23" spans="1:28" x14ac:dyDescent="0.3">
      <c r="A23" t="s">
        <v>20</v>
      </c>
      <c r="J23">
        <f>J22/J15*100</f>
        <v>48.56556555601157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Noida</v>
      </c>
      <c r="N25">
        <f>$D$15</f>
        <v>301375</v>
      </c>
      <c r="O25">
        <f>$F$15</f>
        <v>222440</v>
      </c>
      <c r="P25">
        <f>$H$15</f>
        <v>50</v>
      </c>
      <c r="Q25">
        <f>$J$15</f>
        <v>523865</v>
      </c>
      <c r="R25">
        <f>$D$18</f>
        <v>148714</v>
      </c>
      <c r="S25">
        <f>$F$18</f>
        <v>105480</v>
      </c>
      <c r="T25">
        <f>$J$21</f>
        <v>224</v>
      </c>
      <c r="U25">
        <f>$J$22</f>
        <v>254418</v>
      </c>
      <c r="V25">
        <f>$C$28</f>
        <v>254408</v>
      </c>
      <c r="W25">
        <f>$J$23</f>
        <v>48.56556555601157</v>
      </c>
      <c r="X25" t="str">
        <f>$C$42</f>
        <v xml:space="preserve">BJP       </v>
      </c>
      <c r="Y25" t="str">
        <f>$C$43</f>
        <v xml:space="preserve">SP        </v>
      </c>
      <c r="Z25">
        <f>$G$42</f>
        <v>162417</v>
      </c>
      <c r="AA25">
        <f>$G$43</f>
        <v>58401</v>
      </c>
      <c r="AB25">
        <f>$C$44</f>
        <v>104016</v>
      </c>
    </row>
    <row r="26" spans="1:28" x14ac:dyDescent="0.3">
      <c r="B26" t="s">
        <v>22</v>
      </c>
      <c r="C26">
        <v>10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</f>
        <v>254408</v>
      </c>
    </row>
    <row r="29" spans="1:28" x14ac:dyDescent="0.3">
      <c r="B29" t="s">
        <v>25</v>
      </c>
      <c r="C29">
        <v>1</v>
      </c>
    </row>
    <row r="31" spans="1:28" x14ac:dyDescent="0.3">
      <c r="A31" t="s">
        <v>26</v>
      </c>
      <c r="C31">
        <v>485</v>
      </c>
    </row>
    <row r="32" spans="1:28" x14ac:dyDescent="0.3">
      <c r="B32" t="s">
        <v>27</v>
      </c>
      <c r="C32">
        <v>1080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213</v>
      </c>
      <c r="G42">
        <v>162417</v>
      </c>
    </row>
    <row r="43" spans="1:7" x14ac:dyDescent="0.3">
      <c r="B43" t="s">
        <v>40</v>
      </c>
      <c r="C43" t="s">
        <v>45</v>
      </c>
      <c r="E43" t="s">
        <v>214</v>
      </c>
      <c r="G43">
        <v>58401</v>
      </c>
    </row>
    <row r="44" spans="1:7" x14ac:dyDescent="0.3">
      <c r="B44" t="s">
        <v>42</v>
      </c>
      <c r="C44">
        <v>104016</v>
      </c>
    </row>
  </sheetData>
  <mergeCells count="1">
    <mergeCell ref="A1:L1"/>
  </mergeCells>
  <pageMargins left="0.75" right="0.75" top="0.75" bottom="0.5" header="0.5" footer="0.7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215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2</v>
      </c>
      <c r="H5">
        <v>0</v>
      </c>
      <c r="J5">
        <f>SUM(D5:F5:H5)</f>
        <v>20</v>
      </c>
    </row>
    <row r="6" spans="1:12" x14ac:dyDescent="0.3">
      <c r="A6" t="s">
        <v>9</v>
      </c>
      <c r="D6">
        <v>4</v>
      </c>
      <c r="F6">
        <v>1</v>
      </c>
      <c r="H6">
        <v>0</v>
      </c>
      <c r="J6">
        <f>SUM(D6:F6:H6)</f>
        <v>5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1</v>
      </c>
      <c r="J8">
        <f>SUM(D8:F8:E8)</f>
        <v>13</v>
      </c>
    </row>
    <row r="9" spans="1:12" x14ac:dyDescent="0.3">
      <c r="A9" t="s">
        <v>12</v>
      </c>
      <c r="D9">
        <v>11</v>
      </c>
      <c r="F9">
        <v>1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245561</v>
      </c>
      <c r="F12">
        <v>194818</v>
      </c>
      <c r="H12">
        <v>45</v>
      </c>
      <c r="J12">
        <f>SUM(D12:F12:H12)</f>
        <v>440424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623</v>
      </c>
      <c r="F14">
        <v>182</v>
      </c>
      <c r="H14">
        <v>0</v>
      </c>
      <c r="J14">
        <f>SUM(D14:F14:H14)</f>
        <v>805</v>
      </c>
    </row>
    <row r="15" spans="1:12" x14ac:dyDescent="0.3">
      <c r="B15" t="s">
        <v>7</v>
      </c>
      <c r="D15">
        <f>SUM(D12:D13:D14)</f>
        <v>246184</v>
      </c>
      <c r="F15">
        <f>SUM(F12:F13:F14)</f>
        <v>195000</v>
      </c>
      <c r="H15">
        <f>SUM(H12:H13:H14)</f>
        <v>45</v>
      </c>
      <c r="J15">
        <f>SUM(D15:F15:H15)</f>
        <v>441229</v>
      </c>
    </row>
    <row r="17" spans="1:28" x14ac:dyDescent="0.3">
      <c r="A17" t="s">
        <v>17</v>
      </c>
    </row>
    <row r="18" spans="1:28" x14ac:dyDescent="0.3">
      <c r="B18" t="s">
        <v>14</v>
      </c>
      <c r="D18">
        <v>153182</v>
      </c>
      <c r="F18">
        <v>111912</v>
      </c>
      <c r="H18">
        <v>5</v>
      </c>
      <c r="J18">
        <f>SUM(D18:F18:H18)</f>
        <v>265099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199</v>
      </c>
    </row>
    <row r="22" spans="1:28" x14ac:dyDescent="0.3">
      <c r="B22" t="s">
        <v>7</v>
      </c>
      <c r="J22">
        <f>SUM(J18:J19:J21)</f>
        <v>265298</v>
      </c>
    </row>
    <row r="23" spans="1:28" x14ac:dyDescent="0.3">
      <c r="A23" t="s">
        <v>20</v>
      </c>
      <c r="J23">
        <f>J22/J15*100</f>
        <v>60.127054205412612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Dadri</v>
      </c>
      <c r="N25">
        <f>$D$15</f>
        <v>246184</v>
      </c>
      <c r="O25">
        <f>$F$15</f>
        <v>195000</v>
      </c>
      <c r="P25">
        <f>$H$15</f>
        <v>45</v>
      </c>
      <c r="Q25">
        <f>$J$15</f>
        <v>441229</v>
      </c>
      <c r="R25">
        <f>$D$18</f>
        <v>153182</v>
      </c>
      <c r="S25">
        <f>$F$18</f>
        <v>111912</v>
      </c>
      <c r="T25">
        <f>$J$21</f>
        <v>199</v>
      </c>
      <c r="U25">
        <f>$J$22</f>
        <v>265298</v>
      </c>
      <c r="V25">
        <f>$C$28</f>
        <v>265281</v>
      </c>
      <c r="W25">
        <f>$J$23</f>
        <v>60.127054205412612</v>
      </c>
      <c r="X25" t="str">
        <f>$C$42</f>
        <v xml:space="preserve">BJP       </v>
      </c>
      <c r="Y25" t="str">
        <f>$C$43</f>
        <v xml:space="preserve">BSP       </v>
      </c>
      <c r="Z25">
        <f>$G$42</f>
        <v>141226</v>
      </c>
      <c r="AA25">
        <f>$G$43</f>
        <v>61049</v>
      </c>
      <c r="AB25">
        <f>$C$44</f>
        <v>80177</v>
      </c>
    </row>
    <row r="26" spans="1:28" x14ac:dyDescent="0.3">
      <c r="B26" t="s">
        <v>22</v>
      </c>
      <c r="C26">
        <v>17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J22-17</f>
        <v>265281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418</v>
      </c>
    </row>
    <row r="32" spans="1:28" x14ac:dyDescent="0.3">
      <c r="B32" t="s">
        <v>27</v>
      </c>
      <c r="C32">
        <v>1054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216</v>
      </c>
      <c r="G42">
        <v>141226</v>
      </c>
    </row>
    <row r="43" spans="1:7" x14ac:dyDescent="0.3">
      <c r="B43" t="s">
        <v>40</v>
      </c>
      <c r="C43" t="s">
        <v>47</v>
      </c>
      <c r="E43" t="s">
        <v>217</v>
      </c>
      <c r="G43">
        <v>61049</v>
      </c>
    </row>
    <row r="44" spans="1:7" x14ac:dyDescent="0.3">
      <c r="B44" t="s">
        <v>42</v>
      </c>
      <c r="C44">
        <v>80177</v>
      </c>
    </row>
  </sheetData>
  <mergeCells count="1">
    <mergeCell ref="A1:L1"/>
  </mergeCells>
  <pageMargins left="0.75" right="0.75" top="0.75" bottom="0.5" header="0.5" footer="0.7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218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1</v>
      </c>
      <c r="H5">
        <v>0</v>
      </c>
      <c r="J5">
        <f>SUM(D5:F5:H5)</f>
        <v>14</v>
      </c>
    </row>
    <row r="6" spans="1:12" x14ac:dyDescent="0.3">
      <c r="A6" t="s">
        <v>9</v>
      </c>
      <c r="D6">
        <v>6</v>
      </c>
      <c r="F6">
        <v>0</v>
      </c>
      <c r="H6">
        <v>0</v>
      </c>
      <c r="J6">
        <f>SUM(D6:F6:H6)</f>
        <v>6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1</v>
      </c>
      <c r="J8">
        <f>SUM(D8:F8:E8)</f>
        <v>7</v>
      </c>
    </row>
    <row r="9" spans="1:12" x14ac:dyDescent="0.3">
      <c r="A9" t="s">
        <v>12</v>
      </c>
      <c r="D9">
        <v>5</v>
      </c>
      <c r="F9">
        <v>1</v>
      </c>
      <c r="H9">
        <v>0</v>
      </c>
      <c r="J9">
        <f>SUM(D9:F9:E9)</f>
        <v>6</v>
      </c>
    </row>
    <row r="11" spans="1:12" x14ac:dyDescent="0.3">
      <c r="A11" t="s">
        <v>13</v>
      </c>
    </row>
    <row r="12" spans="1:12" x14ac:dyDescent="0.3">
      <c r="B12" t="s">
        <v>14</v>
      </c>
      <c r="D12">
        <v>177762</v>
      </c>
      <c r="F12">
        <v>144677</v>
      </c>
      <c r="H12">
        <v>9</v>
      </c>
      <c r="J12">
        <f>SUM(D12:F12:H12)</f>
        <v>322448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388</v>
      </c>
      <c r="F14">
        <v>162</v>
      </c>
      <c r="H14">
        <v>0</v>
      </c>
      <c r="J14">
        <f>SUM(D14:F14:H14)</f>
        <v>550</v>
      </c>
    </row>
    <row r="15" spans="1:12" x14ac:dyDescent="0.3">
      <c r="B15" t="s">
        <v>7</v>
      </c>
      <c r="D15">
        <f>SUM(D12:D13:D14)</f>
        <v>178150</v>
      </c>
      <c r="F15">
        <f>SUM(F12:F13:F14)</f>
        <v>144839</v>
      </c>
      <c r="H15">
        <f>SUM(H12:H13:H14)</f>
        <v>9</v>
      </c>
      <c r="J15">
        <f>SUM(D15:F15:H15)</f>
        <v>322998</v>
      </c>
    </row>
    <row r="17" spans="1:28" x14ac:dyDescent="0.3">
      <c r="A17" t="s">
        <v>17</v>
      </c>
    </row>
    <row r="18" spans="1:28" x14ac:dyDescent="0.3">
      <c r="B18" t="s">
        <v>14</v>
      </c>
      <c r="D18">
        <v>119001</v>
      </c>
      <c r="F18">
        <v>92291</v>
      </c>
      <c r="H18">
        <v>0</v>
      </c>
      <c r="J18">
        <f>SUM(D18:F18:H18)</f>
        <v>211292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132</v>
      </c>
    </row>
    <row r="22" spans="1:28" x14ac:dyDescent="0.3">
      <c r="B22" t="s">
        <v>7</v>
      </c>
      <c r="J22">
        <f>SUM(J18:J19:J21)</f>
        <v>211424</v>
      </c>
    </row>
    <row r="23" spans="1:28" x14ac:dyDescent="0.3">
      <c r="A23" t="s">
        <v>20</v>
      </c>
      <c r="J23">
        <f>J22/J15*100</f>
        <v>65.456752054192293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Jewar</v>
      </c>
      <c r="N25">
        <f>$D$15</f>
        <v>178150</v>
      </c>
      <c r="O25">
        <f>$F$15</f>
        <v>144839</v>
      </c>
      <c r="P25">
        <f>$H$15</f>
        <v>9</v>
      </c>
      <c r="Q25">
        <f>$J$15</f>
        <v>322998</v>
      </c>
      <c r="R25">
        <f>$D$18</f>
        <v>119001</v>
      </c>
      <c r="S25">
        <f>$F$18</f>
        <v>92291</v>
      </c>
      <c r="T25">
        <f>$J$21</f>
        <v>132</v>
      </c>
      <c r="U25">
        <f>$J$22</f>
        <v>211424</v>
      </c>
      <c r="V25">
        <f>$C$28</f>
        <v>211414</v>
      </c>
      <c r="W25">
        <f>$J$23</f>
        <v>65.456752054192293</v>
      </c>
      <c r="X25" t="str">
        <f>$C$42</f>
        <v xml:space="preserve">BJP       </v>
      </c>
      <c r="Y25" t="str">
        <f>$C$43</f>
        <v xml:space="preserve">BSP       </v>
      </c>
      <c r="Z25">
        <f>$G$42</f>
        <v>102979</v>
      </c>
      <c r="AA25">
        <f>$G$43</f>
        <v>80806</v>
      </c>
      <c r="AB25">
        <f>$C$44</f>
        <v>22173</v>
      </c>
    </row>
    <row r="26" spans="1:28" x14ac:dyDescent="0.3">
      <c r="B26" t="s">
        <v>22</v>
      </c>
      <c r="C26">
        <v>10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J22-10</f>
        <v>211414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343</v>
      </c>
    </row>
    <row r="32" spans="1:28" x14ac:dyDescent="0.3">
      <c r="B32" t="s">
        <v>27</v>
      </c>
      <c r="C32">
        <v>940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219</v>
      </c>
      <c r="G42">
        <v>102979</v>
      </c>
    </row>
    <row r="43" spans="1:7" x14ac:dyDescent="0.3">
      <c r="B43" t="s">
        <v>40</v>
      </c>
      <c r="C43" t="s">
        <v>47</v>
      </c>
      <c r="E43" t="s">
        <v>220</v>
      </c>
      <c r="G43">
        <v>80806</v>
      </c>
    </row>
    <row r="44" spans="1:7" x14ac:dyDescent="0.3">
      <c r="B44" t="s">
        <v>42</v>
      </c>
      <c r="C44">
        <v>22173</v>
      </c>
    </row>
  </sheetData>
  <mergeCells count="1">
    <mergeCell ref="A1:L1"/>
  </mergeCells>
  <pageMargins left="0.75" right="0.75" top="0.75" bottom="0.5" header="0.5" footer="0.7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221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7</v>
      </c>
      <c r="F5">
        <v>3</v>
      </c>
      <c r="H5">
        <v>0</v>
      </c>
      <c r="J5">
        <f>SUM(D5:F5:H5)</f>
        <v>10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4</v>
      </c>
      <c r="F8">
        <f>E5-E6-E7</f>
        <v>0</v>
      </c>
      <c r="H8">
        <f>F5-F6-F7</f>
        <v>3</v>
      </c>
      <c r="J8">
        <f>SUM(D8:F8:E8)</f>
        <v>4</v>
      </c>
    </row>
    <row r="9" spans="1:12" x14ac:dyDescent="0.3">
      <c r="A9" t="s">
        <v>12</v>
      </c>
      <c r="D9">
        <v>2</v>
      </c>
      <c r="F9">
        <v>2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199599</v>
      </c>
      <c r="F12">
        <v>175512</v>
      </c>
      <c r="H12">
        <v>24</v>
      </c>
      <c r="J12">
        <f>SUM(D12:F12:H12)</f>
        <v>375135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92</v>
      </c>
      <c r="F14">
        <v>66</v>
      </c>
      <c r="H14">
        <v>0</v>
      </c>
      <c r="J14">
        <f>SUM(D14:F14:H14)</f>
        <v>158</v>
      </c>
    </row>
    <row r="15" spans="1:12" x14ac:dyDescent="0.3">
      <c r="B15" t="s">
        <v>7</v>
      </c>
      <c r="D15">
        <f>SUM(D12:D13:D14)</f>
        <v>199691</v>
      </c>
      <c r="F15">
        <f>SUM(F12:F13:F14)</f>
        <v>175578</v>
      </c>
      <c r="H15">
        <f>SUM(H12:H13:H14)</f>
        <v>24</v>
      </c>
      <c r="J15">
        <f>SUM(D15:F15:H15)</f>
        <v>375293</v>
      </c>
    </row>
    <row r="17" spans="1:28" x14ac:dyDescent="0.3">
      <c r="A17" t="s">
        <v>17</v>
      </c>
    </row>
    <row r="18" spans="1:28" x14ac:dyDescent="0.3">
      <c r="B18" t="s">
        <v>14</v>
      </c>
      <c r="D18">
        <v>136925</v>
      </c>
      <c r="F18">
        <v>114424</v>
      </c>
      <c r="H18">
        <v>2</v>
      </c>
      <c r="J18">
        <f>SUM(D18:F18:H18)</f>
        <v>251351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631</v>
      </c>
    </row>
    <row r="22" spans="1:28" x14ac:dyDescent="0.3">
      <c r="B22" t="s">
        <v>7</v>
      </c>
      <c r="J22">
        <f>SUM(J18:J19:J21)</f>
        <v>251982</v>
      </c>
    </row>
    <row r="23" spans="1:28" x14ac:dyDescent="0.3">
      <c r="A23" t="s">
        <v>20</v>
      </c>
      <c r="J23">
        <f>J22/J15*100</f>
        <v>67.142739139818758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Sikandrabad</v>
      </c>
      <c r="N25">
        <f>$D$15</f>
        <v>199691</v>
      </c>
      <c r="O25">
        <f>$F$15</f>
        <v>175578</v>
      </c>
      <c r="P25">
        <f>$H$15</f>
        <v>24</v>
      </c>
      <c r="Q25">
        <f>$J$15</f>
        <v>375293</v>
      </c>
      <c r="R25">
        <f>$D$18</f>
        <v>136925</v>
      </c>
      <c r="S25">
        <f>$F$18</f>
        <v>114424</v>
      </c>
      <c r="T25">
        <f>$J$21</f>
        <v>631</v>
      </c>
      <c r="U25">
        <f>$J$22</f>
        <v>251982</v>
      </c>
      <c r="V25">
        <f>$C$28</f>
        <v>251950</v>
      </c>
      <c r="W25">
        <f>$J$23</f>
        <v>67.142739139818758</v>
      </c>
      <c r="X25" t="str">
        <f>$C$42</f>
        <v xml:space="preserve">BJP       </v>
      </c>
      <c r="Y25" t="str">
        <f>$C$43</f>
        <v xml:space="preserve">BSP       </v>
      </c>
      <c r="Z25">
        <f>$G$42</f>
        <v>104956</v>
      </c>
      <c r="AA25">
        <f>$G$43</f>
        <v>76333</v>
      </c>
      <c r="AB25">
        <f>$C$44</f>
        <v>28623</v>
      </c>
    </row>
    <row r="26" spans="1:28" x14ac:dyDescent="0.3">
      <c r="B26" t="s">
        <v>22</v>
      </c>
      <c r="C26">
        <v>32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J22-32</f>
        <v>251950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398</v>
      </c>
    </row>
    <row r="32" spans="1:28" x14ac:dyDescent="0.3">
      <c r="B32" t="s">
        <v>27</v>
      </c>
      <c r="C32">
        <v>943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222</v>
      </c>
      <c r="G42">
        <v>104956</v>
      </c>
    </row>
    <row r="43" spans="1:7" x14ac:dyDescent="0.3">
      <c r="B43" t="s">
        <v>40</v>
      </c>
      <c r="C43" t="s">
        <v>47</v>
      </c>
      <c r="E43" t="s">
        <v>223</v>
      </c>
      <c r="G43">
        <v>76333</v>
      </c>
    </row>
    <row r="44" spans="1:7" x14ac:dyDescent="0.3">
      <c r="B44" t="s">
        <v>42</v>
      </c>
      <c r="C44">
        <v>28623</v>
      </c>
    </row>
  </sheetData>
  <mergeCells count="1">
    <mergeCell ref="A1:L1"/>
  </mergeCells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44"/>
  <sheetViews>
    <sheetView topLeftCell="G1" workbookViewId="0">
      <selection activeCell="N11" sqref="N11:AC11"/>
    </sheetView>
  </sheetViews>
  <sheetFormatPr defaultRowHeight="14.4" x14ac:dyDescent="0.3"/>
  <sheetData>
    <row r="1" spans="1:2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9" x14ac:dyDescent="0.3">
      <c r="A2" t="s">
        <v>1</v>
      </c>
      <c r="B2" t="s">
        <v>60</v>
      </c>
    </row>
    <row r="4" spans="1:29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9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29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29" x14ac:dyDescent="0.3">
      <c r="A7" t="s">
        <v>10</v>
      </c>
      <c r="D7">
        <v>3</v>
      </c>
      <c r="F7">
        <v>0</v>
      </c>
      <c r="H7">
        <v>0</v>
      </c>
      <c r="J7">
        <f>SUM(D7:F7:H7)</f>
        <v>3</v>
      </c>
    </row>
    <row r="8" spans="1:29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29" x14ac:dyDescent="0.3">
      <c r="A9" t="s">
        <v>12</v>
      </c>
      <c r="D9">
        <v>12</v>
      </c>
      <c r="F9">
        <v>1</v>
      </c>
      <c r="H9">
        <v>0</v>
      </c>
      <c r="J9">
        <f>SUM(D9:F9:E9)</f>
        <v>13</v>
      </c>
    </row>
    <row r="10" spans="1:29" x14ac:dyDescent="0.3">
      <c r="N10" t="str">
        <f>$A$2</f>
        <v>Constituency Name</v>
      </c>
      <c r="O10" t="str">
        <f>_xlfn.CONCAT($D$4," ",$A$11)</f>
        <v>Men ELECTORS</v>
      </c>
      <c r="P10" t="str">
        <f>_xlfn.CONCAT($F$4," ",$A$11)</f>
        <v>Woman ELECTORS</v>
      </c>
      <c r="Q10" t="str">
        <f>_xlfn.CONCAT($H$4," ",$A$11)</f>
        <v>Others ELECTORS</v>
      </c>
      <c r="R10" t="str">
        <f>_xlfn.CONCAT("total"," ",$A$11)</f>
        <v>total ELECTORS</v>
      </c>
      <c r="S10" t="str">
        <f>_xlfn.CONCAT($D$4,$A$17)</f>
        <v>MenVOTERS</v>
      </c>
      <c r="T10" t="str">
        <f>_xlfn.CONCAT($F$4,$A$17)</f>
        <v>WomanVOTERS</v>
      </c>
      <c r="U10" t="str">
        <f>_xlfn.CONCAT($B$21,$A$17)</f>
        <v>PostalVOTERS</v>
      </c>
      <c r="V10" t="str">
        <f>_xlfn.CONCAT($J$4,$A$17)</f>
        <v>TotalVOTERS</v>
      </c>
      <c r="W10" t="str">
        <f>$B$28</f>
        <v>Total Valid Votes polled</v>
      </c>
      <c r="X10" t="str">
        <f>$A$23</f>
        <v>POLLING PERCENTAGE</v>
      </c>
      <c r="Y10" t="str">
        <f>$B$42</f>
        <v>Winner</v>
      </c>
      <c r="Z10" t="str">
        <f>$B$43</f>
        <v>Runner-Up</v>
      </c>
      <c r="AA10" t="s">
        <v>1199</v>
      </c>
      <c r="AB10" t="s">
        <v>1200</v>
      </c>
      <c r="AC10" t="str">
        <f>$B$44</f>
        <v>Margin</v>
      </c>
    </row>
    <row r="11" spans="1:29" x14ac:dyDescent="0.3">
      <c r="A11" t="s">
        <v>13</v>
      </c>
      <c r="N11" t="str">
        <f>$B$2</f>
        <v>Budhana</v>
      </c>
      <c r="O11">
        <f>$D$15</f>
        <v>196507</v>
      </c>
      <c r="P11">
        <f>$F$15</f>
        <v>162625</v>
      </c>
      <c r="Q11">
        <f>$H$15</f>
        <v>8</v>
      </c>
      <c r="R11">
        <f>$J$15</f>
        <v>359140</v>
      </c>
      <c r="S11">
        <f>$D$18</f>
        <v>129561</v>
      </c>
      <c r="T11">
        <f>$F$18</f>
        <v>111037</v>
      </c>
      <c r="U11">
        <f>$J$21</f>
        <v>536</v>
      </c>
      <c r="V11">
        <f>$J$22</f>
        <v>241134</v>
      </c>
      <c r="W11">
        <f>$C$28</f>
        <v>241116</v>
      </c>
      <c r="X11">
        <f>$J$23</f>
        <v>67.142061591579889</v>
      </c>
      <c r="Y11" t="str">
        <f>$C$42</f>
        <v xml:space="preserve">BJP       </v>
      </c>
      <c r="Z11" t="str">
        <f>$C$43</f>
        <v xml:space="preserve">SP        </v>
      </c>
      <c r="AA11">
        <f>$G$42</f>
        <v>97781</v>
      </c>
      <c r="AB11">
        <f>$G$43</f>
        <v>84580</v>
      </c>
      <c r="AC11">
        <f>$C$44</f>
        <v>13201</v>
      </c>
    </row>
    <row r="12" spans="1:29" x14ac:dyDescent="0.3">
      <c r="B12" t="s">
        <v>14</v>
      </c>
      <c r="D12">
        <v>196192</v>
      </c>
      <c r="F12">
        <v>162525</v>
      </c>
      <c r="H12">
        <v>8</v>
      </c>
      <c r="J12">
        <f>SUM(D12:F12:H12)</f>
        <v>358725</v>
      </c>
    </row>
    <row r="13" spans="1:29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9" x14ac:dyDescent="0.3">
      <c r="B14" t="s">
        <v>16</v>
      </c>
      <c r="D14">
        <v>315</v>
      </c>
      <c r="F14">
        <v>100</v>
      </c>
      <c r="H14">
        <v>0</v>
      </c>
      <c r="J14">
        <f>SUM(D14:F14:H14)</f>
        <v>415</v>
      </c>
    </row>
    <row r="15" spans="1:29" x14ac:dyDescent="0.3">
      <c r="B15" t="s">
        <v>7</v>
      </c>
      <c r="D15">
        <f>SUM(D12:D13:D14)</f>
        <v>196507</v>
      </c>
      <c r="F15">
        <f>SUM(F12:F13:F14)</f>
        <v>162625</v>
      </c>
      <c r="H15">
        <f>SUM(H12:H13:H14)</f>
        <v>8</v>
      </c>
      <c r="J15">
        <f>SUM(D15:F15:H15)</f>
        <v>359140</v>
      </c>
    </row>
    <row r="17" spans="1:10" x14ac:dyDescent="0.3">
      <c r="A17" t="s">
        <v>17</v>
      </c>
    </row>
    <row r="18" spans="1:10" x14ac:dyDescent="0.3">
      <c r="B18" t="s">
        <v>14</v>
      </c>
      <c r="D18">
        <v>129561</v>
      </c>
      <c r="F18">
        <v>111037</v>
      </c>
      <c r="H18">
        <v>0</v>
      </c>
      <c r="J18">
        <f>SUM(D18:F18:H18)</f>
        <v>240598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536</v>
      </c>
    </row>
    <row r="22" spans="1:10" x14ac:dyDescent="0.3">
      <c r="B22" t="s">
        <v>7</v>
      </c>
      <c r="J22">
        <f>SUM(J18:J19:J21)</f>
        <v>241134</v>
      </c>
    </row>
    <row r="23" spans="1:10" x14ac:dyDescent="0.3">
      <c r="A23" t="s">
        <v>20</v>
      </c>
      <c r="J23">
        <f>J22/J15*100</f>
        <v>67.142061591579889</v>
      </c>
    </row>
    <row r="25" spans="1:10" x14ac:dyDescent="0.3">
      <c r="A25" t="s">
        <v>21</v>
      </c>
    </row>
    <row r="26" spans="1:10" x14ac:dyDescent="0.3">
      <c r="B26" t="s">
        <v>22</v>
      </c>
      <c r="C26">
        <v>18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J22-18</f>
        <v>241116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350</v>
      </c>
    </row>
    <row r="32" spans="1:10" x14ac:dyDescent="0.3">
      <c r="B32" t="s">
        <v>27</v>
      </c>
      <c r="C32">
        <v>1025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61</v>
      </c>
      <c r="G42">
        <v>97781</v>
      </c>
    </row>
    <row r="43" spans="1:7" x14ac:dyDescent="0.3">
      <c r="B43" t="s">
        <v>40</v>
      </c>
      <c r="C43" t="s">
        <v>45</v>
      </c>
      <c r="E43" t="s">
        <v>62</v>
      </c>
      <c r="G43">
        <v>84580</v>
      </c>
    </row>
    <row r="44" spans="1:7" x14ac:dyDescent="0.3">
      <c r="B44" t="s">
        <v>42</v>
      </c>
      <c r="C44">
        <v>13201</v>
      </c>
    </row>
  </sheetData>
  <mergeCells count="1">
    <mergeCell ref="A1:L1"/>
  </mergeCells>
  <pageMargins left="0.75" right="0.75" top="0.75" bottom="0.5" header="0.5" footer="0.7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224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0</v>
      </c>
      <c r="H5">
        <v>0</v>
      </c>
      <c r="J5">
        <f>SUM(D5:F5:H5)</f>
        <v>9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0</v>
      </c>
      <c r="J8">
        <f>SUM(D8:F8:E8)</f>
        <v>7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202944</v>
      </c>
      <c r="F12">
        <v>178215</v>
      </c>
      <c r="H12">
        <v>26</v>
      </c>
      <c r="J12">
        <f>SUM(D12:F12:H12)</f>
        <v>381185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103</v>
      </c>
      <c r="F14">
        <v>52</v>
      </c>
      <c r="H14">
        <v>0</v>
      </c>
      <c r="J14">
        <f>SUM(D14:F14:H14)</f>
        <v>155</v>
      </c>
    </row>
    <row r="15" spans="1:12" x14ac:dyDescent="0.3">
      <c r="B15" t="s">
        <v>7</v>
      </c>
      <c r="D15">
        <f>SUM(D12:D13:D14)</f>
        <v>203047</v>
      </c>
      <c r="F15">
        <f>SUM(F12:F13:F14)</f>
        <v>178267</v>
      </c>
      <c r="H15">
        <f>SUM(H12:H13:H14)</f>
        <v>26</v>
      </c>
      <c r="J15">
        <f>SUM(D15:F15:H15)</f>
        <v>381340</v>
      </c>
    </row>
    <row r="17" spans="1:28" x14ac:dyDescent="0.3">
      <c r="A17" t="s">
        <v>17</v>
      </c>
    </row>
    <row r="18" spans="1:28" x14ac:dyDescent="0.3">
      <c r="B18" t="s">
        <v>14</v>
      </c>
      <c r="D18">
        <v>130121</v>
      </c>
      <c r="F18">
        <v>113950</v>
      </c>
      <c r="H18">
        <v>6</v>
      </c>
      <c r="J18">
        <f>SUM(D18:F18:H18)</f>
        <v>244077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1156</v>
      </c>
    </row>
    <row r="22" spans="1:28" x14ac:dyDescent="0.3">
      <c r="B22" t="s">
        <v>7</v>
      </c>
      <c r="J22">
        <f>SUM(J18:J19:J21)</f>
        <v>245233</v>
      </c>
    </row>
    <row r="23" spans="1:28" x14ac:dyDescent="0.3">
      <c r="A23" t="s">
        <v>20</v>
      </c>
      <c r="J23">
        <f>J22/J15*100</f>
        <v>64.308228877117529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Bulandshahr</v>
      </c>
      <c r="N25">
        <f>$D$15</f>
        <v>203047</v>
      </c>
      <c r="O25">
        <f>$F$15</f>
        <v>178267</v>
      </c>
      <c r="P25">
        <f>$H$15</f>
        <v>26</v>
      </c>
      <c r="Q25">
        <f>$J$15</f>
        <v>381340</v>
      </c>
      <c r="R25">
        <f>$D$18</f>
        <v>130121</v>
      </c>
      <c r="S25">
        <f>$F$18</f>
        <v>113950</v>
      </c>
      <c r="T25">
        <f>$J$21</f>
        <v>1156</v>
      </c>
      <c r="U25">
        <f>$J$22</f>
        <v>245233</v>
      </c>
      <c r="V25">
        <f>$C$28</f>
        <v>245082</v>
      </c>
      <c r="W25">
        <f>$J$23</f>
        <v>64.308228877117529</v>
      </c>
      <c r="X25" t="str">
        <f>$C$42</f>
        <v xml:space="preserve">BJP       </v>
      </c>
      <c r="Y25" t="str">
        <f>$C$43</f>
        <v xml:space="preserve">BSP       </v>
      </c>
      <c r="Z25">
        <f>$G$42</f>
        <v>111538</v>
      </c>
      <c r="AA25">
        <f>$G$43</f>
        <v>88454</v>
      </c>
      <c r="AB25">
        <f>$C$44</f>
        <v>23084</v>
      </c>
    </row>
    <row r="26" spans="1:28" x14ac:dyDescent="0.3">
      <c r="B26" t="s">
        <v>22</v>
      </c>
      <c r="C26">
        <v>151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J22-151</f>
        <v>245082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367</v>
      </c>
    </row>
    <row r="32" spans="1:28" x14ac:dyDescent="0.3">
      <c r="B32" t="s">
        <v>27</v>
      </c>
      <c r="C32">
        <v>1039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225</v>
      </c>
      <c r="G42">
        <v>111538</v>
      </c>
    </row>
    <row r="43" spans="1:7" x14ac:dyDescent="0.3">
      <c r="B43" t="s">
        <v>40</v>
      </c>
      <c r="C43" t="s">
        <v>47</v>
      </c>
      <c r="E43" t="s">
        <v>226</v>
      </c>
      <c r="G43">
        <v>88454</v>
      </c>
    </row>
    <row r="44" spans="1:7" x14ac:dyDescent="0.3">
      <c r="B44" t="s">
        <v>42</v>
      </c>
      <c r="C44">
        <v>23084</v>
      </c>
    </row>
  </sheetData>
  <mergeCells count="1">
    <mergeCell ref="A1:L1"/>
  </mergeCells>
  <pageMargins left="0.75" right="0.75" top="0.75" bottom="0.5" header="0.5" footer="0.7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227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0</v>
      </c>
      <c r="H5">
        <v>0</v>
      </c>
      <c r="J5">
        <f>SUM(D5:F5:H5)</f>
        <v>17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199952</v>
      </c>
      <c r="F12">
        <v>171626</v>
      </c>
      <c r="H12">
        <v>9</v>
      </c>
      <c r="J12">
        <f>SUM(D12:F12:H12)</f>
        <v>371587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89</v>
      </c>
      <c r="F14">
        <v>54</v>
      </c>
      <c r="H14">
        <v>0</v>
      </c>
      <c r="J14">
        <f>SUM(D14:F14:H14)</f>
        <v>143</v>
      </c>
    </row>
    <row r="15" spans="1:12" x14ac:dyDescent="0.3">
      <c r="B15" t="s">
        <v>7</v>
      </c>
      <c r="D15">
        <f>SUM(D12:D13:D14)</f>
        <v>200041</v>
      </c>
      <c r="F15">
        <f>SUM(F12:F13:F14)</f>
        <v>171680</v>
      </c>
      <c r="H15">
        <f>SUM(H12:H13:H14)</f>
        <v>9</v>
      </c>
      <c r="J15">
        <f>SUM(D15:F15:H15)</f>
        <v>371730</v>
      </c>
    </row>
    <row r="17" spans="1:28" x14ac:dyDescent="0.3">
      <c r="A17" t="s">
        <v>17</v>
      </c>
    </row>
    <row r="18" spans="1:28" x14ac:dyDescent="0.3">
      <c r="B18" t="s">
        <v>14</v>
      </c>
      <c r="D18">
        <v>123048</v>
      </c>
      <c r="F18">
        <v>108952</v>
      </c>
      <c r="H18">
        <v>0</v>
      </c>
      <c r="J18">
        <f>SUM(D18:F18:H18)</f>
        <v>232000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542</v>
      </c>
    </row>
    <row r="22" spans="1:28" x14ac:dyDescent="0.3">
      <c r="B22" t="s">
        <v>7</v>
      </c>
      <c r="J22">
        <f>SUM(J18:J19:J21)</f>
        <v>232542</v>
      </c>
    </row>
    <row r="23" spans="1:28" x14ac:dyDescent="0.3">
      <c r="A23" t="s">
        <v>20</v>
      </c>
      <c r="J23">
        <f>J22/J15*100</f>
        <v>62.556694374949565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Syana</v>
      </c>
      <c r="N25">
        <f>$D$15</f>
        <v>200041</v>
      </c>
      <c r="O25">
        <f>$F$15</f>
        <v>171680</v>
      </c>
      <c r="P25">
        <f>$H$15</f>
        <v>9</v>
      </c>
      <c r="Q25">
        <f>$J$15</f>
        <v>371730</v>
      </c>
      <c r="R25">
        <f>$D$18</f>
        <v>123048</v>
      </c>
      <c r="S25">
        <f>$F$18</f>
        <v>108952</v>
      </c>
      <c r="T25">
        <f>$J$21</f>
        <v>542</v>
      </c>
      <c r="U25">
        <f>$J$22</f>
        <v>232542</v>
      </c>
      <c r="V25">
        <f>$C$28</f>
        <v>232430</v>
      </c>
      <c r="W25">
        <f>$J$23</f>
        <v>62.556694374949565</v>
      </c>
      <c r="X25" t="str">
        <f>$C$42</f>
        <v xml:space="preserve">BJP       </v>
      </c>
      <c r="Y25" t="str">
        <f>$C$43</f>
        <v xml:space="preserve">BSP       </v>
      </c>
      <c r="Z25">
        <f>$G$42</f>
        <v>125854</v>
      </c>
      <c r="AA25">
        <f>$G$43</f>
        <v>54224</v>
      </c>
      <c r="AB25">
        <f>$C$44</f>
        <v>71630</v>
      </c>
    </row>
    <row r="26" spans="1:28" x14ac:dyDescent="0.3">
      <c r="B26" t="s">
        <v>22</v>
      </c>
      <c r="C26">
        <v>112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J22-112</f>
        <v>232430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363</v>
      </c>
    </row>
    <row r="32" spans="1:28" x14ac:dyDescent="0.3">
      <c r="B32" t="s">
        <v>27</v>
      </c>
      <c r="C32">
        <v>1024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228</v>
      </c>
      <c r="G42">
        <v>125854</v>
      </c>
    </row>
    <row r="43" spans="1:7" x14ac:dyDescent="0.3">
      <c r="B43" t="s">
        <v>40</v>
      </c>
      <c r="C43" t="s">
        <v>47</v>
      </c>
      <c r="E43" t="s">
        <v>229</v>
      </c>
      <c r="G43">
        <v>54224</v>
      </c>
    </row>
    <row r="44" spans="1:7" x14ac:dyDescent="0.3">
      <c r="B44" t="s">
        <v>42</v>
      </c>
      <c r="C44">
        <v>71630</v>
      </c>
    </row>
  </sheetData>
  <mergeCells count="1">
    <mergeCell ref="A1:L1"/>
  </mergeCells>
  <pageMargins left="0.75" right="0.75" top="0.75" bottom="0.5" header="0.5" footer="0.7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230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2</v>
      </c>
      <c r="H5">
        <v>0</v>
      </c>
      <c r="J5">
        <f>SUM(D5:F5:H5)</f>
        <v>17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12" x14ac:dyDescent="0.3">
      <c r="A9" t="s">
        <v>12</v>
      </c>
      <c r="D9">
        <v>7</v>
      </c>
      <c r="F9">
        <v>1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195273</v>
      </c>
      <c r="F12">
        <v>165931</v>
      </c>
      <c r="H12">
        <v>43</v>
      </c>
      <c r="J12">
        <f>SUM(D12:F12:H12)</f>
        <v>361247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100</v>
      </c>
      <c r="F14">
        <v>40</v>
      </c>
      <c r="H14">
        <v>0</v>
      </c>
      <c r="J14">
        <f>SUM(D14:F14:H14)</f>
        <v>140</v>
      </c>
    </row>
    <row r="15" spans="1:12" x14ac:dyDescent="0.3">
      <c r="B15" t="s">
        <v>7</v>
      </c>
      <c r="D15">
        <f>SUM(D12:D13:D14)</f>
        <v>195373</v>
      </c>
      <c r="F15">
        <f>SUM(F12:F13:F14)</f>
        <v>165971</v>
      </c>
      <c r="H15">
        <f>SUM(H12:H13:H14)</f>
        <v>43</v>
      </c>
      <c r="J15">
        <f>SUM(D15:F15:H15)</f>
        <v>361387</v>
      </c>
    </row>
    <row r="17" spans="1:28" x14ac:dyDescent="0.3">
      <c r="A17" t="s">
        <v>17</v>
      </c>
    </row>
    <row r="18" spans="1:28" x14ac:dyDescent="0.3">
      <c r="B18" t="s">
        <v>14</v>
      </c>
      <c r="D18">
        <v>121467</v>
      </c>
      <c r="F18">
        <v>107707</v>
      </c>
      <c r="H18">
        <v>3</v>
      </c>
      <c r="J18">
        <f>SUM(D18:F18:H18)</f>
        <v>229177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622</v>
      </c>
    </row>
    <row r="22" spans="1:28" x14ac:dyDescent="0.3">
      <c r="B22" t="s">
        <v>7</v>
      </c>
      <c r="J22">
        <f>SUM(J18:J19:J21)</f>
        <v>229799</v>
      </c>
    </row>
    <row r="23" spans="1:28" x14ac:dyDescent="0.3">
      <c r="A23" t="s">
        <v>20</v>
      </c>
      <c r="J23">
        <f>J22/J15*100</f>
        <v>63.588064872283731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Anupshahr</v>
      </c>
      <c r="N25">
        <f>$D$15</f>
        <v>195373</v>
      </c>
      <c r="O25">
        <f>$F$15</f>
        <v>165971</v>
      </c>
      <c r="P25">
        <f>$H$15</f>
        <v>43</v>
      </c>
      <c r="Q25">
        <f>$J$15</f>
        <v>361387</v>
      </c>
      <c r="R25">
        <f>$D$18</f>
        <v>121467</v>
      </c>
      <c r="S25">
        <f>$F$18</f>
        <v>107707</v>
      </c>
      <c r="T25">
        <f>$J$21</f>
        <v>622</v>
      </c>
      <c r="U25">
        <f>$J$22</f>
        <v>229799</v>
      </c>
      <c r="V25">
        <f>$C$28</f>
        <v>229765</v>
      </c>
      <c r="W25">
        <f>$J$23</f>
        <v>63.588064872283731</v>
      </c>
      <c r="X25" t="str">
        <f>$C$42</f>
        <v xml:space="preserve">BJP       </v>
      </c>
      <c r="Y25" t="str">
        <f>$C$43</f>
        <v xml:space="preserve">BSP       </v>
      </c>
      <c r="Z25">
        <f>$G$42</f>
        <v>112431</v>
      </c>
      <c r="AA25">
        <f>$G$43</f>
        <v>52117</v>
      </c>
      <c r="AB25">
        <f>$C$44</f>
        <v>60314</v>
      </c>
    </row>
    <row r="26" spans="1:28" x14ac:dyDescent="0.3">
      <c r="B26" t="s">
        <v>22</v>
      </c>
      <c r="C26">
        <v>34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J22-34</f>
        <v>229765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378</v>
      </c>
    </row>
    <row r="32" spans="1:28" x14ac:dyDescent="0.3">
      <c r="B32" t="s">
        <v>27</v>
      </c>
      <c r="C32">
        <v>956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231</v>
      </c>
      <c r="G42">
        <v>112431</v>
      </c>
    </row>
    <row r="43" spans="1:7" x14ac:dyDescent="0.3">
      <c r="B43" t="s">
        <v>40</v>
      </c>
      <c r="C43" t="s">
        <v>47</v>
      </c>
      <c r="E43" t="s">
        <v>232</v>
      </c>
      <c r="G43">
        <v>52117</v>
      </c>
    </row>
    <row r="44" spans="1:7" x14ac:dyDescent="0.3">
      <c r="B44" t="s">
        <v>42</v>
      </c>
      <c r="C44">
        <v>60314</v>
      </c>
    </row>
  </sheetData>
  <mergeCells count="1">
    <mergeCell ref="A1:L1"/>
  </mergeCells>
  <pageMargins left="0.75" right="0.75" top="0.75" bottom="0.5" header="0.5" footer="0.7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233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6</v>
      </c>
      <c r="F5">
        <v>1</v>
      </c>
      <c r="H5">
        <v>0</v>
      </c>
      <c r="J5">
        <f>SUM(D5:F5:H5)</f>
        <v>7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1</v>
      </c>
      <c r="J8">
        <f>SUM(D8:F8:E8)</f>
        <v>6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178302</v>
      </c>
      <c r="F12">
        <v>155017</v>
      </c>
      <c r="H12">
        <v>18</v>
      </c>
      <c r="J12">
        <f>SUM(D12:F12:H12)</f>
        <v>333337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37</v>
      </c>
      <c r="F14">
        <v>16</v>
      </c>
      <c r="H14">
        <v>0</v>
      </c>
      <c r="J14">
        <f>SUM(D14:F14:H14)</f>
        <v>53</v>
      </c>
    </row>
    <row r="15" spans="1:12" x14ac:dyDescent="0.3">
      <c r="B15" t="s">
        <v>7</v>
      </c>
      <c r="D15">
        <f>SUM(D12:D13:D14)</f>
        <v>178339</v>
      </c>
      <c r="F15">
        <f>SUM(F12:F13:F14)</f>
        <v>155033</v>
      </c>
      <c r="H15">
        <f>SUM(H12:H13:H14)</f>
        <v>18</v>
      </c>
      <c r="J15">
        <f>SUM(D15:F15:H15)</f>
        <v>333390</v>
      </c>
    </row>
    <row r="17" spans="1:28" x14ac:dyDescent="0.3">
      <c r="A17" t="s">
        <v>17</v>
      </c>
    </row>
    <row r="18" spans="1:28" x14ac:dyDescent="0.3">
      <c r="B18" t="s">
        <v>14</v>
      </c>
      <c r="D18">
        <v>107503</v>
      </c>
      <c r="F18">
        <v>101647</v>
      </c>
      <c r="H18">
        <v>0</v>
      </c>
      <c r="J18">
        <f>SUM(D18:F18:H18)</f>
        <v>209150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674</v>
      </c>
    </row>
    <row r="22" spans="1:28" x14ac:dyDescent="0.3">
      <c r="B22" t="s">
        <v>7</v>
      </c>
      <c r="J22">
        <f>SUM(J18:J19:J21)</f>
        <v>209824</v>
      </c>
    </row>
    <row r="23" spans="1:28" x14ac:dyDescent="0.3">
      <c r="A23" t="s">
        <v>20</v>
      </c>
      <c r="J23">
        <f>J22/J15*100</f>
        <v>62.93650079486487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Debai</v>
      </c>
      <c r="N25">
        <f>$D$15</f>
        <v>178339</v>
      </c>
      <c r="O25">
        <f>$F$15</f>
        <v>155033</v>
      </c>
      <c r="P25">
        <f>$H$15</f>
        <v>18</v>
      </c>
      <c r="Q25">
        <f>$J$15</f>
        <v>333390</v>
      </c>
      <c r="R25">
        <f>$D$18</f>
        <v>107503</v>
      </c>
      <c r="S25">
        <f>$F$18</f>
        <v>101647</v>
      </c>
      <c r="T25">
        <f>$J$21</f>
        <v>674</v>
      </c>
      <c r="U25">
        <f>$J$22</f>
        <v>209824</v>
      </c>
      <c r="V25">
        <f>$C$28</f>
        <v>209809</v>
      </c>
      <c r="W25">
        <f>$J$23</f>
        <v>62.93650079486487</v>
      </c>
      <c r="X25" t="str">
        <f>$C$42</f>
        <v xml:space="preserve">BJP       </v>
      </c>
      <c r="Y25" t="str">
        <f>$C$43</f>
        <v xml:space="preserve">SP        </v>
      </c>
      <c r="Z25">
        <f>$G$42</f>
        <v>111807</v>
      </c>
      <c r="AA25">
        <f>$G$43</f>
        <v>46177</v>
      </c>
      <c r="AB25">
        <f>$C$44</f>
        <v>65630</v>
      </c>
    </row>
    <row r="26" spans="1:28" x14ac:dyDescent="0.3">
      <c r="B26" t="s">
        <v>22</v>
      </c>
      <c r="C26">
        <v>15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J22-15</f>
        <v>209809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328</v>
      </c>
    </row>
    <row r="32" spans="1:28" x14ac:dyDescent="0.3">
      <c r="B32" t="s">
        <v>27</v>
      </c>
      <c r="C32">
        <v>1016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234</v>
      </c>
      <c r="G42">
        <v>111807</v>
      </c>
    </row>
    <row r="43" spans="1:7" x14ac:dyDescent="0.3">
      <c r="B43" t="s">
        <v>40</v>
      </c>
      <c r="C43" t="s">
        <v>45</v>
      </c>
      <c r="E43" t="s">
        <v>235</v>
      </c>
      <c r="G43">
        <v>46177</v>
      </c>
    </row>
    <row r="44" spans="1:7" x14ac:dyDescent="0.3">
      <c r="B44" t="s">
        <v>42</v>
      </c>
      <c r="C44">
        <v>65630</v>
      </c>
    </row>
  </sheetData>
  <mergeCells count="1">
    <mergeCell ref="A1:L1"/>
  </mergeCells>
  <pageMargins left="0.75" right="0.75" top="0.75" bottom="0.5" header="0.5" footer="0.7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236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2</v>
      </c>
      <c r="H5">
        <v>0</v>
      </c>
      <c r="J5">
        <f>SUM(D5:F5:H5)</f>
        <v>17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163862</v>
      </c>
      <c r="F12">
        <v>146876</v>
      </c>
      <c r="H12">
        <v>9</v>
      </c>
      <c r="J12">
        <f>SUM(D12:F12:H12)</f>
        <v>310747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83</v>
      </c>
      <c r="F14">
        <v>58</v>
      </c>
      <c r="H14">
        <v>0</v>
      </c>
      <c r="J14">
        <f>SUM(D14:F14:H14)</f>
        <v>141</v>
      </c>
    </row>
    <row r="15" spans="1:12" x14ac:dyDescent="0.3">
      <c r="B15" t="s">
        <v>7</v>
      </c>
      <c r="D15">
        <f>SUM(D12:D13:D14)</f>
        <v>163945</v>
      </c>
      <c r="F15">
        <f>SUM(F12:F13:F14)</f>
        <v>146934</v>
      </c>
      <c r="H15">
        <f>SUM(H12:H13:H14)</f>
        <v>9</v>
      </c>
      <c r="J15">
        <f>SUM(D15:F15:H15)</f>
        <v>310888</v>
      </c>
    </row>
    <row r="17" spans="1:28" x14ac:dyDescent="0.3">
      <c r="A17" t="s">
        <v>17</v>
      </c>
    </row>
    <row r="18" spans="1:28" x14ac:dyDescent="0.3">
      <c r="B18" t="s">
        <v>14</v>
      </c>
      <c r="D18">
        <v>104447</v>
      </c>
      <c r="F18">
        <v>97798</v>
      </c>
      <c r="H18">
        <v>0</v>
      </c>
      <c r="J18">
        <f>SUM(D18:F18:H18)</f>
        <v>202245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567</v>
      </c>
    </row>
    <row r="22" spans="1:28" x14ac:dyDescent="0.3">
      <c r="B22" t="s">
        <v>7</v>
      </c>
      <c r="J22">
        <f>SUM(J18:J19:J21)</f>
        <v>202812</v>
      </c>
    </row>
    <row r="23" spans="1:28" x14ac:dyDescent="0.3">
      <c r="A23" t="s">
        <v>20</v>
      </c>
      <c r="J23">
        <f>J22/J15*100</f>
        <v>65.236355214739717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Shikarpur</v>
      </c>
      <c r="N25">
        <f>$D$15</f>
        <v>163945</v>
      </c>
      <c r="O25">
        <f>$F$15</f>
        <v>146934</v>
      </c>
      <c r="P25">
        <f>$H$15</f>
        <v>9</v>
      </c>
      <c r="Q25">
        <f>$J$15</f>
        <v>310888</v>
      </c>
      <c r="R25">
        <f>$D$18</f>
        <v>104447</v>
      </c>
      <c r="S25">
        <f>$F$18</f>
        <v>97798</v>
      </c>
      <c r="T25">
        <f>$J$21</f>
        <v>567</v>
      </c>
      <c r="U25">
        <f>$J$22</f>
        <v>202812</v>
      </c>
      <c r="V25">
        <f>$C$28</f>
        <v>202785</v>
      </c>
      <c r="W25">
        <f>$J$23</f>
        <v>65.236355214739717</v>
      </c>
      <c r="X25" t="str">
        <f>$C$42</f>
        <v xml:space="preserve">BJP       </v>
      </c>
      <c r="Y25" t="str">
        <f>$C$43</f>
        <v xml:space="preserve">BSP       </v>
      </c>
      <c r="Z25">
        <f>$G$42</f>
        <v>101912</v>
      </c>
      <c r="AA25">
        <f>$G$43</f>
        <v>51667</v>
      </c>
      <c r="AB25">
        <f>$C$44</f>
        <v>50245</v>
      </c>
    </row>
    <row r="26" spans="1:28" x14ac:dyDescent="0.3">
      <c r="B26" t="s">
        <v>22</v>
      </c>
      <c r="C26">
        <v>27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J22-27</f>
        <v>202785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346</v>
      </c>
    </row>
    <row r="32" spans="1:28" x14ac:dyDescent="0.3">
      <c r="B32" t="s">
        <v>27</v>
      </c>
      <c r="C32">
        <v>898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237</v>
      </c>
      <c r="G42">
        <v>101912</v>
      </c>
    </row>
    <row r="43" spans="1:7" x14ac:dyDescent="0.3">
      <c r="B43" t="s">
        <v>40</v>
      </c>
      <c r="C43" t="s">
        <v>47</v>
      </c>
      <c r="E43" t="s">
        <v>238</v>
      </c>
      <c r="G43">
        <v>51667</v>
      </c>
    </row>
    <row r="44" spans="1:7" x14ac:dyDescent="0.3">
      <c r="B44" t="s">
        <v>42</v>
      </c>
      <c r="C44">
        <v>50245</v>
      </c>
    </row>
  </sheetData>
  <mergeCells count="1">
    <mergeCell ref="A1:L1"/>
  </mergeCells>
  <pageMargins left="0.75" right="0.75" top="0.75" bottom="0.5" header="0.5" footer="0.7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239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0</v>
      </c>
      <c r="H5">
        <v>0</v>
      </c>
      <c r="J5">
        <f>SUM(D5:F5:H5)</f>
        <v>9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193325</v>
      </c>
      <c r="F12">
        <v>168296</v>
      </c>
      <c r="H12">
        <v>20</v>
      </c>
      <c r="J12">
        <f>SUM(D12:F12:H12)</f>
        <v>361641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73</v>
      </c>
      <c r="F14">
        <v>48</v>
      </c>
      <c r="H14">
        <v>0</v>
      </c>
      <c r="J14">
        <f>SUM(D14:F14:H14)</f>
        <v>121</v>
      </c>
    </row>
    <row r="15" spans="1:12" x14ac:dyDescent="0.3">
      <c r="B15" t="s">
        <v>7</v>
      </c>
      <c r="D15">
        <f>SUM(D12:D13:D14)</f>
        <v>193398</v>
      </c>
      <c r="F15">
        <f>SUM(F12:F13:F14)</f>
        <v>168344</v>
      </c>
      <c r="H15">
        <f>SUM(H12:H13:H14)</f>
        <v>20</v>
      </c>
      <c r="J15">
        <f>SUM(D15:F15:H15)</f>
        <v>361762</v>
      </c>
    </row>
    <row r="17" spans="1:28" x14ac:dyDescent="0.3">
      <c r="A17" t="s">
        <v>17</v>
      </c>
    </row>
    <row r="18" spans="1:28" x14ac:dyDescent="0.3">
      <c r="B18" t="s">
        <v>14</v>
      </c>
      <c r="D18">
        <v>127431</v>
      </c>
      <c r="F18">
        <v>109084</v>
      </c>
      <c r="H18">
        <v>4</v>
      </c>
      <c r="J18">
        <f>SUM(D18:F18:H18)</f>
        <v>236519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480</v>
      </c>
    </row>
    <row r="22" spans="1:28" x14ac:dyDescent="0.3">
      <c r="B22" t="s">
        <v>7</v>
      </c>
      <c r="J22">
        <f>SUM(J18:J19:J21)</f>
        <v>236999</v>
      </c>
    </row>
    <row r="23" spans="1:28" x14ac:dyDescent="0.3">
      <c r="A23" t="s">
        <v>20</v>
      </c>
      <c r="J23">
        <f>J22/J15*100</f>
        <v>65.512408710699304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 xml:space="preserve">Khurja </v>
      </c>
      <c r="N25">
        <f>$D$15</f>
        <v>193398</v>
      </c>
      <c r="O25">
        <f>$F$15</f>
        <v>168344</v>
      </c>
      <c r="P25">
        <f>$H$15</f>
        <v>20</v>
      </c>
      <c r="Q25">
        <f>$J$15</f>
        <v>361762</v>
      </c>
      <c r="R25">
        <f>$D$18</f>
        <v>127431</v>
      </c>
      <c r="S25">
        <f>$F$18</f>
        <v>109084</v>
      </c>
      <c r="T25">
        <f>$J$21</f>
        <v>480</v>
      </c>
      <c r="U25">
        <f>$J$22</f>
        <v>236999</v>
      </c>
      <c r="V25">
        <f>$C$28</f>
        <v>236970</v>
      </c>
      <c r="W25">
        <f>$J$23</f>
        <v>65.512408710699304</v>
      </c>
      <c r="X25" t="str">
        <f>$C$42</f>
        <v xml:space="preserve">BJP       </v>
      </c>
      <c r="Y25" t="str">
        <f>$C$43</f>
        <v xml:space="preserve">BSP       </v>
      </c>
      <c r="Z25">
        <f>$G$42</f>
        <v>119493</v>
      </c>
      <c r="AA25">
        <f>$G$43</f>
        <v>55194</v>
      </c>
      <c r="AB25">
        <f>$C$44</f>
        <v>64299</v>
      </c>
    </row>
    <row r="26" spans="1:28" x14ac:dyDescent="0.3">
      <c r="B26" t="s">
        <v>22</v>
      </c>
      <c r="C26">
        <v>29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J22-29</f>
        <v>236970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381</v>
      </c>
    </row>
    <row r="32" spans="1:28" x14ac:dyDescent="0.3">
      <c r="B32" t="s">
        <v>27</v>
      </c>
      <c r="C32">
        <v>949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240</v>
      </c>
      <c r="G42">
        <v>119493</v>
      </c>
    </row>
    <row r="43" spans="1:7" x14ac:dyDescent="0.3">
      <c r="B43" t="s">
        <v>40</v>
      </c>
      <c r="C43" t="s">
        <v>47</v>
      </c>
      <c r="E43" t="s">
        <v>241</v>
      </c>
      <c r="G43">
        <v>55194</v>
      </c>
    </row>
    <row r="44" spans="1:7" x14ac:dyDescent="0.3">
      <c r="B44" t="s">
        <v>42</v>
      </c>
      <c r="C44">
        <v>64299</v>
      </c>
    </row>
  </sheetData>
  <mergeCells count="1">
    <mergeCell ref="A1:L1"/>
  </mergeCells>
  <pageMargins left="0.75" right="0.75" top="0.75" bottom="0.5" header="0.5" footer="0.7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242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2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2</v>
      </c>
      <c r="J8">
        <f>SUM(D8:F8:E8)</f>
        <v>8</v>
      </c>
    </row>
    <row r="9" spans="1:12" x14ac:dyDescent="0.3">
      <c r="A9" t="s">
        <v>12</v>
      </c>
      <c r="D9">
        <v>5</v>
      </c>
      <c r="F9">
        <v>2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201938</v>
      </c>
      <c r="F12">
        <v>172812</v>
      </c>
      <c r="H12">
        <v>23</v>
      </c>
      <c r="J12">
        <f>SUM(D12:F12:H12)</f>
        <v>374773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455</v>
      </c>
      <c r="F14">
        <v>294</v>
      </c>
      <c r="H14">
        <v>0</v>
      </c>
      <c r="J14">
        <f>SUM(D14:F14:H14)</f>
        <v>749</v>
      </c>
    </row>
    <row r="15" spans="1:12" x14ac:dyDescent="0.3">
      <c r="B15" t="s">
        <v>7</v>
      </c>
      <c r="D15">
        <f>SUM(D12:D13:D14)</f>
        <v>202393</v>
      </c>
      <c r="F15">
        <f>SUM(F12:F13:F14)</f>
        <v>173106</v>
      </c>
      <c r="H15">
        <f>SUM(H12:H13:H14)</f>
        <v>23</v>
      </c>
      <c r="J15">
        <f>SUM(D15:F15:H15)</f>
        <v>375522</v>
      </c>
    </row>
    <row r="17" spans="1:28" x14ac:dyDescent="0.3">
      <c r="A17" t="s">
        <v>17</v>
      </c>
    </row>
    <row r="18" spans="1:28" x14ac:dyDescent="0.3">
      <c r="B18" t="s">
        <v>14</v>
      </c>
      <c r="D18">
        <v>124530</v>
      </c>
      <c r="F18">
        <v>107732</v>
      </c>
      <c r="H18">
        <v>4</v>
      </c>
      <c r="J18">
        <f>SUM(D18:F18:H18)</f>
        <v>232266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717</v>
      </c>
    </row>
    <row r="22" spans="1:28" x14ac:dyDescent="0.3">
      <c r="B22" t="s">
        <v>7</v>
      </c>
      <c r="J22">
        <f>SUM(J18:J19:J21)</f>
        <v>232983</v>
      </c>
    </row>
    <row r="23" spans="1:28" x14ac:dyDescent="0.3">
      <c r="A23" t="s">
        <v>20</v>
      </c>
      <c r="J23">
        <f>J22/J15*100</f>
        <v>62.042436927796508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 xml:space="preserve">Khair </v>
      </c>
      <c r="N25">
        <f>$D$15</f>
        <v>202393</v>
      </c>
      <c r="O25">
        <f>$F$15</f>
        <v>173106</v>
      </c>
      <c r="P25">
        <f>$H$15</f>
        <v>23</v>
      </c>
      <c r="Q25">
        <f>$J$15</f>
        <v>375522</v>
      </c>
      <c r="R25">
        <f>$D$18</f>
        <v>124530</v>
      </c>
      <c r="S25">
        <f>$F$18</f>
        <v>107732</v>
      </c>
      <c r="T25">
        <f>$J$21</f>
        <v>717</v>
      </c>
      <c r="U25">
        <f>$J$22</f>
        <v>232983</v>
      </c>
      <c r="V25">
        <f>$C$28</f>
        <v>232118</v>
      </c>
      <c r="W25">
        <f>$J$23</f>
        <v>62.042436927796508</v>
      </c>
      <c r="X25" t="str">
        <f>$C$42</f>
        <v xml:space="preserve">BJP       </v>
      </c>
      <c r="Y25" t="str">
        <f>$C$43</f>
        <v xml:space="preserve">BSP       </v>
      </c>
      <c r="Z25">
        <f>$G$42</f>
        <v>124198</v>
      </c>
      <c r="AA25">
        <f>$G$43</f>
        <v>53477</v>
      </c>
      <c r="AB25">
        <f>$C$44</f>
        <v>70721</v>
      </c>
    </row>
    <row r="26" spans="1:28" x14ac:dyDescent="0.3">
      <c r="B26" t="s">
        <v>22</v>
      </c>
      <c r="C26">
        <v>66</v>
      </c>
    </row>
    <row r="27" spans="1:28" x14ac:dyDescent="0.3">
      <c r="B27" t="s">
        <v>23</v>
      </c>
      <c r="C27">
        <v>799</v>
      </c>
    </row>
    <row r="28" spans="1:28" x14ac:dyDescent="0.3">
      <c r="B28" t="s">
        <v>24</v>
      </c>
      <c r="C28">
        <f>J22-865</f>
        <v>232118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407</v>
      </c>
    </row>
    <row r="32" spans="1:28" x14ac:dyDescent="0.3">
      <c r="B32" t="s">
        <v>27</v>
      </c>
      <c r="C32">
        <v>921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243</v>
      </c>
      <c r="G42">
        <v>124198</v>
      </c>
    </row>
    <row r="43" spans="1:7" x14ac:dyDescent="0.3">
      <c r="B43" t="s">
        <v>40</v>
      </c>
      <c r="C43" t="s">
        <v>47</v>
      </c>
      <c r="E43" t="s">
        <v>244</v>
      </c>
      <c r="G43">
        <v>53477</v>
      </c>
    </row>
    <row r="44" spans="1:7" x14ac:dyDescent="0.3">
      <c r="B44" t="s">
        <v>42</v>
      </c>
      <c r="C44">
        <v>70721</v>
      </c>
    </row>
  </sheetData>
  <mergeCells count="1">
    <mergeCell ref="A1:L1"/>
  </mergeCells>
  <pageMargins left="0.75" right="0.75" top="0.75" bottom="0.5" header="0.5" footer="0.7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245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1</v>
      </c>
      <c r="H5">
        <v>0</v>
      </c>
      <c r="J5">
        <f>SUM(D5:F5:H5)</f>
        <v>11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0</v>
      </c>
      <c r="J8">
        <f>SUM(D8:F8:E8)</f>
        <v>9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190373</v>
      </c>
      <c r="F12">
        <v>166211</v>
      </c>
      <c r="H12">
        <v>37</v>
      </c>
      <c r="J12">
        <f>SUM(D12:F12:H12)</f>
        <v>356621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123</v>
      </c>
      <c r="F14">
        <v>0</v>
      </c>
      <c r="H14">
        <v>0</v>
      </c>
      <c r="J14">
        <f>SUM(D14:F14:H14)</f>
        <v>123</v>
      </c>
    </row>
    <row r="15" spans="1:12" x14ac:dyDescent="0.3">
      <c r="B15" t="s">
        <v>7</v>
      </c>
      <c r="D15">
        <f>SUM(D12:D13:D14)</f>
        <v>190496</v>
      </c>
      <c r="F15">
        <f>SUM(F12:F13:F14)</f>
        <v>166211</v>
      </c>
      <c r="H15">
        <f>SUM(H12:H13:H14)</f>
        <v>37</v>
      </c>
      <c r="J15">
        <f>SUM(D15:F15:H15)</f>
        <v>356744</v>
      </c>
    </row>
    <row r="17" spans="1:28" x14ac:dyDescent="0.3">
      <c r="A17" t="s">
        <v>17</v>
      </c>
    </row>
    <row r="18" spans="1:28" x14ac:dyDescent="0.3">
      <c r="B18" t="s">
        <v>14</v>
      </c>
      <c r="D18">
        <v>124604</v>
      </c>
      <c r="F18">
        <v>109735</v>
      </c>
      <c r="H18">
        <v>0</v>
      </c>
      <c r="J18">
        <f>SUM(D18:F18:H18)</f>
        <v>234339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775</v>
      </c>
    </row>
    <row r="22" spans="1:28" x14ac:dyDescent="0.3">
      <c r="B22" t="s">
        <v>7</v>
      </c>
      <c r="J22">
        <f>SUM(J18:J19:J21)</f>
        <v>235114</v>
      </c>
    </row>
    <row r="23" spans="1:28" x14ac:dyDescent="0.3">
      <c r="A23" t="s">
        <v>20</v>
      </c>
      <c r="J23">
        <f>J22/J15*100</f>
        <v>65.905523288408503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Barauli</v>
      </c>
      <c r="N25">
        <f>$D$15</f>
        <v>190496</v>
      </c>
      <c r="O25">
        <f>$F$15</f>
        <v>166211</v>
      </c>
      <c r="P25">
        <f>$H$15</f>
        <v>37</v>
      </c>
      <c r="Q25">
        <f>$J$15</f>
        <v>356744</v>
      </c>
      <c r="R25">
        <f>$D$18</f>
        <v>124604</v>
      </c>
      <c r="S25">
        <f>$F$18</f>
        <v>109735</v>
      </c>
      <c r="T25">
        <f>$J$21</f>
        <v>775</v>
      </c>
      <c r="U25">
        <f>$J$22</f>
        <v>235114</v>
      </c>
      <c r="V25">
        <f>$C$28</f>
        <v>235107</v>
      </c>
      <c r="W25">
        <f>$J$23</f>
        <v>65.905523288408503</v>
      </c>
      <c r="X25" t="str">
        <f>$C$42</f>
        <v xml:space="preserve">BJP       </v>
      </c>
      <c r="Y25" t="str">
        <f>$C$43</f>
        <v xml:space="preserve">BSP       </v>
      </c>
      <c r="Z25">
        <f>$G$42</f>
        <v>125545</v>
      </c>
      <c r="AA25">
        <f>$G$43</f>
        <v>86782</v>
      </c>
      <c r="AB25">
        <f>$C$44</f>
        <v>38763</v>
      </c>
    </row>
    <row r="26" spans="1:28" x14ac:dyDescent="0.3">
      <c r="B26" t="s">
        <v>22</v>
      </c>
      <c r="C26">
        <v>7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J22-7</f>
        <v>235107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392</v>
      </c>
    </row>
    <row r="32" spans="1:28" x14ac:dyDescent="0.3">
      <c r="B32" t="s">
        <v>27</v>
      </c>
      <c r="C32">
        <v>910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246</v>
      </c>
      <c r="G42">
        <v>125545</v>
      </c>
    </row>
    <row r="43" spans="1:7" x14ac:dyDescent="0.3">
      <c r="B43" t="s">
        <v>40</v>
      </c>
      <c r="C43" t="s">
        <v>47</v>
      </c>
      <c r="E43" t="s">
        <v>247</v>
      </c>
      <c r="G43">
        <v>86782</v>
      </c>
    </row>
    <row r="44" spans="1:7" x14ac:dyDescent="0.3">
      <c r="B44" t="s">
        <v>42</v>
      </c>
      <c r="C44">
        <v>38763</v>
      </c>
    </row>
  </sheetData>
  <mergeCells count="1">
    <mergeCell ref="A1:L1"/>
  </mergeCells>
  <pageMargins left="0.75" right="0.75" top="0.75" bottom="0.5" header="0.5" footer="0.7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248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3</v>
      </c>
      <c r="H5">
        <v>0</v>
      </c>
      <c r="J5">
        <f>SUM(D5:F5:H5)</f>
        <v>16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206453</v>
      </c>
      <c r="F12">
        <v>175879</v>
      </c>
      <c r="H12">
        <v>12</v>
      </c>
      <c r="J12">
        <f>SUM(D12:F12:H12)</f>
        <v>382344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137</v>
      </c>
      <c r="F14">
        <v>49</v>
      </c>
      <c r="H14">
        <v>0</v>
      </c>
      <c r="J14">
        <f>SUM(D14:F14:H14)</f>
        <v>186</v>
      </c>
    </row>
    <row r="15" spans="1:12" x14ac:dyDescent="0.3">
      <c r="B15" t="s">
        <v>7</v>
      </c>
      <c r="D15">
        <f>SUM(D12:D13:D14)</f>
        <v>206590</v>
      </c>
      <c r="F15">
        <f>SUM(F12:F13:F14)</f>
        <v>175928</v>
      </c>
      <c r="H15">
        <f>SUM(H12:H13:H14)</f>
        <v>12</v>
      </c>
      <c r="J15">
        <f>SUM(D15:F15:H15)</f>
        <v>382530</v>
      </c>
    </row>
    <row r="17" spans="1:28" x14ac:dyDescent="0.3">
      <c r="A17" t="s">
        <v>17</v>
      </c>
    </row>
    <row r="18" spans="1:28" x14ac:dyDescent="0.3">
      <c r="B18" t="s">
        <v>14</v>
      </c>
      <c r="D18">
        <v>120893</v>
      </c>
      <c r="F18">
        <v>111032</v>
      </c>
      <c r="H18">
        <v>0</v>
      </c>
      <c r="J18">
        <f>SUM(D18:F18:H18)</f>
        <v>231925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666</v>
      </c>
    </row>
    <row r="22" spans="1:28" x14ac:dyDescent="0.3">
      <c r="B22" t="s">
        <v>7</v>
      </c>
      <c r="J22">
        <f>SUM(J18:J19:J21)</f>
        <v>232591</v>
      </c>
    </row>
    <row r="23" spans="1:28" x14ac:dyDescent="0.3">
      <c r="A23" t="s">
        <v>20</v>
      </c>
      <c r="J23">
        <f>J22/J15*100</f>
        <v>60.80333568608998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Atrauli</v>
      </c>
      <c r="N25">
        <f>$D$15</f>
        <v>206590</v>
      </c>
      <c r="O25">
        <f>$F$15</f>
        <v>175928</v>
      </c>
      <c r="P25">
        <f>$H$15</f>
        <v>12</v>
      </c>
      <c r="Q25">
        <f>$J$15</f>
        <v>382530</v>
      </c>
      <c r="R25">
        <f>$D$18</f>
        <v>120893</v>
      </c>
      <c r="S25">
        <f>$F$18</f>
        <v>111032</v>
      </c>
      <c r="T25">
        <f>$J$21</f>
        <v>666</v>
      </c>
      <c r="U25">
        <f>$J$22</f>
        <v>232591</v>
      </c>
      <c r="V25">
        <f>$C$28</f>
        <v>232591</v>
      </c>
      <c r="W25">
        <f>$J$23</f>
        <v>60.80333568608998</v>
      </c>
      <c r="X25" t="str">
        <f>$C$42</f>
        <v xml:space="preserve">BJP       </v>
      </c>
      <c r="Y25" t="str">
        <f>$C$43</f>
        <v xml:space="preserve">SP        </v>
      </c>
      <c r="Z25">
        <f>$G$42</f>
        <v>115397</v>
      </c>
      <c r="AA25">
        <f>$G$43</f>
        <v>64430</v>
      </c>
      <c r="AB25">
        <f>$C$44</f>
        <v>50967</v>
      </c>
    </row>
    <row r="26" spans="1:28" x14ac:dyDescent="0.3">
      <c r="B26" t="s">
        <v>22</v>
      </c>
      <c r="C26">
        <v>0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J22-0</f>
        <v>232591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384</v>
      </c>
    </row>
    <row r="32" spans="1:28" x14ac:dyDescent="0.3">
      <c r="B32" t="s">
        <v>27</v>
      </c>
      <c r="C32">
        <v>996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249</v>
      </c>
      <c r="G42">
        <v>115397</v>
      </c>
    </row>
    <row r="43" spans="1:7" x14ac:dyDescent="0.3">
      <c r="B43" t="s">
        <v>40</v>
      </c>
      <c r="C43" t="s">
        <v>45</v>
      </c>
      <c r="E43" t="s">
        <v>250</v>
      </c>
      <c r="G43">
        <v>64430</v>
      </c>
    </row>
    <row r="44" spans="1:7" x14ac:dyDescent="0.3">
      <c r="B44" t="s">
        <v>42</v>
      </c>
      <c r="C44">
        <v>50967</v>
      </c>
    </row>
  </sheetData>
  <mergeCells count="1">
    <mergeCell ref="A1:L1"/>
  </mergeCells>
  <pageMargins left="0.75" right="0.75" top="0.75" bottom="0.5" header="0.5" footer="0.7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251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18</v>
      </c>
      <c r="F5">
        <v>2</v>
      </c>
      <c r="H5">
        <v>0</v>
      </c>
      <c r="J5">
        <f>SUM(D5:F5:H5)</f>
        <v>20</v>
      </c>
    </row>
    <row r="6" spans="1:12" x14ac:dyDescent="0.3">
      <c r="A6" t="s">
        <v>9</v>
      </c>
      <c r="D6">
        <v>5</v>
      </c>
      <c r="F6">
        <v>0</v>
      </c>
      <c r="H6">
        <v>0</v>
      </c>
      <c r="J6">
        <f>SUM(D6:F6:H6)</f>
        <v>5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9</v>
      </c>
      <c r="F9">
        <v>2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193166</v>
      </c>
      <c r="F12">
        <v>167102</v>
      </c>
      <c r="H12">
        <v>16</v>
      </c>
      <c r="J12">
        <f>SUM(D12:F12:H12)</f>
        <v>360284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87</v>
      </c>
      <c r="F14">
        <v>44</v>
      </c>
      <c r="H14">
        <v>0</v>
      </c>
      <c r="J14">
        <f>SUM(D14:F14:H14)</f>
        <v>131</v>
      </c>
    </row>
    <row r="15" spans="1:12" x14ac:dyDescent="0.3">
      <c r="B15" t="s">
        <v>7</v>
      </c>
      <c r="D15">
        <f>SUM(D12:D13:D14)</f>
        <v>193253</v>
      </c>
      <c r="F15">
        <f>SUM(F12:F13:F14)</f>
        <v>167146</v>
      </c>
      <c r="H15">
        <f>SUM(H12:H13:H14)</f>
        <v>16</v>
      </c>
      <c r="J15">
        <f>SUM(D15:F15:H15)</f>
        <v>360415</v>
      </c>
    </row>
    <row r="17" spans="1:28" x14ac:dyDescent="0.3">
      <c r="A17" t="s">
        <v>17</v>
      </c>
    </row>
    <row r="18" spans="1:28" x14ac:dyDescent="0.3">
      <c r="B18" t="s">
        <v>14</v>
      </c>
      <c r="D18">
        <v>120956</v>
      </c>
      <c r="F18">
        <v>107396</v>
      </c>
      <c r="H18">
        <v>0</v>
      </c>
      <c r="J18">
        <f>SUM(D18:F18:H18)</f>
        <v>228352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659</v>
      </c>
    </row>
    <row r="22" spans="1:28" x14ac:dyDescent="0.3">
      <c r="B22" t="s">
        <v>7</v>
      </c>
      <c r="J22">
        <f>SUM(J18:J19:J21)</f>
        <v>229011</v>
      </c>
    </row>
    <row r="23" spans="1:28" x14ac:dyDescent="0.3">
      <c r="A23" t="s">
        <v>20</v>
      </c>
      <c r="J23">
        <f>J22/J15*100</f>
        <v>63.540918108291834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Chharra</v>
      </c>
      <c r="N25">
        <f>$D$15</f>
        <v>193253</v>
      </c>
      <c r="O25">
        <f>$F$15</f>
        <v>167146</v>
      </c>
      <c r="P25">
        <f>$H$15</f>
        <v>16</v>
      </c>
      <c r="Q25">
        <f>$J$15</f>
        <v>360415</v>
      </c>
      <c r="R25">
        <f>$D$18</f>
        <v>120956</v>
      </c>
      <c r="S25">
        <f>$F$18</f>
        <v>107396</v>
      </c>
      <c r="T25">
        <f>$J$21</f>
        <v>659</v>
      </c>
      <c r="U25">
        <f>$J$22</f>
        <v>229011</v>
      </c>
      <c r="V25">
        <f>$C$28</f>
        <v>229000</v>
      </c>
      <c r="W25">
        <f>$J$23</f>
        <v>63.540918108291834</v>
      </c>
      <c r="X25" t="str">
        <f>$C$42</f>
        <v xml:space="preserve">BJP       </v>
      </c>
      <c r="Y25" t="str">
        <f>$C$43</f>
        <v xml:space="preserve">SP        </v>
      </c>
      <c r="Z25">
        <f>$G$42</f>
        <v>110738</v>
      </c>
      <c r="AA25">
        <f>$G$43</f>
        <v>54604</v>
      </c>
      <c r="AB25">
        <f>$C$44</f>
        <v>56134</v>
      </c>
    </row>
    <row r="26" spans="1:28" x14ac:dyDescent="0.3">
      <c r="B26" t="s">
        <v>22</v>
      </c>
      <c r="C26">
        <v>11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J22-11</f>
        <v>229000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374</v>
      </c>
    </row>
    <row r="32" spans="1:28" x14ac:dyDescent="0.3">
      <c r="B32" t="s">
        <v>27</v>
      </c>
      <c r="C32">
        <v>963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252</v>
      </c>
      <c r="G42">
        <v>110738</v>
      </c>
    </row>
    <row r="43" spans="1:7" x14ac:dyDescent="0.3">
      <c r="B43" t="s">
        <v>40</v>
      </c>
      <c r="C43" t="s">
        <v>45</v>
      </c>
      <c r="E43" t="s">
        <v>253</v>
      </c>
      <c r="G43">
        <v>54604</v>
      </c>
    </row>
    <row r="44" spans="1:7" x14ac:dyDescent="0.3">
      <c r="B44" t="s">
        <v>42</v>
      </c>
      <c r="C44">
        <v>56134</v>
      </c>
    </row>
  </sheetData>
  <mergeCells count="1">
    <mergeCell ref="A1:L1"/>
  </mergeCells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44"/>
  <sheetViews>
    <sheetView topLeftCell="G1" workbookViewId="0">
      <selection activeCell="N11" sqref="N11:AC11"/>
    </sheetView>
  </sheetViews>
  <sheetFormatPr defaultRowHeight="14.4" x14ac:dyDescent="0.3"/>
  <sheetData>
    <row r="1" spans="1:2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9" x14ac:dyDescent="0.3">
      <c r="A2" t="s">
        <v>1</v>
      </c>
      <c r="B2" t="s">
        <v>63</v>
      </c>
    </row>
    <row r="4" spans="1:29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9" x14ac:dyDescent="0.3">
      <c r="A5" t="s">
        <v>8</v>
      </c>
      <c r="D5">
        <v>9</v>
      </c>
      <c r="F5">
        <v>3</v>
      </c>
      <c r="H5">
        <v>0</v>
      </c>
      <c r="J5">
        <f>SUM(D5:F5:H5)</f>
        <v>12</v>
      </c>
    </row>
    <row r="6" spans="1:29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29" x14ac:dyDescent="0.3">
      <c r="A7" t="s">
        <v>10</v>
      </c>
      <c r="D7">
        <v>0</v>
      </c>
      <c r="F7">
        <v>2</v>
      </c>
      <c r="H7">
        <v>0</v>
      </c>
      <c r="J7">
        <f>SUM(D7:F7:H7)</f>
        <v>2</v>
      </c>
    </row>
    <row r="8" spans="1:29" x14ac:dyDescent="0.3">
      <c r="A8" t="s">
        <v>11</v>
      </c>
      <c r="D8">
        <f>D5-D6-D7</f>
        <v>9</v>
      </c>
      <c r="F8">
        <f>E5-E6-E7</f>
        <v>0</v>
      </c>
      <c r="H8">
        <f>F5-F6-F7</f>
        <v>1</v>
      </c>
      <c r="J8">
        <f>SUM(D8:F8:E8)</f>
        <v>9</v>
      </c>
    </row>
    <row r="9" spans="1:29" x14ac:dyDescent="0.3">
      <c r="A9" t="s">
        <v>12</v>
      </c>
      <c r="D9">
        <v>6</v>
      </c>
      <c r="F9">
        <v>1</v>
      </c>
      <c r="H9">
        <v>0</v>
      </c>
      <c r="J9">
        <f>SUM(D9:F9:E9)</f>
        <v>7</v>
      </c>
    </row>
    <row r="10" spans="1:29" x14ac:dyDescent="0.3">
      <c r="N10" t="str">
        <f>$A$2</f>
        <v>Constituency Name</v>
      </c>
      <c r="O10" t="str">
        <f>_xlfn.CONCAT($D$4," ",$A$11)</f>
        <v>Men ELECTORS</v>
      </c>
      <c r="P10" t="str">
        <f>_xlfn.CONCAT($F$4," ",$A$11)</f>
        <v>Woman ELECTORS</v>
      </c>
      <c r="Q10" t="str">
        <f>_xlfn.CONCAT($H$4," ",$A$11)</f>
        <v>Others ELECTORS</v>
      </c>
      <c r="R10" t="str">
        <f>_xlfn.CONCAT("total"," ",$A$11)</f>
        <v>total ELECTORS</v>
      </c>
      <c r="S10" t="str">
        <f>_xlfn.CONCAT($D$4,$A$17)</f>
        <v>MenVOTERS</v>
      </c>
      <c r="T10" t="str">
        <f>_xlfn.CONCAT($F$4,$A$17)</f>
        <v>WomanVOTERS</v>
      </c>
      <c r="U10" t="str">
        <f>_xlfn.CONCAT($B$21,$A$17)</f>
        <v>PostalVOTERS</v>
      </c>
      <c r="V10" t="str">
        <f>_xlfn.CONCAT($J$4,$A$17)</f>
        <v>TotalVOTERS</v>
      </c>
      <c r="W10" t="str">
        <f>$B$28</f>
        <v>Total Valid Votes polled</v>
      </c>
      <c r="X10" t="str">
        <f>$A$23</f>
        <v>POLLING PERCENTAGE</v>
      </c>
      <c r="Y10" t="str">
        <f>$B$42</f>
        <v>Winner</v>
      </c>
      <c r="Z10" t="str">
        <f>$B$43</f>
        <v>Runner-Up</v>
      </c>
      <c r="AA10" t="s">
        <v>1199</v>
      </c>
      <c r="AB10" t="s">
        <v>1200</v>
      </c>
      <c r="AC10" t="str">
        <f>$B$44</f>
        <v>Margin</v>
      </c>
    </row>
    <row r="11" spans="1:29" x14ac:dyDescent="0.3">
      <c r="A11" t="s">
        <v>13</v>
      </c>
      <c r="N11" t="str">
        <f>$B$2</f>
        <v>Charthawal</v>
      </c>
      <c r="O11">
        <f>$D$15</f>
        <v>172470</v>
      </c>
      <c r="P11">
        <f>$F$15</f>
        <v>141857</v>
      </c>
      <c r="Q11">
        <f>$H$15</f>
        <v>11</v>
      </c>
      <c r="R11">
        <f>$J$15</f>
        <v>314338</v>
      </c>
      <c r="S11">
        <f>$D$18</f>
        <v>111814</v>
      </c>
      <c r="T11">
        <f>$F$18</f>
        <v>94675</v>
      </c>
      <c r="U11">
        <f>$J$21</f>
        <v>492</v>
      </c>
      <c r="V11">
        <f>$J$22</f>
        <v>206982</v>
      </c>
      <c r="W11">
        <f>$C$28</f>
        <v>206964</v>
      </c>
      <c r="X11">
        <f>$J$23</f>
        <v>65.846954552106325</v>
      </c>
      <c r="Y11" t="str">
        <f>$C$42</f>
        <v xml:space="preserve">BJP       </v>
      </c>
      <c r="Z11" t="str">
        <f>$C$43</f>
        <v xml:space="preserve">SP        </v>
      </c>
      <c r="AA11">
        <f>$G$42</f>
        <v>82046</v>
      </c>
      <c r="AB11">
        <f>$G$43</f>
        <v>58815</v>
      </c>
      <c r="AC11">
        <f>$C$44</f>
        <v>23231</v>
      </c>
    </row>
    <row r="12" spans="1:29" x14ac:dyDescent="0.3">
      <c r="B12" t="s">
        <v>14</v>
      </c>
      <c r="D12">
        <v>172204</v>
      </c>
      <c r="F12">
        <v>141786</v>
      </c>
      <c r="H12">
        <v>11</v>
      </c>
      <c r="J12">
        <f>SUM(D12:F12:H12)</f>
        <v>314001</v>
      </c>
    </row>
    <row r="13" spans="1:29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9" x14ac:dyDescent="0.3">
      <c r="B14" t="s">
        <v>16</v>
      </c>
      <c r="D14">
        <v>266</v>
      </c>
      <c r="F14">
        <v>71</v>
      </c>
      <c r="H14">
        <v>0</v>
      </c>
      <c r="J14">
        <f>SUM(D14:F14:H14)</f>
        <v>337</v>
      </c>
    </row>
    <row r="15" spans="1:29" x14ac:dyDescent="0.3">
      <c r="B15" t="s">
        <v>7</v>
      </c>
      <c r="D15">
        <f>SUM(D12:D13:D14)</f>
        <v>172470</v>
      </c>
      <c r="F15">
        <f>SUM(F12:F13:F14)</f>
        <v>141857</v>
      </c>
      <c r="H15">
        <f>SUM(H12:H13:H14)</f>
        <v>11</v>
      </c>
      <c r="J15">
        <f>SUM(D15:F15:H15)</f>
        <v>314338</v>
      </c>
    </row>
    <row r="17" spans="1:10" x14ac:dyDescent="0.3">
      <c r="A17" t="s">
        <v>17</v>
      </c>
    </row>
    <row r="18" spans="1:10" x14ac:dyDescent="0.3">
      <c r="B18" t="s">
        <v>14</v>
      </c>
      <c r="D18">
        <v>111814</v>
      </c>
      <c r="F18">
        <v>94675</v>
      </c>
      <c r="H18">
        <v>1</v>
      </c>
      <c r="J18">
        <f>SUM(D18:F18:H18)</f>
        <v>206490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492</v>
      </c>
    </row>
    <row r="22" spans="1:10" x14ac:dyDescent="0.3">
      <c r="B22" t="s">
        <v>7</v>
      </c>
      <c r="J22">
        <f>SUM(J18:J19:J21)</f>
        <v>206982</v>
      </c>
    </row>
    <row r="23" spans="1:10" x14ac:dyDescent="0.3">
      <c r="A23" t="s">
        <v>20</v>
      </c>
      <c r="J23">
        <f>J22/J15*100</f>
        <v>65.846954552106325</v>
      </c>
    </row>
    <row r="25" spans="1:10" x14ac:dyDescent="0.3">
      <c r="A25" t="s">
        <v>21</v>
      </c>
    </row>
    <row r="26" spans="1:10" x14ac:dyDescent="0.3">
      <c r="B26" t="s">
        <v>22</v>
      </c>
      <c r="C26">
        <v>18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J22-18</f>
        <v>206964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297</v>
      </c>
    </row>
    <row r="32" spans="1:10" x14ac:dyDescent="0.3">
      <c r="B32" t="s">
        <v>27</v>
      </c>
      <c r="C32">
        <v>1057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64</v>
      </c>
      <c r="G42">
        <v>82046</v>
      </c>
    </row>
    <row r="43" spans="1:7" x14ac:dyDescent="0.3">
      <c r="B43" t="s">
        <v>40</v>
      </c>
      <c r="C43" t="s">
        <v>45</v>
      </c>
      <c r="E43" t="s">
        <v>65</v>
      </c>
      <c r="G43">
        <v>58815</v>
      </c>
    </row>
    <row r="44" spans="1:7" x14ac:dyDescent="0.3">
      <c r="B44" t="s">
        <v>42</v>
      </c>
      <c r="C44">
        <v>23231</v>
      </c>
    </row>
  </sheetData>
  <mergeCells count="1">
    <mergeCell ref="A1:L1"/>
  </mergeCells>
  <pageMargins left="0.75" right="0.75" top="0.75" bottom="0.5" header="0.5" footer="0.7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254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1</v>
      </c>
      <c r="H5">
        <v>0</v>
      </c>
      <c r="J5">
        <f>SUM(D5:F5:H5)</f>
        <v>18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1</v>
      </c>
      <c r="J8">
        <f>SUM(D8:F8:E8)</f>
        <v>12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193955</v>
      </c>
      <c r="F12">
        <v>168971</v>
      </c>
      <c r="H12">
        <v>18</v>
      </c>
      <c r="J12">
        <f>SUM(D12:F12:H12)</f>
        <v>362944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74</v>
      </c>
      <c r="F14">
        <v>39</v>
      </c>
      <c r="H14">
        <v>0</v>
      </c>
      <c r="J14">
        <f>SUM(D14:F14:H14)</f>
        <v>113</v>
      </c>
    </row>
    <row r="15" spans="1:12" x14ac:dyDescent="0.3">
      <c r="B15" t="s">
        <v>7</v>
      </c>
      <c r="D15">
        <f>SUM(D12:D13:D14)</f>
        <v>194029</v>
      </c>
      <c r="F15">
        <f>SUM(F12:F13:F14)</f>
        <v>169010</v>
      </c>
      <c r="H15">
        <f>SUM(H12:H13:H14)</f>
        <v>18</v>
      </c>
      <c r="J15">
        <f>SUM(D15:F15:H15)</f>
        <v>363057</v>
      </c>
    </row>
    <row r="17" spans="1:28" x14ac:dyDescent="0.3">
      <c r="A17" t="s">
        <v>17</v>
      </c>
    </row>
    <row r="18" spans="1:28" x14ac:dyDescent="0.3">
      <c r="B18" t="s">
        <v>14</v>
      </c>
      <c r="D18">
        <v>122721</v>
      </c>
      <c r="F18">
        <v>104612</v>
      </c>
      <c r="H18">
        <v>0</v>
      </c>
      <c r="J18">
        <f>SUM(D18:F18:H18)</f>
        <v>227333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1267</v>
      </c>
    </row>
    <row r="22" spans="1:28" x14ac:dyDescent="0.3">
      <c r="B22" t="s">
        <v>7</v>
      </c>
      <c r="J22">
        <f>SUM(J18:J19:J21)</f>
        <v>228600</v>
      </c>
    </row>
    <row r="23" spans="1:28" x14ac:dyDescent="0.3">
      <c r="A23" t="s">
        <v>20</v>
      </c>
      <c r="J23">
        <f>J22/J15*100</f>
        <v>62.965319495285868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Koil</v>
      </c>
      <c r="N25">
        <f>$D$15</f>
        <v>194029</v>
      </c>
      <c r="O25">
        <f>$F$15</f>
        <v>169010</v>
      </c>
      <c r="P25">
        <f>$H$15</f>
        <v>18</v>
      </c>
      <c r="Q25">
        <f>$J$15</f>
        <v>363057</v>
      </c>
      <c r="R25">
        <f>$D$18</f>
        <v>122721</v>
      </c>
      <c r="S25">
        <f>$F$18</f>
        <v>104612</v>
      </c>
      <c r="T25">
        <f>$J$21</f>
        <v>1267</v>
      </c>
      <c r="U25">
        <f>$J$22</f>
        <v>228600</v>
      </c>
      <c r="V25">
        <f>$C$28</f>
        <v>228587</v>
      </c>
      <c r="W25">
        <f>$J$23</f>
        <v>62.965319495285868</v>
      </c>
      <c r="X25" t="str">
        <f>$C$42</f>
        <v xml:space="preserve">BJP       </v>
      </c>
      <c r="Y25" t="str">
        <f>$C$43</f>
        <v xml:space="preserve">SP        </v>
      </c>
      <c r="Z25">
        <f>$G$42</f>
        <v>93814</v>
      </c>
      <c r="AA25">
        <f>$G$43</f>
        <v>42851</v>
      </c>
      <c r="AB25">
        <f>$C$44</f>
        <v>50963</v>
      </c>
    </row>
    <row r="26" spans="1:28" x14ac:dyDescent="0.3">
      <c r="B26" t="s">
        <v>22</v>
      </c>
      <c r="C26">
        <v>13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J22-13</f>
        <v>228587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376</v>
      </c>
    </row>
    <row r="32" spans="1:28" x14ac:dyDescent="0.3">
      <c r="B32" t="s">
        <v>27</v>
      </c>
      <c r="C32">
        <v>965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255</v>
      </c>
      <c r="G42">
        <v>93814</v>
      </c>
    </row>
    <row r="43" spans="1:7" x14ac:dyDescent="0.3">
      <c r="B43" t="s">
        <v>40</v>
      </c>
      <c r="C43" t="s">
        <v>45</v>
      </c>
      <c r="E43" t="s">
        <v>256</v>
      </c>
      <c r="G43">
        <v>42851</v>
      </c>
    </row>
    <row r="44" spans="1:7" x14ac:dyDescent="0.3">
      <c r="B44" t="s">
        <v>42</v>
      </c>
      <c r="C44">
        <v>50963</v>
      </c>
    </row>
  </sheetData>
  <mergeCells count="1">
    <mergeCell ref="A1:L1"/>
  </mergeCells>
  <pageMargins left="0.75" right="0.75" top="0.75" bottom="0.5" header="0.5" footer="0.7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257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0</v>
      </c>
      <c r="H5">
        <v>0</v>
      </c>
      <c r="J5">
        <f>SUM(D5:F5:H5)</f>
        <v>15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198203</v>
      </c>
      <c r="F12">
        <v>171930</v>
      </c>
      <c r="H12">
        <v>33</v>
      </c>
      <c r="J12">
        <f>SUM(D12:F12:H12)</f>
        <v>370166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55</v>
      </c>
      <c r="F14">
        <v>16</v>
      </c>
      <c r="H14">
        <v>0</v>
      </c>
      <c r="J14">
        <f>SUM(D14:F14:H14)</f>
        <v>71</v>
      </c>
    </row>
    <row r="15" spans="1:12" x14ac:dyDescent="0.3">
      <c r="B15" t="s">
        <v>7</v>
      </c>
      <c r="D15">
        <f>SUM(D12:D13:D14)</f>
        <v>198258</v>
      </c>
      <c r="F15">
        <f>SUM(F12:F13:F14)</f>
        <v>171946</v>
      </c>
      <c r="H15">
        <f>SUM(H12:H13:H14)</f>
        <v>33</v>
      </c>
      <c r="J15">
        <f>SUM(D15:F15:H15)</f>
        <v>370237</v>
      </c>
    </row>
    <row r="17" spans="1:28" x14ac:dyDescent="0.3">
      <c r="A17" t="s">
        <v>17</v>
      </c>
    </row>
    <row r="18" spans="1:28" x14ac:dyDescent="0.3">
      <c r="B18" t="s">
        <v>14</v>
      </c>
      <c r="D18">
        <v>135481</v>
      </c>
      <c r="F18">
        <v>109716</v>
      </c>
      <c r="H18">
        <v>0</v>
      </c>
      <c r="J18">
        <f>SUM(D18:F18:H18)</f>
        <v>245197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949</v>
      </c>
    </row>
    <row r="22" spans="1:28" x14ac:dyDescent="0.3">
      <c r="B22" t="s">
        <v>7</v>
      </c>
      <c r="J22">
        <f>SUM(J18:J19:J21)</f>
        <v>246146</v>
      </c>
    </row>
    <row r="23" spans="1:28" x14ac:dyDescent="0.3">
      <c r="A23" t="s">
        <v>20</v>
      </c>
      <c r="J23">
        <f>J22/J15*100</f>
        <v>66.483360658173012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>Aligarh</v>
      </c>
      <c r="N25">
        <f>$D$15</f>
        <v>198258</v>
      </c>
      <c r="O25">
        <f>$F$15</f>
        <v>171946</v>
      </c>
      <c r="P25">
        <f>$H$15</f>
        <v>33</v>
      </c>
      <c r="Q25">
        <f>$J$15</f>
        <v>370237</v>
      </c>
      <c r="R25">
        <f>$D$18</f>
        <v>135481</v>
      </c>
      <c r="S25">
        <f>$F$18</f>
        <v>109716</v>
      </c>
      <c r="T25">
        <f>$J$21</f>
        <v>949</v>
      </c>
      <c r="U25">
        <f>$J$22</f>
        <v>246146</v>
      </c>
      <c r="V25">
        <f>$C$28</f>
        <v>246114</v>
      </c>
      <c r="W25">
        <f>$J$23</f>
        <v>66.483360658173012</v>
      </c>
      <c r="X25" t="str">
        <f>$C$42</f>
        <v xml:space="preserve">BJP       </v>
      </c>
      <c r="Y25" t="str">
        <f>$C$43</f>
        <v xml:space="preserve">SP        </v>
      </c>
      <c r="Z25">
        <f>$G$42</f>
        <v>113752</v>
      </c>
      <c r="AA25">
        <f>$G$43</f>
        <v>98312</v>
      </c>
      <c r="AB25">
        <f>$C$44</f>
        <v>15440</v>
      </c>
    </row>
    <row r="26" spans="1:28" x14ac:dyDescent="0.3">
      <c r="B26" t="s">
        <v>22</v>
      </c>
      <c r="C26">
        <v>32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J22-32</f>
        <v>246114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363</v>
      </c>
    </row>
    <row r="32" spans="1:28" x14ac:dyDescent="0.3">
      <c r="B32" t="s">
        <v>27</v>
      </c>
      <c r="C32">
        <v>1020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258</v>
      </c>
      <c r="G42">
        <v>113752</v>
      </c>
    </row>
    <row r="43" spans="1:7" x14ac:dyDescent="0.3">
      <c r="B43" t="s">
        <v>40</v>
      </c>
      <c r="C43" t="s">
        <v>45</v>
      </c>
      <c r="E43" t="s">
        <v>259</v>
      </c>
      <c r="G43">
        <v>98312</v>
      </c>
    </row>
    <row r="44" spans="1:7" x14ac:dyDescent="0.3">
      <c r="B44" t="s">
        <v>42</v>
      </c>
      <c r="C44">
        <v>15440</v>
      </c>
    </row>
  </sheetData>
  <mergeCells count="1">
    <mergeCell ref="A1:L1"/>
  </mergeCells>
  <pageMargins left="0.75" right="0.75" top="0.75" bottom="0.5" header="0.5" footer="0.7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B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260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5</v>
      </c>
      <c r="F5">
        <v>2</v>
      </c>
      <c r="H5">
        <v>0</v>
      </c>
      <c r="J5">
        <f>SUM(D5:F5:H5)</f>
        <v>7</v>
      </c>
    </row>
    <row r="6" spans="1:12" x14ac:dyDescent="0.3">
      <c r="A6" t="s">
        <v>9</v>
      </c>
      <c r="D6">
        <v>0</v>
      </c>
      <c r="F6">
        <v>1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5</v>
      </c>
      <c r="F8">
        <f>E5-E6-E7</f>
        <v>0</v>
      </c>
      <c r="H8">
        <f>F5-F6-F7</f>
        <v>1</v>
      </c>
      <c r="J8">
        <f>SUM(D8:F8:E8)</f>
        <v>5</v>
      </c>
    </row>
    <row r="9" spans="1:12" x14ac:dyDescent="0.3">
      <c r="A9" t="s">
        <v>12</v>
      </c>
      <c r="D9">
        <v>3</v>
      </c>
      <c r="F9">
        <v>1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192442</v>
      </c>
      <c r="F12">
        <v>166527</v>
      </c>
      <c r="H12">
        <v>9</v>
      </c>
      <c r="J12">
        <f>SUM(D12:F12:H12)</f>
        <v>358978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409</v>
      </c>
      <c r="F14">
        <v>252</v>
      </c>
      <c r="H14">
        <v>0</v>
      </c>
      <c r="J14">
        <f>SUM(D14:F14:H14)</f>
        <v>661</v>
      </c>
    </row>
    <row r="15" spans="1:12" x14ac:dyDescent="0.3">
      <c r="B15" t="s">
        <v>7</v>
      </c>
      <c r="D15">
        <f>SUM(D12:D13:D14)</f>
        <v>192851</v>
      </c>
      <c r="F15">
        <f>SUM(F12:F13:F14)</f>
        <v>166779</v>
      </c>
      <c r="H15">
        <f>SUM(H12:H13:H14)</f>
        <v>9</v>
      </c>
      <c r="J15">
        <f>SUM(D15:F15:H15)</f>
        <v>359639</v>
      </c>
    </row>
    <row r="17" spans="1:28" x14ac:dyDescent="0.3">
      <c r="A17" t="s">
        <v>17</v>
      </c>
    </row>
    <row r="18" spans="1:28" x14ac:dyDescent="0.3">
      <c r="B18" t="s">
        <v>14</v>
      </c>
      <c r="D18">
        <v>124718</v>
      </c>
      <c r="F18">
        <v>108212</v>
      </c>
      <c r="H18">
        <v>0</v>
      </c>
      <c r="J18">
        <f>SUM(D18:F18:H18)</f>
        <v>232930</v>
      </c>
    </row>
    <row r="19" spans="1:28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8" x14ac:dyDescent="0.3">
      <c r="B20" t="s">
        <v>18</v>
      </c>
      <c r="J20">
        <v>0</v>
      </c>
    </row>
    <row r="21" spans="1:28" x14ac:dyDescent="0.3">
      <c r="B21" t="s">
        <v>19</v>
      </c>
      <c r="J21">
        <v>713</v>
      </c>
    </row>
    <row r="22" spans="1:28" x14ac:dyDescent="0.3">
      <c r="B22" t="s">
        <v>7</v>
      </c>
      <c r="J22">
        <f>SUM(J18:J19:J21)</f>
        <v>233643</v>
      </c>
    </row>
    <row r="23" spans="1:28" x14ac:dyDescent="0.3">
      <c r="A23" t="s">
        <v>20</v>
      </c>
      <c r="J23">
        <f>J22/J15*100</f>
        <v>64.96597977416242</v>
      </c>
    </row>
    <row r="24" spans="1:28" x14ac:dyDescent="0.3">
      <c r="M24" t="str">
        <f>$A$2</f>
        <v>Constituency Name</v>
      </c>
      <c r="N24" t="str">
        <f>_xlfn.CONCAT($D$4," ",$A$11)</f>
        <v>Men ELECTORS</v>
      </c>
      <c r="O24" t="str">
        <f>_xlfn.CONCAT($F$4," ",$A$11)</f>
        <v>Woman ELECTORS</v>
      </c>
      <c r="P24" t="str">
        <f>_xlfn.CONCAT($H$4," ",$A$11)</f>
        <v>Others ELECTORS</v>
      </c>
      <c r="Q24" t="str">
        <f>_xlfn.CONCAT("total"," ",$A$11)</f>
        <v>total ELECTORS</v>
      </c>
      <c r="R24" t="str">
        <f>_xlfn.CONCAT($D$4,$A$17)</f>
        <v>MenVOTERS</v>
      </c>
      <c r="S24" t="str">
        <f>_xlfn.CONCAT($F$4,$A$17)</f>
        <v>WomanVOTERS</v>
      </c>
      <c r="T24" t="str">
        <f>_xlfn.CONCAT($B$21,$A$17)</f>
        <v>PostalVOTERS</v>
      </c>
      <c r="U24" t="str">
        <f>_xlfn.CONCAT($J$4,$A$17)</f>
        <v>TotalVOTERS</v>
      </c>
      <c r="V24" t="str">
        <f>$B$28</f>
        <v>Total Valid Votes polled</v>
      </c>
      <c r="W24" t="str">
        <f>$A$23</f>
        <v>POLLING PERCENTAGE</v>
      </c>
      <c r="X24" t="str">
        <f>$B$42</f>
        <v>Winner</v>
      </c>
      <c r="Y24" t="str">
        <f>$B$43</f>
        <v>Runner-Up</v>
      </c>
      <c r="Z24" t="s">
        <v>1199</v>
      </c>
      <c r="AA24" t="s">
        <v>1200</v>
      </c>
      <c r="AB24" t="str">
        <f>$B$44</f>
        <v>Margin</v>
      </c>
    </row>
    <row r="25" spans="1:28" x14ac:dyDescent="0.3">
      <c r="A25" t="s">
        <v>21</v>
      </c>
      <c r="M25" t="str">
        <f>$B$2</f>
        <v xml:space="preserve">Iglas </v>
      </c>
      <c r="N25">
        <f>$D$15</f>
        <v>192851</v>
      </c>
      <c r="O25">
        <f>$F$15</f>
        <v>166779</v>
      </c>
      <c r="P25">
        <f>$H$15</f>
        <v>9</v>
      </c>
      <c r="Q25">
        <f>$J$15</f>
        <v>359639</v>
      </c>
      <c r="R25">
        <f>$D$18</f>
        <v>124718</v>
      </c>
      <c r="S25">
        <f>$F$18</f>
        <v>108212</v>
      </c>
      <c r="T25">
        <f>$J$21</f>
        <v>713</v>
      </c>
      <c r="U25">
        <f>$J$22</f>
        <v>233643</v>
      </c>
      <c r="V25">
        <f>$C$28</f>
        <v>233621</v>
      </c>
      <c r="W25">
        <f>$J$23</f>
        <v>64.96597977416242</v>
      </c>
      <c r="X25" t="str">
        <f>$C$42</f>
        <v xml:space="preserve">BJP       </v>
      </c>
      <c r="Y25" t="str">
        <f>$C$43</f>
        <v xml:space="preserve">BSP       </v>
      </c>
      <c r="Z25">
        <f>$G$42</f>
        <v>128000</v>
      </c>
      <c r="AA25">
        <f>$G$43</f>
        <v>53200</v>
      </c>
      <c r="AB25">
        <f>$C$44</f>
        <v>74800</v>
      </c>
    </row>
    <row r="26" spans="1:28" x14ac:dyDescent="0.3">
      <c r="B26" t="s">
        <v>22</v>
      </c>
      <c r="C26">
        <v>22</v>
      </c>
    </row>
    <row r="27" spans="1:28" x14ac:dyDescent="0.3">
      <c r="B27" t="s">
        <v>23</v>
      </c>
      <c r="C27">
        <v>0</v>
      </c>
    </row>
    <row r="28" spans="1:28" x14ac:dyDescent="0.3">
      <c r="B28" t="s">
        <v>24</v>
      </c>
      <c r="C28">
        <f>J22-22</f>
        <v>233621</v>
      </c>
    </row>
    <row r="29" spans="1:28" x14ac:dyDescent="0.3">
      <c r="B29" t="s">
        <v>25</v>
      </c>
      <c r="C29">
        <v>0</v>
      </c>
    </row>
    <row r="31" spans="1:28" x14ac:dyDescent="0.3">
      <c r="A31" t="s">
        <v>26</v>
      </c>
      <c r="C31">
        <v>409</v>
      </c>
    </row>
    <row r="32" spans="1:28" x14ac:dyDescent="0.3">
      <c r="B32" t="s">
        <v>27</v>
      </c>
      <c r="C32">
        <v>878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261</v>
      </c>
      <c r="G42">
        <v>128000</v>
      </c>
    </row>
    <row r="43" spans="1:7" x14ac:dyDescent="0.3">
      <c r="B43" t="s">
        <v>40</v>
      </c>
      <c r="C43" t="s">
        <v>47</v>
      </c>
      <c r="E43" t="s">
        <v>262</v>
      </c>
      <c r="G43">
        <v>53200</v>
      </c>
    </row>
    <row r="44" spans="1:7" x14ac:dyDescent="0.3">
      <c r="B44" t="s">
        <v>42</v>
      </c>
      <c r="C44">
        <v>74800</v>
      </c>
    </row>
  </sheetData>
  <mergeCells count="1">
    <mergeCell ref="A1:L1"/>
  </mergeCells>
  <pageMargins left="0.75" right="0.75" top="0.75" bottom="0.5" header="0.5" footer="0.7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A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263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0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210454</v>
      </c>
      <c r="F12">
        <v>173925</v>
      </c>
      <c r="H12">
        <v>2</v>
      </c>
      <c r="J12">
        <f>SUM(D12:F12:H12)</f>
        <v>384381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157</v>
      </c>
      <c r="F14">
        <v>72</v>
      </c>
      <c r="H14">
        <v>0</v>
      </c>
      <c r="J14">
        <f>SUM(D14:F14:H14)</f>
        <v>229</v>
      </c>
    </row>
    <row r="15" spans="1:12" x14ac:dyDescent="0.3">
      <c r="B15" t="s">
        <v>7</v>
      </c>
      <c r="D15">
        <f>SUM(D12:D13:D14)</f>
        <v>210611</v>
      </c>
      <c r="F15">
        <f>SUM(F12:F13:F14)</f>
        <v>173997</v>
      </c>
      <c r="H15">
        <f>SUM(H12:H13:H14)</f>
        <v>2</v>
      </c>
      <c r="J15">
        <f>SUM(D15:F15:H15)</f>
        <v>384610</v>
      </c>
    </row>
    <row r="17" spans="1:27" x14ac:dyDescent="0.3">
      <c r="A17" t="s">
        <v>17</v>
      </c>
    </row>
    <row r="18" spans="1:27" x14ac:dyDescent="0.3">
      <c r="B18" t="s">
        <v>14</v>
      </c>
      <c r="D18">
        <v>130820</v>
      </c>
      <c r="F18">
        <v>107065</v>
      </c>
      <c r="H18">
        <v>0</v>
      </c>
      <c r="J18">
        <f>SUM(D18:F18:H18)</f>
        <v>237885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712</v>
      </c>
    </row>
    <row r="22" spans="1:27" x14ac:dyDescent="0.3">
      <c r="B22" t="s">
        <v>7</v>
      </c>
      <c r="J22">
        <f>SUM(J18:J19:J21)</f>
        <v>238597</v>
      </c>
    </row>
    <row r="23" spans="1:27" x14ac:dyDescent="0.3">
      <c r="A23" t="s">
        <v>20</v>
      </c>
      <c r="J23">
        <f>J22/J15*100</f>
        <v>62.036088505239071</v>
      </c>
      <c r="L23" t="str">
        <f>$A$2</f>
        <v>Constituency Name</v>
      </c>
      <c r="M23" t="str">
        <f>_xlfn.CONCAT($D$4," ",$A$11)</f>
        <v>Men ELECTORS</v>
      </c>
      <c r="N23" t="str">
        <f>_xlfn.CONCAT($F$4," ",$A$11)</f>
        <v>Woman ELECTORS</v>
      </c>
      <c r="O23" t="str">
        <f>_xlfn.CONCAT($H$4," ",$A$11)</f>
        <v>Others ELECTORS</v>
      </c>
      <c r="P23" t="str">
        <f>_xlfn.CONCAT("total"," ",$A$11)</f>
        <v>total ELECTORS</v>
      </c>
      <c r="Q23" t="str">
        <f>_xlfn.CONCAT($D$4,$A$17)</f>
        <v>MenVOTERS</v>
      </c>
      <c r="R23" t="str">
        <f>_xlfn.CONCAT($F$4,$A$17)</f>
        <v>WomanVOTERS</v>
      </c>
      <c r="S23" t="str">
        <f>_xlfn.CONCAT($B$21,$A$17)</f>
        <v>PostalVOTERS</v>
      </c>
      <c r="T23" t="str">
        <f>_xlfn.CONCAT($J$4,$A$17)</f>
        <v>TotalVOTERS</v>
      </c>
      <c r="U23" t="str">
        <f>$B$28</f>
        <v>Total Valid Votes polled</v>
      </c>
      <c r="V23" t="str">
        <f>$A$23</f>
        <v>POLLING PERCENTAGE</v>
      </c>
      <c r="W23" t="str">
        <f>$B$42</f>
        <v>Winner</v>
      </c>
      <c r="X23" t="str">
        <f>$B$43</f>
        <v>Runner-Up</v>
      </c>
      <c r="Y23" t="s">
        <v>1199</v>
      </c>
      <c r="Z23" t="s">
        <v>1200</v>
      </c>
      <c r="AA23" t="str">
        <f>$B$44</f>
        <v>Margin</v>
      </c>
    </row>
    <row r="24" spans="1:27" x14ac:dyDescent="0.3">
      <c r="L24" t="str">
        <f>$B$2</f>
        <v xml:space="preserve">Hathras </v>
      </c>
      <c r="M24">
        <f>$D$15</f>
        <v>210611</v>
      </c>
      <c r="N24">
        <f>$F$15</f>
        <v>173997</v>
      </c>
      <c r="O24">
        <f>$H$15</f>
        <v>2</v>
      </c>
      <c r="P24">
        <f>$J$15</f>
        <v>384610</v>
      </c>
      <c r="Q24">
        <f>$D$18</f>
        <v>130820</v>
      </c>
      <c r="R24">
        <f>$F$18</f>
        <v>107065</v>
      </c>
      <c r="S24">
        <f>$J$21</f>
        <v>712</v>
      </c>
      <c r="T24">
        <f>$J$22</f>
        <v>238597</v>
      </c>
      <c r="U24">
        <f>$C$28</f>
        <v>238554</v>
      </c>
      <c r="V24">
        <f>$J$23</f>
        <v>62.036088505239071</v>
      </c>
      <c r="W24" t="str">
        <f>$C$42</f>
        <v xml:space="preserve">BJP       </v>
      </c>
      <c r="X24" t="str">
        <f>$C$43</f>
        <v xml:space="preserve">BSP       </v>
      </c>
      <c r="Y24">
        <f>$G$42</f>
        <v>133840</v>
      </c>
      <c r="Z24">
        <f>$G$43</f>
        <v>63179</v>
      </c>
      <c r="AA24">
        <f>$C$44</f>
        <v>70661</v>
      </c>
    </row>
    <row r="25" spans="1:27" x14ac:dyDescent="0.3">
      <c r="A25" t="s">
        <v>21</v>
      </c>
    </row>
    <row r="26" spans="1:27" x14ac:dyDescent="0.3">
      <c r="B26" t="s">
        <v>22</v>
      </c>
      <c r="C26">
        <v>43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J22-43</f>
        <v>238554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409</v>
      </c>
    </row>
    <row r="32" spans="1:27" x14ac:dyDescent="0.3">
      <c r="B32" t="s">
        <v>27</v>
      </c>
      <c r="C32">
        <v>940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264</v>
      </c>
      <c r="G42">
        <v>133840</v>
      </c>
    </row>
    <row r="43" spans="1:7" x14ac:dyDescent="0.3">
      <c r="B43" t="s">
        <v>40</v>
      </c>
      <c r="C43" t="s">
        <v>47</v>
      </c>
      <c r="E43" t="s">
        <v>265</v>
      </c>
      <c r="G43">
        <v>63179</v>
      </c>
    </row>
    <row r="44" spans="1:7" x14ac:dyDescent="0.3">
      <c r="B44" t="s">
        <v>42</v>
      </c>
      <c r="C44">
        <v>70661</v>
      </c>
    </row>
  </sheetData>
  <mergeCells count="1">
    <mergeCell ref="A1:L1"/>
  </mergeCells>
  <pageMargins left="0.75" right="0.75" top="0.75" bottom="0.5" header="0.5" footer="0.7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A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266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5</v>
      </c>
      <c r="H5">
        <v>0</v>
      </c>
      <c r="J5">
        <f>SUM(D5:F5:H5)</f>
        <v>20</v>
      </c>
    </row>
    <row r="6" spans="1:12" x14ac:dyDescent="0.3">
      <c r="A6" t="s">
        <v>9</v>
      </c>
      <c r="D6">
        <v>3</v>
      </c>
      <c r="F6">
        <v>1</v>
      </c>
      <c r="H6">
        <v>0</v>
      </c>
      <c r="J6">
        <f>SUM(D6:F6:H6)</f>
        <v>4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4</v>
      </c>
      <c r="J8">
        <f>SUM(D8:F8:E8)</f>
        <v>10</v>
      </c>
    </row>
    <row r="9" spans="1:12" x14ac:dyDescent="0.3">
      <c r="A9" t="s">
        <v>12</v>
      </c>
      <c r="D9">
        <v>8</v>
      </c>
      <c r="F9">
        <v>4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190954</v>
      </c>
      <c r="F12">
        <v>153241</v>
      </c>
      <c r="H12">
        <v>33</v>
      </c>
      <c r="J12">
        <f>SUM(D12:F12:H12)</f>
        <v>344228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799</v>
      </c>
      <c r="F14">
        <v>373</v>
      </c>
      <c r="H14">
        <v>0</v>
      </c>
      <c r="J14">
        <f>SUM(D14:F14:H14)</f>
        <v>1172</v>
      </c>
    </row>
    <row r="15" spans="1:12" x14ac:dyDescent="0.3">
      <c r="B15" t="s">
        <v>7</v>
      </c>
      <c r="D15">
        <f>SUM(D12:D13:D14)</f>
        <v>191753</v>
      </c>
      <c r="F15">
        <f>SUM(F12:F13:F14)</f>
        <v>153614</v>
      </c>
      <c r="H15">
        <f>SUM(H12:H13:H14)</f>
        <v>33</v>
      </c>
      <c r="J15">
        <f>SUM(D15:F15:H15)</f>
        <v>345400</v>
      </c>
    </row>
    <row r="17" spans="1:27" x14ac:dyDescent="0.3">
      <c r="A17" t="s">
        <v>17</v>
      </c>
    </row>
    <row r="18" spans="1:27" x14ac:dyDescent="0.3">
      <c r="B18" t="s">
        <v>14</v>
      </c>
      <c r="D18">
        <v>125156</v>
      </c>
      <c r="F18">
        <v>101000</v>
      </c>
      <c r="H18">
        <v>0</v>
      </c>
      <c r="J18">
        <f>SUM(D18:F18:H18)</f>
        <v>226156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562</v>
      </c>
      <c r="L21" t="str">
        <f>$B$2</f>
        <v>Sadabad</v>
      </c>
      <c r="M21">
        <f>$D$15</f>
        <v>191753</v>
      </c>
      <c r="N21">
        <f>$F$15</f>
        <v>153614</v>
      </c>
      <c r="O21">
        <f>$H$15</f>
        <v>33</v>
      </c>
      <c r="P21">
        <f>$J$15</f>
        <v>345400</v>
      </c>
      <c r="Q21">
        <f>$D$18</f>
        <v>125156</v>
      </c>
      <c r="R21">
        <f>$F$18</f>
        <v>101000</v>
      </c>
      <c r="S21">
        <f>$J$21</f>
        <v>562</v>
      </c>
      <c r="T21">
        <f>$J$22</f>
        <v>226718</v>
      </c>
      <c r="U21">
        <f>$C$28</f>
        <v>226634</v>
      </c>
      <c r="V21">
        <f>$J$23</f>
        <v>65.639258830341632</v>
      </c>
      <c r="W21" t="str">
        <f>$C$42</f>
        <v xml:space="preserve">BSP       </v>
      </c>
      <c r="X21" t="str">
        <f>$C$43</f>
        <v xml:space="preserve">RLD       </v>
      </c>
      <c r="Y21">
        <f>$G$42</f>
        <v>91365</v>
      </c>
      <c r="Z21">
        <f>$G$43</f>
        <v>64775</v>
      </c>
      <c r="AA21">
        <f>$C$44</f>
        <v>26610</v>
      </c>
    </row>
    <row r="22" spans="1:27" x14ac:dyDescent="0.3">
      <c r="B22" t="s">
        <v>7</v>
      </c>
      <c r="J22">
        <f>SUM(J18:J19:J21)</f>
        <v>226718</v>
      </c>
    </row>
    <row r="23" spans="1:27" x14ac:dyDescent="0.3">
      <c r="A23" t="s">
        <v>20</v>
      </c>
      <c r="J23">
        <f>J22/J15*100</f>
        <v>65.639258830341632</v>
      </c>
    </row>
    <row r="25" spans="1:27" x14ac:dyDescent="0.3">
      <c r="A25" t="s">
        <v>21</v>
      </c>
    </row>
    <row r="26" spans="1:27" x14ac:dyDescent="0.3">
      <c r="B26" t="s">
        <v>22</v>
      </c>
      <c r="C26">
        <v>84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J22-84</f>
        <v>226634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392</v>
      </c>
    </row>
    <row r="32" spans="1:27" x14ac:dyDescent="0.3">
      <c r="B32" t="s">
        <v>27</v>
      </c>
      <c r="C32">
        <v>878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267</v>
      </c>
      <c r="G42">
        <v>91365</v>
      </c>
    </row>
    <row r="43" spans="1:7" x14ac:dyDescent="0.3">
      <c r="B43" t="s">
        <v>40</v>
      </c>
      <c r="C43" t="s">
        <v>179</v>
      </c>
      <c r="E43" t="s">
        <v>268</v>
      </c>
      <c r="G43">
        <v>64775</v>
      </c>
    </row>
    <row r="44" spans="1:7" x14ac:dyDescent="0.3">
      <c r="B44" t="s">
        <v>42</v>
      </c>
      <c r="C44">
        <v>26610</v>
      </c>
    </row>
  </sheetData>
  <mergeCells count="1">
    <mergeCell ref="A1:L1"/>
  </mergeCells>
  <pageMargins left="0.75" right="0.75" top="0.75" bottom="0.5" header="0.5" footer="0.7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A44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269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12" x14ac:dyDescent="0.3">
      <c r="A9" t="s">
        <v>12</v>
      </c>
      <c r="D9">
        <v>11</v>
      </c>
      <c r="F9">
        <v>1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191641</v>
      </c>
      <c r="F12">
        <v>158418</v>
      </c>
      <c r="H12">
        <v>9</v>
      </c>
      <c r="J12">
        <f>SUM(D12:F12:H12)</f>
        <v>350068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138</v>
      </c>
      <c r="F14">
        <v>71</v>
      </c>
      <c r="H14">
        <v>0</v>
      </c>
      <c r="J14">
        <f>SUM(D14:F14:H14)</f>
        <v>209</v>
      </c>
    </row>
    <row r="15" spans="1:12" x14ac:dyDescent="0.3">
      <c r="B15" t="s">
        <v>7</v>
      </c>
      <c r="D15">
        <f>SUM(D12:D13:D14)</f>
        <v>191779</v>
      </c>
      <c r="F15">
        <f>SUM(F12:F13:F14)</f>
        <v>158489</v>
      </c>
      <c r="H15">
        <f>SUM(H12:H13:H14)</f>
        <v>9</v>
      </c>
      <c r="J15">
        <f>SUM(D15:F15:H15)</f>
        <v>350277</v>
      </c>
    </row>
    <row r="17" spans="1:27" x14ac:dyDescent="0.3">
      <c r="A17" t="s">
        <v>17</v>
      </c>
    </row>
    <row r="18" spans="1:27" x14ac:dyDescent="0.3">
      <c r="B18" t="s">
        <v>14</v>
      </c>
      <c r="D18">
        <v>115798</v>
      </c>
      <c r="F18">
        <v>100069</v>
      </c>
      <c r="H18">
        <v>0</v>
      </c>
      <c r="J18">
        <f>SUM(D18:F18:H18)</f>
        <v>215867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426</v>
      </c>
      <c r="L21" t="str">
        <f>$B$2</f>
        <v>Sikandra Rao</v>
      </c>
      <c r="M21">
        <f>$D$15</f>
        <v>191779</v>
      </c>
      <c r="N21">
        <f>$F$15</f>
        <v>158489</v>
      </c>
      <c r="O21">
        <f>$H$15</f>
        <v>9</v>
      </c>
      <c r="P21">
        <f>$J$15</f>
        <v>350277</v>
      </c>
      <c r="Q21">
        <f>$D$18</f>
        <v>115798</v>
      </c>
      <c r="R21">
        <f>$F$18</f>
        <v>100069</v>
      </c>
      <c r="S21">
        <f>$J$21</f>
        <v>426</v>
      </c>
      <c r="T21">
        <f>$J$22</f>
        <v>216293</v>
      </c>
      <c r="U21">
        <f>$C$28</f>
        <v>216244</v>
      </c>
      <c r="V21">
        <f>$J$23</f>
        <v>61.749129974277508</v>
      </c>
      <c r="W21" t="str">
        <f>$C$42</f>
        <v xml:space="preserve">BJP       </v>
      </c>
      <c r="X21" t="str">
        <f>$C$43</f>
        <v xml:space="preserve">BSP       </v>
      </c>
      <c r="Y21">
        <f>$G$42</f>
        <v>76129</v>
      </c>
      <c r="Z21">
        <f>$G$43</f>
        <v>61357</v>
      </c>
      <c r="AA21">
        <f>$C$44</f>
        <v>14772</v>
      </c>
    </row>
    <row r="22" spans="1:27" x14ac:dyDescent="0.3">
      <c r="B22" t="s">
        <v>7</v>
      </c>
      <c r="J22">
        <f>SUM(J18:J19:J21)</f>
        <v>216293</v>
      </c>
    </row>
    <row r="23" spans="1:27" x14ac:dyDescent="0.3">
      <c r="A23" t="s">
        <v>20</v>
      </c>
      <c r="J23">
        <f>J22/J15*100</f>
        <v>61.749129974277508</v>
      </c>
    </row>
    <row r="25" spans="1:27" x14ac:dyDescent="0.3">
      <c r="A25" t="s">
        <v>21</v>
      </c>
    </row>
    <row r="26" spans="1:27" x14ac:dyDescent="0.3">
      <c r="B26" t="s">
        <v>22</v>
      </c>
      <c r="C26">
        <v>49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J22-49</f>
        <v>216244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386</v>
      </c>
    </row>
    <row r="32" spans="1:27" x14ac:dyDescent="0.3">
      <c r="B32" t="s">
        <v>27</v>
      </c>
      <c r="C32">
        <v>907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270</v>
      </c>
      <c r="G42">
        <v>76129</v>
      </c>
    </row>
    <row r="43" spans="1:7" x14ac:dyDescent="0.3">
      <c r="B43" t="s">
        <v>40</v>
      </c>
      <c r="C43" t="s">
        <v>47</v>
      </c>
      <c r="E43" t="s">
        <v>271</v>
      </c>
      <c r="G43">
        <v>61357</v>
      </c>
    </row>
    <row r="44" spans="1:7" x14ac:dyDescent="0.3">
      <c r="B44" t="s">
        <v>42</v>
      </c>
      <c r="C44">
        <v>14772</v>
      </c>
    </row>
  </sheetData>
  <mergeCells count="1">
    <mergeCell ref="A1:L1"/>
  </mergeCells>
  <pageMargins left="0.75" right="0.75" top="0.75" bottom="0.5" header="0.5" footer="0.7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272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0</v>
      </c>
      <c r="H5">
        <v>0</v>
      </c>
      <c r="J5">
        <f>SUM(D5:F5:H5)</f>
        <v>16</v>
      </c>
    </row>
    <row r="6" spans="1:12" x14ac:dyDescent="0.3">
      <c r="A6" t="s">
        <v>9</v>
      </c>
      <c r="D6">
        <v>6</v>
      </c>
      <c r="F6">
        <v>0</v>
      </c>
      <c r="H6">
        <v>0</v>
      </c>
      <c r="J6">
        <f>SUM(D6:F6:H6)</f>
        <v>6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0</v>
      </c>
      <c r="J8">
        <f>SUM(D8:F8:E8)</f>
        <v>8</v>
      </c>
    </row>
    <row r="9" spans="1:12" x14ac:dyDescent="0.3">
      <c r="A9" t="s">
        <v>12</v>
      </c>
      <c r="D9">
        <v>5</v>
      </c>
      <c r="F9">
        <v>0</v>
      </c>
      <c r="H9">
        <v>0</v>
      </c>
      <c r="J9">
        <f>SUM(D9:F9:E9)</f>
        <v>5</v>
      </c>
    </row>
    <row r="11" spans="1:12" x14ac:dyDescent="0.3">
      <c r="A11" t="s">
        <v>13</v>
      </c>
    </row>
    <row r="12" spans="1:12" x14ac:dyDescent="0.3">
      <c r="B12" t="s">
        <v>14</v>
      </c>
      <c r="D12">
        <v>186564</v>
      </c>
      <c r="F12">
        <v>152910</v>
      </c>
      <c r="H12">
        <v>11</v>
      </c>
      <c r="J12">
        <f>SUM(D12:F12:H12)</f>
        <v>339485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468</v>
      </c>
      <c r="F14">
        <v>169</v>
      </c>
      <c r="H14">
        <v>0</v>
      </c>
      <c r="J14">
        <f>SUM(D14:F14:H14)</f>
        <v>637</v>
      </c>
    </row>
    <row r="15" spans="1:12" x14ac:dyDescent="0.3">
      <c r="B15" t="s">
        <v>7</v>
      </c>
      <c r="D15">
        <f>SUM(D12:D13:D14)</f>
        <v>187032</v>
      </c>
      <c r="F15">
        <f>SUM(F12:F13:F14)</f>
        <v>153079</v>
      </c>
      <c r="H15">
        <f>SUM(H12:H13:H14)</f>
        <v>11</v>
      </c>
      <c r="J15">
        <f>SUM(D15:F15:H15)</f>
        <v>340122</v>
      </c>
    </row>
    <row r="17" spans="1:27" x14ac:dyDescent="0.3">
      <c r="A17" t="s">
        <v>17</v>
      </c>
    </row>
    <row r="18" spans="1:27" x14ac:dyDescent="0.3">
      <c r="B18" t="s">
        <v>14</v>
      </c>
      <c r="D18">
        <v>125760</v>
      </c>
      <c r="F18">
        <v>100985</v>
      </c>
      <c r="H18">
        <v>1</v>
      </c>
      <c r="J18">
        <f>SUM(D18:F18:H18)</f>
        <v>226746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597</v>
      </c>
      <c r="L21" t="str">
        <f>$B$2</f>
        <v>Chhata</v>
      </c>
      <c r="M21">
        <f>$D$15</f>
        <v>187032</v>
      </c>
      <c r="N21">
        <f>$F$15</f>
        <v>153079</v>
      </c>
      <c r="O21">
        <f>$H$15</f>
        <v>11</v>
      </c>
      <c r="P21">
        <f>$J$15</f>
        <v>340122</v>
      </c>
      <c r="Q21">
        <f>$D$18</f>
        <v>125760</v>
      </c>
      <c r="R21">
        <f>$F$18</f>
        <v>100985</v>
      </c>
      <c r="S21">
        <f>$J$21</f>
        <v>597</v>
      </c>
      <c r="T21">
        <f>$J$22</f>
        <v>227343</v>
      </c>
      <c r="U21">
        <f>$C$28</f>
        <v>227322</v>
      </c>
      <c r="V21">
        <f>$J$23</f>
        <v>66.84160389507295</v>
      </c>
      <c r="W21" t="str">
        <f>$C$42</f>
        <v xml:space="preserve">BJP       </v>
      </c>
      <c r="X21" t="str">
        <f>$C$43</f>
        <v xml:space="preserve">IND       </v>
      </c>
      <c r="Y21">
        <f>$G$42</f>
        <v>117537</v>
      </c>
      <c r="Z21">
        <f>$G$43</f>
        <v>53699</v>
      </c>
      <c r="AA21">
        <f>$C$44</f>
        <v>63838</v>
      </c>
    </row>
    <row r="22" spans="1:27" x14ac:dyDescent="0.3">
      <c r="B22" t="s">
        <v>7</v>
      </c>
      <c r="J22">
        <f>SUM(J18:J19:J21)</f>
        <v>227343</v>
      </c>
    </row>
    <row r="23" spans="1:27" x14ac:dyDescent="0.3">
      <c r="A23" t="s">
        <v>20</v>
      </c>
      <c r="J23">
        <f>J22/J15*100</f>
        <v>66.84160389507295</v>
      </c>
    </row>
    <row r="25" spans="1:27" x14ac:dyDescent="0.3">
      <c r="A25" t="s">
        <v>21</v>
      </c>
    </row>
    <row r="26" spans="1:27" x14ac:dyDescent="0.3">
      <c r="B26" t="s">
        <v>22</v>
      </c>
      <c r="C26">
        <v>21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J22-21</f>
        <v>227322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355</v>
      </c>
    </row>
    <row r="32" spans="1:27" x14ac:dyDescent="0.3">
      <c r="B32" t="s">
        <v>27</v>
      </c>
      <c r="C32">
        <v>956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273</v>
      </c>
      <c r="G42">
        <v>117537</v>
      </c>
    </row>
    <row r="43" spans="1:7" x14ac:dyDescent="0.3">
      <c r="B43" t="s">
        <v>40</v>
      </c>
      <c r="C43" t="s">
        <v>274</v>
      </c>
      <c r="E43" t="s">
        <v>275</v>
      </c>
      <c r="G43">
        <v>53699</v>
      </c>
    </row>
    <row r="44" spans="1:7" x14ac:dyDescent="0.3">
      <c r="B44" t="s">
        <v>42</v>
      </c>
      <c r="C44">
        <v>63838</v>
      </c>
    </row>
  </sheetData>
  <mergeCells count="1">
    <mergeCell ref="A1:L1"/>
  </mergeCells>
  <pageMargins left="0.75" right="0.75" top="0.75" bottom="0.5" header="0.5" footer="0.7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276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171914</v>
      </c>
      <c r="F12">
        <v>142520</v>
      </c>
      <c r="H12">
        <v>26</v>
      </c>
      <c r="J12">
        <f>SUM(D12:F12:H12)</f>
        <v>314460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1682</v>
      </c>
      <c r="F14">
        <v>354</v>
      </c>
      <c r="H14">
        <v>0</v>
      </c>
      <c r="J14">
        <f>SUM(D14:F14:H14)</f>
        <v>2036</v>
      </c>
    </row>
    <row r="15" spans="1:12" x14ac:dyDescent="0.3">
      <c r="B15" t="s">
        <v>7</v>
      </c>
      <c r="D15">
        <f>SUM(D12:D13:D14)</f>
        <v>173596</v>
      </c>
      <c r="F15">
        <f>SUM(F12:F13:F14)</f>
        <v>142874</v>
      </c>
      <c r="H15">
        <f>SUM(H12:H13:H14)</f>
        <v>26</v>
      </c>
      <c r="J15">
        <f>SUM(D15:F15:H15)</f>
        <v>316496</v>
      </c>
    </row>
    <row r="17" spans="1:27" x14ac:dyDescent="0.3">
      <c r="A17" t="s">
        <v>17</v>
      </c>
    </row>
    <row r="18" spans="1:27" x14ac:dyDescent="0.3">
      <c r="B18" t="s">
        <v>14</v>
      </c>
      <c r="D18">
        <v>115168</v>
      </c>
      <c r="F18">
        <v>94640</v>
      </c>
      <c r="H18">
        <v>0</v>
      </c>
      <c r="J18">
        <f>SUM(D18:F18:H18)</f>
        <v>209808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888</v>
      </c>
      <c r="L21" t="str">
        <f>$B$2</f>
        <v>Mant</v>
      </c>
      <c r="M21">
        <f>$D$15</f>
        <v>173596</v>
      </c>
      <c r="N21">
        <f>$F$15</f>
        <v>142874</v>
      </c>
      <c r="O21">
        <f>$H$15</f>
        <v>26</v>
      </c>
      <c r="P21">
        <f>$J$15</f>
        <v>316496</v>
      </c>
      <c r="Q21">
        <f>$D$18</f>
        <v>115168</v>
      </c>
      <c r="R21">
        <f>$F$18</f>
        <v>94640</v>
      </c>
      <c r="S21">
        <f>$J$21</f>
        <v>888</v>
      </c>
      <c r="T21">
        <f>$J$22</f>
        <v>210696</v>
      </c>
      <c r="U21">
        <f>$C$28</f>
        <v>210597</v>
      </c>
      <c r="V21">
        <f>$J$23</f>
        <v>66.571457459177992</v>
      </c>
      <c r="W21" t="str">
        <f>$C$42</f>
        <v xml:space="preserve">BSP       </v>
      </c>
      <c r="X21" t="str">
        <f>$C$43</f>
        <v xml:space="preserve">RLD       </v>
      </c>
      <c r="Y21">
        <f>$G$42</f>
        <v>65862</v>
      </c>
      <c r="Z21">
        <f>$G$43</f>
        <v>65430</v>
      </c>
      <c r="AA21">
        <f>$C$44</f>
        <v>432</v>
      </c>
    </row>
    <row r="22" spans="1:27" x14ac:dyDescent="0.3">
      <c r="B22" t="s">
        <v>7</v>
      </c>
      <c r="J22">
        <f>SUM(J18:J19:J21)</f>
        <v>210696</v>
      </c>
    </row>
    <row r="23" spans="1:27" x14ac:dyDescent="0.3">
      <c r="A23" t="s">
        <v>20</v>
      </c>
      <c r="J23">
        <f>J22/J15*100</f>
        <v>66.571457459177992</v>
      </c>
    </row>
    <row r="25" spans="1:27" x14ac:dyDescent="0.3">
      <c r="A25" t="s">
        <v>21</v>
      </c>
    </row>
    <row r="26" spans="1:27" x14ac:dyDescent="0.3">
      <c r="B26" t="s">
        <v>22</v>
      </c>
      <c r="C26">
        <v>99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J22-99</f>
        <v>210597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380</v>
      </c>
    </row>
    <row r="32" spans="1:27" x14ac:dyDescent="0.3">
      <c r="B32" t="s">
        <v>27</v>
      </c>
      <c r="C32">
        <v>828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47</v>
      </c>
      <c r="E42" t="s">
        <v>277</v>
      </c>
      <c r="G42">
        <v>65862</v>
      </c>
    </row>
    <row r="43" spans="1:7" x14ac:dyDescent="0.3">
      <c r="B43" t="s">
        <v>40</v>
      </c>
      <c r="C43" t="s">
        <v>179</v>
      </c>
      <c r="E43" t="s">
        <v>278</v>
      </c>
      <c r="G43">
        <v>65430</v>
      </c>
    </row>
    <row r="44" spans="1:7" x14ac:dyDescent="0.3">
      <c r="B44" t="s">
        <v>42</v>
      </c>
      <c r="C44">
        <v>432</v>
      </c>
    </row>
  </sheetData>
  <mergeCells count="1">
    <mergeCell ref="A1:L1"/>
  </mergeCells>
  <pageMargins left="0.75" right="0.75" top="0.75" bottom="0.5" header="0.5" footer="0.7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279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16</v>
      </c>
      <c r="F5">
        <v>0</v>
      </c>
      <c r="H5">
        <v>0</v>
      </c>
      <c r="J5">
        <f>SUM(D5:F5:H5)</f>
        <v>16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3</v>
      </c>
      <c r="F7">
        <v>0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0</v>
      </c>
      <c r="J8">
        <f>SUM(D8:F8:E8)</f>
        <v>12</v>
      </c>
    </row>
    <row r="9" spans="1:12" x14ac:dyDescent="0.3">
      <c r="A9" t="s">
        <v>12</v>
      </c>
      <c r="D9">
        <v>9</v>
      </c>
      <c r="F9">
        <v>0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169476</v>
      </c>
      <c r="F12">
        <v>140405</v>
      </c>
      <c r="H12">
        <v>14</v>
      </c>
      <c r="J12">
        <f>SUM(D12:F12:H12)</f>
        <v>309895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1024</v>
      </c>
      <c r="F14">
        <v>477</v>
      </c>
      <c r="H14">
        <v>0</v>
      </c>
      <c r="J14">
        <f>SUM(D14:F14:H14)</f>
        <v>1501</v>
      </c>
    </row>
    <row r="15" spans="1:12" x14ac:dyDescent="0.3">
      <c r="B15" t="s">
        <v>7</v>
      </c>
      <c r="D15">
        <f>SUM(D12:D13:D14)</f>
        <v>170500</v>
      </c>
      <c r="F15">
        <f>SUM(F12:F13:F14)</f>
        <v>140882</v>
      </c>
      <c r="H15">
        <f>SUM(H12:H13:H14)</f>
        <v>14</v>
      </c>
      <c r="J15">
        <f>SUM(D15:F15:H15)</f>
        <v>311396</v>
      </c>
    </row>
    <row r="17" spans="1:27" x14ac:dyDescent="0.3">
      <c r="A17" t="s">
        <v>17</v>
      </c>
    </row>
    <row r="18" spans="1:27" x14ac:dyDescent="0.3">
      <c r="B18" t="s">
        <v>14</v>
      </c>
      <c r="D18">
        <v>115456</v>
      </c>
      <c r="F18">
        <v>91022</v>
      </c>
      <c r="H18">
        <v>0</v>
      </c>
      <c r="J18">
        <f>SUM(D18:F18:H18)</f>
        <v>206478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636</v>
      </c>
      <c r="L21" t="str">
        <f>$B$2</f>
        <v>Goverdhan</v>
      </c>
      <c r="M21">
        <f>$D$15</f>
        <v>170500</v>
      </c>
      <c r="N21">
        <f>$F$15</f>
        <v>140882</v>
      </c>
      <c r="O21">
        <f>$H$15</f>
        <v>14</v>
      </c>
      <c r="P21">
        <f>$J$15</f>
        <v>311396</v>
      </c>
      <c r="Q21">
        <f>$D$18</f>
        <v>115456</v>
      </c>
      <c r="R21">
        <f>$F$18</f>
        <v>91022</v>
      </c>
      <c r="S21">
        <f>$J$21</f>
        <v>636</v>
      </c>
      <c r="T21">
        <f>$J$22</f>
        <v>207114</v>
      </c>
      <c r="U21">
        <f>$C$28</f>
        <v>207072</v>
      </c>
      <c r="V21">
        <f>$J$23</f>
        <v>66.511451656411765</v>
      </c>
      <c r="W21" t="str">
        <f>$C$42</f>
        <v xml:space="preserve">BJP       </v>
      </c>
      <c r="X21" t="str">
        <f>$C$43</f>
        <v xml:space="preserve">BSP       </v>
      </c>
      <c r="Y21">
        <f>$G$42</f>
        <v>93538</v>
      </c>
      <c r="Z21">
        <f>$G$43</f>
        <v>60529</v>
      </c>
      <c r="AA21">
        <f>$C$44</f>
        <v>33009</v>
      </c>
    </row>
    <row r="22" spans="1:27" x14ac:dyDescent="0.3">
      <c r="B22" t="s">
        <v>7</v>
      </c>
      <c r="J22">
        <f>SUM(J18:J19:J21)</f>
        <v>207114</v>
      </c>
    </row>
    <row r="23" spans="1:27" x14ac:dyDescent="0.3">
      <c r="A23" t="s">
        <v>20</v>
      </c>
      <c r="J23">
        <f>J22/J15*100</f>
        <v>66.511451656411765</v>
      </c>
    </row>
    <row r="25" spans="1:27" x14ac:dyDescent="0.3">
      <c r="A25" t="s">
        <v>21</v>
      </c>
    </row>
    <row r="26" spans="1:27" x14ac:dyDescent="0.3">
      <c r="B26" t="s">
        <v>22</v>
      </c>
      <c r="C26">
        <v>42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J22-42</f>
        <v>207072</v>
      </c>
    </row>
    <row r="29" spans="1:27" x14ac:dyDescent="0.3">
      <c r="B29" t="s">
        <v>25</v>
      </c>
      <c r="C29">
        <v>1</v>
      </c>
    </row>
    <row r="31" spans="1:27" x14ac:dyDescent="0.3">
      <c r="A31" t="s">
        <v>26</v>
      </c>
      <c r="C31">
        <v>330</v>
      </c>
    </row>
    <row r="32" spans="1:27" x14ac:dyDescent="0.3">
      <c r="B32" t="s">
        <v>27</v>
      </c>
      <c r="C32">
        <v>939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280</v>
      </c>
      <c r="G42">
        <v>93538</v>
      </c>
    </row>
    <row r="43" spans="1:7" x14ac:dyDescent="0.3">
      <c r="B43" t="s">
        <v>40</v>
      </c>
      <c r="C43" t="s">
        <v>47</v>
      </c>
      <c r="E43" t="s">
        <v>281</v>
      </c>
      <c r="G43">
        <v>60529</v>
      </c>
    </row>
    <row r="44" spans="1:7" x14ac:dyDescent="0.3">
      <c r="B44" t="s">
        <v>42</v>
      </c>
      <c r="C44">
        <v>33009</v>
      </c>
    </row>
  </sheetData>
  <mergeCells count="1">
    <mergeCell ref="A1:L1"/>
  </mergeCells>
  <pageMargins left="0.75" right="0.75" top="0.75" bottom="0.5" header="0.5" footer="0.7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282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0</v>
      </c>
      <c r="H5">
        <v>0</v>
      </c>
      <c r="J5">
        <f>SUM(D5:F5:H5)</f>
        <v>14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233078</v>
      </c>
      <c r="F12">
        <v>191760</v>
      </c>
      <c r="H12">
        <v>161</v>
      </c>
      <c r="J12">
        <f>SUM(D12:F12:H12)</f>
        <v>424999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541</v>
      </c>
      <c r="F14">
        <v>209</v>
      </c>
      <c r="H14">
        <v>0</v>
      </c>
      <c r="J14">
        <f>SUM(D14:F14:H14)</f>
        <v>750</v>
      </c>
    </row>
    <row r="15" spans="1:12" x14ac:dyDescent="0.3">
      <c r="B15" t="s">
        <v>7</v>
      </c>
      <c r="D15">
        <f>SUM(D12:D13:D14)</f>
        <v>233619</v>
      </c>
      <c r="F15">
        <f>SUM(F12:F13:F14)</f>
        <v>191969</v>
      </c>
      <c r="H15">
        <f>SUM(H12:H13:H14)</f>
        <v>161</v>
      </c>
      <c r="J15">
        <f>SUM(D15:F15:H15)</f>
        <v>425749</v>
      </c>
    </row>
    <row r="17" spans="1:27" x14ac:dyDescent="0.3">
      <c r="A17" t="s">
        <v>17</v>
      </c>
    </row>
    <row r="18" spans="1:27" x14ac:dyDescent="0.3">
      <c r="B18" t="s">
        <v>14</v>
      </c>
      <c r="D18">
        <v>142247</v>
      </c>
      <c r="F18">
        <v>109606</v>
      </c>
      <c r="H18">
        <v>2</v>
      </c>
      <c r="J18">
        <f>SUM(D18:F18:H18)</f>
        <v>251855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1356</v>
      </c>
      <c r="L21" t="str">
        <f>$B$2</f>
        <v>Mathura</v>
      </c>
      <c r="M21">
        <f>$D$15</f>
        <v>233619</v>
      </c>
      <c r="N21">
        <f>$F$15</f>
        <v>191969</v>
      </c>
      <c r="O21">
        <f>$H$15</f>
        <v>161</v>
      </c>
      <c r="P21">
        <f>$J$15</f>
        <v>425749</v>
      </c>
      <c r="Q21">
        <f>$D$18</f>
        <v>142247</v>
      </c>
      <c r="R21">
        <f>$F$18</f>
        <v>109606</v>
      </c>
      <c r="S21">
        <f>$J$21</f>
        <v>1356</v>
      </c>
      <c r="T21">
        <f>$J$22</f>
        <v>253211</v>
      </c>
      <c r="U21">
        <f>$C$28</f>
        <v>253071</v>
      </c>
      <c r="V21">
        <f>$J$23</f>
        <v>59.474244214314062</v>
      </c>
      <c r="W21" t="str">
        <f>$C$42</f>
        <v xml:space="preserve">BJP       </v>
      </c>
      <c r="X21" t="str">
        <f>$C$43</f>
        <v xml:space="preserve">INC       </v>
      </c>
      <c r="Y21">
        <f>$G$42</f>
        <v>143361</v>
      </c>
      <c r="Z21">
        <f>$G$43</f>
        <v>42200</v>
      </c>
      <c r="AA21">
        <f>$C$44</f>
        <v>101161</v>
      </c>
    </row>
    <row r="22" spans="1:27" x14ac:dyDescent="0.3">
      <c r="B22" t="s">
        <v>7</v>
      </c>
      <c r="J22">
        <f>SUM(J18:J19:J21)</f>
        <v>253211</v>
      </c>
    </row>
    <row r="23" spans="1:27" x14ac:dyDescent="0.3">
      <c r="A23" t="s">
        <v>20</v>
      </c>
      <c r="J23">
        <f>J22/J15*100</f>
        <v>59.474244214314062</v>
      </c>
    </row>
    <row r="25" spans="1:27" x14ac:dyDescent="0.3">
      <c r="A25" t="s">
        <v>21</v>
      </c>
    </row>
    <row r="26" spans="1:27" x14ac:dyDescent="0.3">
      <c r="B26" t="s">
        <v>22</v>
      </c>
      <c r="C26">
        <v>140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J22-140</f>
        <v>253071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427</v>
      </c>
    </row>
    <row r="32" spans="1:27" x14ac:dyDescent="0.3">
      <c r="B32" t="s">
        <v>27</v>
      </c>
      <c r="C32">
        <v>995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283</v>
      </c>
      <c r="G42">
        <v>143361</v>
      </c>
    </row>
    <row r="43" spans="1:7" x14ac:dyDescent="0.3">
      <c r="B43" t="s">
        <v>40</v>
      </c>
      <c r="C43" t="s">
        <v>39</v>
      </c>
      <c r="E43" t="s">
        <v>284</v>
      </c>
      <c r="G43">
        <v>42200</v>
      </c>
    </row>
    <row r="44" spans="1:7" x14ac:dyDescent="0.3">
      <c r="B44" t="s">
        <v>42</v>
      </c>
      <c r="C44">
        <v>101161</v>
      </c>
    </row>
  </sheetData>
  <mergeCells count="1">
    <mergeCell ref="A1:L1"/>
  </mergeCells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44"/>
  <sheetViews>
    <sheetView topLeftCell="G1" workbookViewId="0">
      <selection activeCell="H27" sqref="H27"/>
    </sheetView>
  </sheetViews>
  <sheetFormatPr defaultRowHeight="14.4" x14ac:dyDescent="0.3"/>
  <sheetData>
    <row r="1" spans="1:2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9" x14ac:dyDescent="0.3">
      <c r="A2" t="s">
        <v>1</v>
      </c>
      <c r="B2" t="s">
        <v>66</v>
      </c>
    </row>
    <row r="4" spans="1:29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9" x14ac:dyDescent="0.3">
      <c r="A5" t="s">
        <v>8</v>
      </c>
      <c r="D5">
        <v>9</v>
      </c>
      <c r="F5">
        <v>3</v>
      </c>
      <c r="H5">
        <v>0</v>
      </c>
      <c r="J5">
        <f>SUM(D5:F5:H5)</f>
        <v>12</v>
      </c>
    </row>
    <row r="6" spans="1:29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29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29" x14ac:dyDescent="0.3">
      <c r="A8" t="s">
        <v>11</v>
      </c>
      <c r="D8">
        <f>D5-D6-D7</f>
        <v>7</v>
      </c>
      <c r="F8">
        <f>E5-E6-E7</f>
        <v>0</v>
      </c>
      <c r="H8">
        <f>F5-F6-F7</f>
        <v>3</v>
      </c>
      <c r="J8">
        <f>SUM(D8:F8:E8)</f>
        <v>7</v>
      </c>
    </row>
    <row r="9" spans="1:29" x14ac:dyDescent="0.3">
      <c r="A9" t="s">
        <v>12</v>
      </c>
      <c r="D9">
        <v>4</v>
      </c>
      <c r="F9">
        <v>3</v>
      </c>
      <c r="H9">
        <v>0</v>
      </c>
      <c r="J9">
        <f>SUM(D9:F9:E9)</f>
        <v>7</v>
      </c>
    </row>
    <row r="10" spans="1:29" x14ac:dyDescent="0.3">
      <c r="N10" t="str">
        <f>$A$2</f>
        <v>Constituency Name</v>
      </c>
      <c r="O10" t="str">
        <f>_xlfn.CONCAT($D$4," ",$A$11)</f>
        <v>Men ELECTORS</v>
      </c>
      <c r="P10" t="str">
        <f>_xlfn.CONCAT($F$4," ",$A$11)</f>
        <v>Woman ELECTORS</v>
      </c>
      <c r="Q10" t="str">
        <f>_xlfn.CONCAT($H$4," ",$A$11)</f>
        <v>Others ELECTORS</v>
      </c>
      <c r="R10" t="str">
        <f>_xlfn.CONCAT("total"," ",$A$11)</f>
        <v>total ELECTORS</v>
      </c>
      <c r="S10" t="str">
        <f>_xlfn.CONCAT($D$4,$A$17)</f>
        <v>MenVOTERS</v>
      </c>
      <c r="T10" t="str">
        <f>_xlfn.CONCAT($F$4,$A$17)</f>
        <v>WomanVOTERS</v>
      </c>
      <c r="U10" t="str">
        <f>_xlfn.CONCAT($B$21,$A$17)</f>
        <v>PostalVOTERS</v>
      </c>
      <c r="V10" t="str">
        <f>_xlfn.CONCAT($J$4,$A$17)</f>
        <v>TotalVOTERS</v>
      </c>
      <c r="W10" t="str">
        <f>$B$28</f>
        <v>Total Valid Votes polled</v>
      </c>
      <c r="X10" t="str">
        <f>$A$23</f>
        <v>POLLING PERCENTAGE</v>
      </c>
      <c r="Y10" t="str">
        <f>$B$42</f>
        <v>Winner</v>
      </c>
      <c r="Z10" t="str">
        <f>$B$43</f>
        <v>Runner-Up</v>
      </c>
      <c r="AA10" t="s">
        <v>1199</v>
      </c>
      <c r="AB10" t="s">
        <v>1200</v>
      </c>
      <c r="AC10" t="str">
        <f>$B$44</f>
        <v>Margin</v>
      </c>
    </row>
    <row r="11" spans="1:29" x14ac:dyDescent="0.3">
      <c r="A11" t="s">
        <v>13</v>
      </c>
      <c r="N11" t="str">
        <f>$B$2</f>
        <v xml:space="preserve">Purqazi </v>
      </c>
      <c r="O11">
        <f>$D$15</f>
        <v>172128</v>
      </c>
      <c r="P11">
        <f>$F$15</f>
        <v>141823</v>
      </c>
      <c r="Q11">
        <f>$H$15</f>
        <v>17</v>
      </c>
      <c r="R11">
        <f>$J$15</f>
        <v>313968</v>
      </c>
      <c r="S11">
        <f>$D$18</f>
        <v>110896</v>
      </c>
      <c r="T11">
        <f>$F$18</f>
        <v>92682</v>
      </c>
      <c r="U11">
        <f>$J$21</f>
        <v>758</v>
      </c>
      <c r="V11">
        <f>$J$22</f>
        <v>204336</v>
      </c>
      <c r="W11">
        <f>$C$28</f>
        <v>204319</v>
      </c>
      <c r="X11">
        <f>$J$23</f>
        <v>65.081791774957949</v>
      </c>
      <c r="Y11" t="str">
        <f>$C$42</f>
        <v xml:space="preserve">BJP       </v>
      </c>
      <c r="Z11" t="str">
        <f>$C$43</f>
        <v xml:space="preserve">INC       </v>
      </c>
      <c r="AA11">
        <f>$G$42</f>
        <v>77491</v>
      </c>
      <c r="AB11">
        <f>$G$43</f>
        <v>66238</v>
      </c>
      <c r="AC11">
        <f>$C$44</f>
        <v>11253</v>
      </c>
    </row>
    <row r="12" spans="1:29" x14ac:dyDescent="0.3">
      <c r="B12" t="s">
        <v>14</v>
      </c>
      <c r="D12">
        <v>172047</v>
      </c>
      <c r="F12">
        <v>141790</v>
      </c>
      <c r="H12">
        <v>17</v>
      </c>
      <c r="J12">
        <f>SUM(D12:F12:H12)</f>
        <v>313854</v>
      </c>
    </row>
    <row r="13" spans="1:29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9" x14ac:dyDescent="0.3">
      <c r="B14" t="s">
        <v>16</v>
      </c>
      <c r="D14">
        <v>81</v>
      </c>
      <c r="F14">
        <v>33</v>
      </c>
      <c r="H14">
        <v>0</v>
      </c>
      <c r="J14">
        <f>SUM(D14:F14:H14)</f>
        <v>114</v>
      </c>
    </row>
    <row r="15" spans="1:29" x14ac:dyDescent="0.3">
      <c r="B15" t="s">
        <v>7</v>
      </c>
      <c r="D15">
        <f>SUM(D12:D13:D14)</f>
        <v>172128</v>
      </c>
      <c r="F15">
        <f>SUM(F12:F13:F14)</f>
        <v>141823</v>
      </c>
      <c r="H15">
        <f>SUM(H12:H13:H14)</f>
        <v>17</v>
      </c>
      <c r="J15">
        <f>SUM(D15:F15:H15)</f>
        <v>313968</v>
      </c>
    </row>
    <row r="17" spans="1:10" x14ac:dyDescent="0.3">
      <c r="A17" t="s">
        <v>17</v>
      </c>
    </row>
    <row r="18" spans="1:10" x14ac:dyDescent="0.3">
      <c r="B18" t="s">
        <v>14</v>
      </c>
      <c r="D18">
        <v>110896</v>
      </c>
      <c r="F18">
        <v>92682</v>
      </c>
      <c r="H18">
        <v>0</v>
      </c>
      <c r="J18">
        <f>SUM(D18:F18:H18)</f>
        <v>203578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758</v>
      </c>
    </row>
    <row r="22" spans="1:10" x14ac:dyDescent="0.3">
      <c r="B22" t="s">
        <v>7</v>
      </c>
      <c r="J22">
        <f>SUM(J18:J19:J21)</f>
        <v>204336</v>
      </c>
    </row>
    <row r="23" spans="1:10" x14ac:dyDescent="0.3">
      <c r="A23" t="s">
        <v>20</v>
      </c>
      <c r="J23">
        <f>J22/J15*100</f>
        <v>65.081791774957949</v>
      </c>
    </row>
    <row r="25" spans="1:10" x14ac:dyDescent="0.3">
      <c r="A25" t="s">
        <v>21</v>
      </c>
    </row>
    <row r="26" spans="1:10" x14ac:dyDescent="0.3">
      <c r="B26" t="s">
        <v>22</v>
      </c>
      <c r="C26">
        <v>17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J22-17</f>
        <v>204319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289</v>
      </c>
    </row>
    <row r="32" spans="1:10" x14ac:dyDescent="0.3">
      <c r="B32" t="s">
        <v>27</v>
      </c>
      <c r="C32">
        <v>1086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67</v>
      </c>
      <c r="G42">
        <v>77491</v>
      </c>
    </row>
    <row r="43" spans="1:7" x14ac:dyDescent="0.3">
      <c r="B43" t="s">
        <v>40</v>
      </c>
      <c r="C43" t="s">
        <v>39</v>
      </c>
      <c r="E43" t="s">
        <v>68</v>
      </c>
      <c r="G43">
        <v>66238</v>
      </c>
    </row>
    <row r="44" spans="1:7" x14ac:dyDescent="0.3">
      <c r="B44" t="s">
        <v>42</v>
      </c>
      <c r="C44">
        <v>11253</v>
      </c>
    </row>
  </sheetData>
  <mergeCells count="1">
    <mergeCell ref="A1:L1"/>
  </mergeCells>
  <pageMargins left="0.75" right="0.75" top="0.75" bottom="0.5" header="0.5" footer="0.7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285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0</v>
      </c>
      <c r="H5">
        <v>0</v>
      </c>
      <c r="J5">
        <f>SUM(D5:F5:H5)</f>
        <v>11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187619</v>
      </c>
      <c r="F12">
        <v>158421</v>
      </c>
      <c r="H12">
        <v>18</v>
      </c>
      <c r="J12">
        <f>SUM(D12:F12:H12)</f>
        <v>346058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1285</v>
      </c>
      <c r="F14">
        <v>264</v>
      </c>
      <c r="H14">
        <v>0</v>
      </c>
      <c r="J14">
        <f>SUM(D14:F14:H14)</f>
        <v>1549</v>
      </c>
    </row>
    <row r="15" spans="1:12" x14ac:dyDescent="0.3">
      <c r="B15" t="s">
        <v>7</v>
      </c>
      <c r="D15">
        <f>SUM(D12:D13:D14)</f>
        <v>188904</v>
      </c>
      <c r="F15">
        <f>SUM(F12:F13:F14)</f>
        <v>158685</v>
      </c>
      <c r="H15">
        <f>SUM(H12:H13:H14)</f>
        <v>18</v>
      </c>
      <c r="J15">
        <f>SUM(D15:F15:H15)</f>
        <v>347607</v>
      </c>
    </row>
    <row r="17" spans="1:27" x14ac:dyDescent="0.3">
      <c r="A17" t="s">
        <v>17</v>
      </c>
    </row>
    <row r="18" spans="1:27" x14ac:dyDescent="0.3">
      <c r="B18" t="s">
        <v>14</v>
      </c>
      <c r="D18">
        <v>129073</v>
      </c>
      <c r="F18">
        <v>102042</v>
      </c>
      <c r="H18">
        <v>0</v>
      </c>
      <c r="J18">
        <f>SUM(D18:F18:H18)</f>
        <v>231115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772</v>
      </c>
      <c r="L21" t="str">
        <f>$B$2</f>
        <v xml:space="preserve">Baldev </v>
      </c>
      <c r="M21">
        <f>$D$15</f>
        <v>188904</v>
      </c>
      <c r="N21">
        <f>$F$15</f>
        <v>158685</v>
      </c>
      <c r="O21">
        <f>$H$15</f>
        <v>18</v>
      </c>
      <c r="P21">
        <f>$J$15</f>
        <v>347607</v>
      </c>
      <c r="Q21">
        <f>$D$18</f>
        <v>129073</v>
      </c>
      <c r="R21">
        <f>$F$18</f>
        <v>102042</v>
      </c>
      <c r="S21">
        <f>$J$21</f>
        <v>772</v>
      </c>
      <c r="T21">
        <f>$J$22</f>
        <v>231887</v>
      </c>
      <c r="U21">
        <f>$C$28</f>
        <v>231770</v>
      </c>
      <c r="V21">
        <f>$J$23</f>
        <v>66.709531165943147</v>
      </c>
      <c r="W21" t="str">
        <f>$C$42</f>
        <v xml:space="preserve">BJP       </v>
      </c>
      <c r="X21" t="str">
        <f>$C$43</f>
        <v xml:space="preserve">RLD       </v>
      </c>
      <c r="Y21">
        <f>$G$42</f>
        <v>88411</v>
      </c>
      <c r="Z21">
        <f>$G$43</f>
        <v>75203</v>
      </c>
      <c r="AA21">
        <f>$C$44</f>
        <v>13208</v>
      </c>
    </row>
    <row r="22" spans="1:27" x14ac:dyDescent="0.3">
      <c r="B22" t="s">
        <v>7</v>
      </c>
      <c r="J22">
        <f>SUM(J18:J19:J21)</f>
        <v>231887</v>
      </c>
    </row>
    <row r="23" spans="1:27" x14ac:dyDescent="0.3">
      <c r="A23" t="s">
        <v>20</v>
      </c>
      <c r="J23">
        <f>J22/J15*100</f>
        <v>66.709531165943147</v>
      </c>
    </row>
    <row r="25" spans="1:27" x14ac:dyDescent="0.3">
      <c r="A25" t="s">
        <v>21</v>
      </c>
    </row>
    <row r="26" spans="1:27" x14ac:dyDescent="0.3">
      <c r="B26" t="s">
        <v>22</v>
      </c>
      <c r="C26">
        <v>117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J22-117</f>
        <v>231770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389</v>
      </c>
    </row>
    <row r="32" spans="1:27" x14ac:dyDescent="0.3">
      <c r="B32" t="s">
        <v>27</v>
      </c>
      <c r="C32">
        <v>890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286</v>
      </c>
      <c r="G42">
        <v>88411</v>
      </c>
    </row>
    <row r="43" spans="1:7" x14ac:dyDescent="0.3">
      <c r="B43" t="s">
        <v>40</v>
      </c>
      <c r="C43" t="s">
        <v>179</v>
      </c>
      <c r="E43" t="s">
        <v>287</v>
      </c>
      <c r="G43">
        <v>75203</v>
      </c>
    </row>
    <row r="44" spans="1:7" x14ac:dyDescent="0.3">
      <c r="B44" t="s">
        <v>42</v>
      </c>
      <c r="C44">
        <v>13208</v>
      </c>
    </row>
  </sheetData>
  <mergeCells count="1">
    <mergeCell ref="A1:L1"/>
  </mergeCells>
  <pageMargins left="0.75" right="0.75" top="0.75" bottom="0.5" header="0.5" footer="0.7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288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1</v>
      </c>
      <c r="H5">
        <v>0</v>
      </c>
      <c r="J5">
        <f>SUM(D5:F5:H5)</f>
        <v>22</v>
      </c>
    </row>
    <row r="6" spans="1:12" x14ac:dyDescent="0.3">
      <c r="A6" t="s">
        <v>9</v>
      </c>
      <c r="D6">
        <v>7</v>
      </c>
      <c r="F6">
        <v>0</v>
      </c>
      <c r="H6">
        <v>0</v>
      </c>
      <c r="J6">
        <f>SUM(D6:F6:H6)</f>
        <v>7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1</v>
      </c>
      <c r="J8">
        <f>SUM(D8:F8:E8)</f>
        <v>14</v>
      </c>
    </row>
    <row r="9" spans="1:12" x14ac:dyDescent="0.3">
      <c r="A9" t="s">
        <v>12</v>
      </c>
      <c r="D9">
        <v>12</v>
      </c>
      <c r="F9">
        <v>1</v>
      </c>
      <c r="H9">
        <v>0</v>
      </c>
      <c r="J9">
        <f>SUM(D9:F9:E9)</f>
        <v>13</v>
      </c>
    </row>
    <row r="11" spans="1:12" x14ac:dyDescent="0.3">
      <c r="A11" t="s">
        <v>13</v>
      </c>
    </row>
    <row r="12" spans="1:12" x14ac:dyDescent="0.3">
      <c r="B12" t="s">
        <v>14</v>
      </c>
      <c r="D12">
        <v>229573</v>
      </c>
      <c r="F12">
        <v>187175</v>
      </c>
      <c r="H12">
        <v>19</v>
      </c>
      <c r="J12">
        <f>SUM(D12:F12:H12)</f>
        <v>416767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308</v>
      </c>
      <c r="F14">
        <v>135</v>
      </c>
      <c r="H14">
        <v>0</v>
      </c>
      <c r="J14">
        <f>SUM(D14:F14:H14)</f>
        <v>443</v>
      </c>
    </row>
    <row r="15" spans="1:12" x14ac:dyDescent="0.3">
      <c r="B15" t="s">
        <v>7</v>
      </c>
      <c r="D15">
        <f>SUM(D12:D13:D14)</f>
        <v>229881</v>
      </c>
      <c r="F15">
        <f>SUM(F12:F13:F14)</f>
        <v>187310</v>
      </c>
      <c r="H15">
        <f>SUM(H12:H13:H14)</f>
        <v>19</v>
      </c>
      <c r="J15">
        <f>SUM(D15:F15:H15)</f>
        <v>417210</v>
      </c>
    </row>
    <row r="17" spans="1:27" x14ac:dyDescent="0.3">
      <c r="A17" t="s">
        <v>17</v>
      </c>
    </row>
    <row r="18" spans="1:27" x14ac:dyDescent="0.3">
      <c r="B18" t="s">
        <v>14</v>
      </c>
      <c r="D18">
        <v>159456</v>
      </c>
      <c r="F18">
        <v>124011</v>
      </c>
      <c r="H18">
        <v>0</v>
      </c>
      <c r="J18">
        <f>SUM(D18:F18:H18)</f>
        <v>283467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760</v>
      </c>
      <c r="L21" t="str">
        <f>$B$2</f>
        <v>Etmadpur</v>
      </c>
      <c r="M21">
        <f>$D$15</f>
        <v>229881</v>
      </c>
      <c r="N21">
        <f>$F$15</f>
        <v>187310</v>
      </c>
      <c r="O21">
        <f>$H$15</f>
        <v>19</v>
      </c>
      <c r="P21">
        <f>$J$15</f>
        <v>417210</v>
      </c>
      <c r="Q21">
        <f>$D$18</f>
        <v>159456</v>
      </c>
      <c r="R21">
        <f>$F$18</f>
        <v>124011</v>
      </c>
      <c r="S21">
        <f>$J$21</f>
        <v>760</v>
      </c>
      <c r="T21">
        <f>$J$22</f>
        <v>284227</v>
      </c>
      <c r="U21">
        <f>$C$28</f>
        <v>284202</v>
      </c>
      <c r="V21">
        <f>$J$23</f>
        <v>68.125644160015341</v>
      </c>
      <c r="W21" t="str">
        <f>$C$42</f>
        <v xml:space="preserve">BJP       </v>
      </c>
      <c r="X21" t="str">
        <f>$C$43</f>
        <v xml:space="preserve">BSP       </v>
      </c>
      <c r="Y21">
        <f>$G$42</f>
        <v>137381</v>
      </c>
      <c r="Z21">
        <f>$G$43</f>
        <v>90126</v>
      </c>
      <c r="AA21">
        <f>$C$44</f>
        <v>47255</v>
      </c>
    </row>
    <row r="22" spans="1:27" x14ac:dyDescent="0.3">
      <c r="B22" t="s">
        <v>7</v>
      </c>
      <c r="J22">
        <f>SUM(J18:J19:J21)</f>
        <v>284227</v>
      </c>
    </row>
    <row r="23" spans="1:27" x14ac:dyDescent="0.3">
      <c r="A23" t="s">
        <v>20</v>
      </c>
      <c r="J23">
        <f>J22/J15*100</f>
        <v>68.125644160015341</v>
      </c>
    </row>
    <row r="25" spans="1:27" x14ac:dyDescent="0.3">
      <c r="A25" t="s">
        <v>21</v>
      </c>
    </row>
    <row r="26" spans="1:27" x14ac:dyDescent="0.3">
      <c r="B26" t="s">
        <v>22</v>
      </c>
      <c r="C26">
        <v>25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J22-25</f>
        <v>284202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416</v>
      </c>
    </row>
    <row r="32" spans="1:27" x14ac:dyDescent="0.3">
      <c r="B32" t="s">
        <v>27</v>
      </c>
      <c r="C32">
        <v>1002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289</v>
      </c>
      <c r="G42">
        <v>137381</v>
      </c>
    </row>
    <row r="43" spans="1:7" x14ac:dyDescent="0.3">
      <c r="B43" t="s">
        <v>40</v>
      </c>
      <c r="C43" t="s">
        <v>47</v>
      </c>
      <c r="E43" t="s">
        <v>290</v>
      </c>
      <c r="G43">
        <v>90126</v>
      </c>
    </row>
    <row r="44" spans="1:7" x14ac:dyDescent="0.3">
      <c r="B44" t="s">
        <v>42</v>
      </c>
      <c r="C44">
        <v>47255</v>
      </c>
    </row>
  </sheetData>
  <mergeCells count="1">
    <mergeCell ref="A1:L1"/>
  </mergeCells>
  <pageMargins left="0.75" right="0.75" top="0.75" bottom="0.5" header="0.5" footer="0.7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291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15</v>
      </c>
      <c r="F5">
        <v>2</v>
      </c>
      <c r="H5">
        <v>0</v>
      </c>
      <c r="J5">
        <f>SUM(D5:F5:H5)</f>
        <v>17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234807</v>
      </c>
      <c r="F12">
        <v>192242</v>
      </c>
      <c r="H12">
        <v>16</v>
      </c>
      <c r="J12">
        <f>SUM(D12:F12:H12)</f>
        <v>427065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370</v>
      </c>
      <c r="F14">
        <v>88</v>
      </c>
      <c r="H14">
        <v>0</v>
      </c>
      <c r="J14">
        <f>SUM(D14:F14:H14)</f>
        <v>458</v>
      </c>
    </row>
    <row r="15" spans="1:12" x14ac:dyDescent="0.3">
      <c r="B15" t="s">
        <v>7</v>
      </c>
      <c r="D15">
        <f>SUM(D12:D13:D14)</f>
        <v>235177</v>
      </c>
      <c r="F15">
        <f>SUM(F12:F13:F14)</f>
        <v>192330</v>
      </c>
      <c r="H15">
        <f>SUM(H12:H13:H14)</f>
        <v>16</v>
      </c>
      <c r="J15">
        <f>SUM(D15:F15:H15)</f>
        <v>427523</v>
      </c>
    </row>
    <row r="17" spans="1:27" x14ac:dyDescent="0.3">
      <c r="A17" t="s">
        <v>17</v>
      </c>
    </row>
    <row r="18" spans="1:27" x14ac:dyDescent="0.3">
      <c r="B18" t="s">
        <v>14</v>
      </c>
      <c r="D18">
        <v>142250</v>
      </c>
      <c r="F18">
        <v>109814</v>
      </c>
      <c r="H18">
        <v>0</v>
      </c>
      <c r="J18">
        <f>SUM(D18:F18:H18)</f>
        <v>252064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786</v>
      </c>
      <c r="L21" t="str">
        <f>$B$2</f>
        <v xml:space="preserve">Agra Cantt. </v>
      </c>
      <c r="M21">
        <f>$D$15</f>
        <v>235177</v>
      </c>
      <c r="N21">
        <f>$F$15</f>
        <v>192330</v>
      </c>
      <c r="O21">
        <f>$H$15</f>
        <v>16</v>
      </c>
      <c r="P21">
        <f>$J$15</f>
        <v>427523</v>
      </c>
      <c r="Q21">
        <f>$D$18</f>
        <v>142250</v>
      </c>
      <c r="R21">
        <f>$F$18</f>
        <v>109814</v>
      </c>
      <c r="S21">
        <f>$J$21</f>
        <v>786</v>
      </c>
      <c r="T21">
        <f>$J$22</f>
        <v>252850</v>
      </c>
      <c r="U21">
        <f>$C$28</f>
        <v>252816</v>
      </c>
      <c r="V21">
        <f>$J$23</f>
        <v>59.143016866928797</v>
      </c>
      <c r="W21" t="str">
        <f>$C$42</f>
        <v xml:space="preserve">BJP       </v>
      </c>
      <c r="X21" t="str">
        <f>$C$43</f>
        <v xml:space="preserve">BSP       </v>
      </c>
      <c r="Y21">
        <f>$G$42</f>
        <v>113178</v>
      </c>
      <c r="Z21">
        <f>$G$43</f>
        <v>66853</v>
      </c>
      <c r="AA21">
        <f>$C$44</f>
        <v>46325</v>
      </c>
    </row>
    <row r="22" spans="1:27" x14ac:dyDescent="0.3">
      <c r="B22" t="s">
        <v>7</v>
      </c>
      <c r="J22">
        <f>SUM(J18:J19:J21)</f>
        <v>252850</v>
      </c>
    </row>
    <row r="23" spans="1:27" x14ac:dyDescent="0.3">
      <c r="A23" t="s">
        <v>20</v>
      </c>
      <c r="J23">
        <f>J22/J15*100</f>
        <v>59.143016866928797</v>
      </c>
    </row>
    <row r="25" spans="1:27" x14ac:dyDescent="0.3">
      <c r="A25" t="s">
        <v>21</v>
      </c>
    </row>
    <row r="26" spans="1:27" x14ac:dyDescent="0.3">
      <c r="B26" t="s">
        <v>22</v>
      </c>
      <c r="C26">
        <v>34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J22-34</f>
        <v>252816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425</v>
      </c>
    </row>
    <row r="32" spans="1:27" x14ac:dyDescent="0.3">
      <c r="B32" t="s">
        <v>27</v>
      </c>
      <c r="C32">
        <v>1005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292</v>
      </c>
      <c r="G42">
        <v>113178</v>
      </c>
    </row>
    <row r="43" spans="1:7" x14ac:dyDescent="0.3">
      <c r="B43" t="s">
        <v>40</v>
      </c>
      <c r="C43" t="s">
        <v>47</v>
      </c>
      <c r="E43" t="s">
        <v>293</v>
      </c>
      <c r="G43">
        <v>66853</v>
      </c>
    </row>
    <row r="44" spans="1:7" x14ac:dyDescent="0.3">
      <c r="B44" t="s">
        <v>42</v>
      </c>
      <c r="C44">
        <v>46325</v>
      </c>
    </row>
  </sheetData>
  <mergeCells count="1">
    <mergeCell ref="A1:L1"/>
  </mergeCells>
  <pageMargins left="0.75" right="0.75" top="0.75" bottom="0.5" header="0.5" footer="0.7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294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28</v>
      </c>
      <c r="F5">
        <v>5</v>
      </c>
      <c r="H5">
        <v>0</v>
      </c>
      <c r="J5">
        <f>SUM(D5:F5:H5)</f>
        <v>33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2</v>
      </c>
      <c r="F7">
        <v>1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22</v>
      </c>
      <c r="F8">
        <f>E5-E6-E7</f>
        <v>0</v>
      </c>
      <c r="H8">
        <f>F5-F6-F7</f>
        <v>4</v>
      </c>
      <c r="J8">
        <f>SUM(D8:F8:E8)</f>
        <v>22</v>
      </c>
    </row>
    <row r="9" spans="1:12" x14ac:dyDescent="0.3">
      <c r="A9" t="s">
        <v>12</v>
      </c>
      <c r="D9">
        <v>19</v>
      </c>
      <c r="F9">
        <v>4</v>
      </c>
      <c r="H9">
        <v>0</v>
      </c>
      <c r="J9">
        <f>SUM(D9:F9:E9)</f>
        <v>23</v>
      </c>
    </row>
    <row r="11" spans="1:12" x14ac:dyDescent="0.3">
      <c r="A11" t="s">
        <v>13</v>
      </c>
    </row>
    <row r="12" spans="1:12" x14ac:dyDescent="0.3">
      <c r="B12" t="s">
        <v>14</v>
      </c>
      <c r="D12">
        <v>190973</v>
      </c>
      <c r="F12">
        <v>157858</v>
      </c>
      <c r="H12">
        <v>20</v>
      </c>
      <c r="J12">
        <f>SUM(D12:F12:H12)</f>
        <v>348851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43</v>
      </c>
      <c r="F14">
        <v>18</v>
      </c>
      <c r="H14">
        <v>0</v>
      </c>
      <c r="J14">
        <f>SUM(D14:F14:H14)</f>
        <v>61</v>
      </c>
    </row>
    <row r="15" spans="1:12" x14ac:dyDescent="0.3">
      <c r="B15" t="s">
        <v>7</v>
      </c>
      <c r="D15">
        <f>SUM(D12:D13:D14)</f>
        <v>191016</v>
      </c>
      <c r="F15">
        <f>SUM(F12:F13:F14)</f>
        <v>157876</v>
      </c>
      <c r="H15">
        <f>SUM(H12:H13:H14)</f>
        <v>20</v>
      </c>
      <c r="J15">
        <f>SUM(D15:F15:H15)</f>
        <v>348912</v>
      </c>
    </row>
    <row r="17" spans="1:27" x14ac:dyDescent="0.3">
      <c r="A17" t="s">
        <v>17</v>
      </c>
    </row>
    <row r="18" spans="1:27" x14ac:dyDescent="0.3">
      <c r="B18" t="s">
        <v>14</v>
      </c>
      <c r="D18">
        <v>123468</v>
      </c>
      <c r="F18">
        <v>93129</v>
      </c>
      <c r="H18">
        <v>2</v>
      </c>
      <c r="J18">
        <f>SUM(D18:F18:H18)</f>
        <v>216599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657</v>
      </c>
      <c r="L21" t="str">
        <f>$B$2</f>
        <v>Agra South</v>
      </c>
      <c r="M21">
        <f>$D$15</f>
        <v>191016</v>
      </c>
      <c r="N21">
        <f>$F$15</f>
        <v>157876</v>
      </c>
      <c r="O21">
        <f>$H$15</f>
        <v>20</v>
      </c>
      <c r="P21">
        <f>$J$15</f>
        <v>348912</v>
      </c>
      <c r="Q21">
        <f>$D$18</f>
        <v>123468</v>
      </c>
      <c r="R21">
        <f>$F$18</f>
        <v>93129</v>
      </c>
      <c r="S21">
        <f>$J$21</f>
        <v>657</v>
      </c>
      <c r="T21">
        <f>$J$22</f>
        <v>217256</v>
      </c>
      <c r="U21">
        <f>$C$28</f>
        <v>217225</v>
      </c>
      <c r="V21">
        <f>$J$23</f>
        <v>62.266703352134634</v>
      </c>
      <c r="W21" t="str">
        <f>$C$42</f>
        <v xml:space="preserve">BJP       </v>
      </c>
      <c r="X21" t="str">
        <f>$C$43</f>
        <v xml:space="preserve">BSP       </v>
      </c>
      <c r="Y21">
        <f>$G$42</f>
        <v>111882</v>
      </c>
      <c r="Z21">
        <f>$G$43</f>
        <v>57657</v>
      </c>
      <c r="AA21">
        <f>$C$44</f>
        <v>54225</v>
      </c>
    </row>
    <row r="22" spans="1:27" x14ac:dyDescent="0.3">
      <c r="B22" t="s">
        <v>7</v>
      </c>
      <c r="J22">
        <f>SUM(J18:J19:J21)</f>
        <v>217256</v>
      </c>
    </row>
    <row r="23" spans="1:27" x14ac:dyDescent="0.3">
      <c r="A23" t="s">
        <v>20</v>
      </c>
      <c r="J23">
        <f>J22/J15*100</f>
        <v>62.266703352134634</v>
      </c>
    </row>
    <row r="25" spans="1:27" x14ac:dyDescent="0.3">
      <c r="A25" t="s">
        <v>21</v>
      </c>
    </row>
    <row r="26" spans="1:27" x14ac:dyDescent="0.3">
      <c r="B26" t="s">
        <v>22</v>
      </c>
      <c r="C26">
        <v>31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J22-31</f>
        <v>217225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377</v>
      </c>
    </row>
    <row r="32" spans="1:27" x14ac:dyDescent="0.3">
      <c r="B32" t="s">
        <v>27</v>
      </c>
      <c r="C32">
        <v>925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295</v>
      </c>
      <c r="G42">
        <v>111882</v>
      </c>
    </row>
    <row r="43" spans="1:7" x14ac:dyDescent="0.3">
      <c r="B43" t="s">
        <v>40</v>
      </c>
      <c r="C43" t="s">
        <v>47</v>
      </c>
      <c r="E43" t="s">
        <v>296</v>
      </c>
      <c r="G43">
        <v>57657</v>
      </c>
    </row>
    <row r="44" spans="1:7" x14ac:dyDescent="0.3">
      <c r="B44" t="s">
        <v>42</v>
      </c>
      <c r="C44">
        <v>54225</v>
      </c>
    </row>
  </sheetData>
  <mergeCells count="1">
    <mergeCell ref="A1:L1"/>
  </mergeCells>
  <pageMargins left="0.75" right="0.75" top="0.75" bottom="0.5" header="0.5" footer="0.7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297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23</v>
      </c>
      <c r="F5">
        <v>2</v>
      </c>
      <c r="H5">
        <v>0</v>
      </c>
      <c r="J5">
        <f>SUM(D5:F5:H5)</f>
        <v>25</v>
      </c>
    </row>
    <row r="6" spans="1:12" x14ac:dyDescent="0.3">
      <c r="A6" t="s">
        <v>9</v>
      </c>
      <c r="D6">
        <v>10</v>
      </c>
      <c r="F6">
        <v>0</v>
      </c>
      <c r="H6">
        <v>0</v>
      </c>
      <c r="J6">
        <f>SUM(D6:F6:H6)</f>
        <v>10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2</v>
      </c>
      <c r="J8">
        <f>SUM(D8:F8:E8)</f>
        <v>13</v>
      </c>
    </row>
    <row r="9" spans="1:12" x14ac:dyDescent="0.3">
      <c r="A9" t="s">
        <v>12</v>
      </c>
      <c r="D9">
        <v>11</v>
      </c>
      <c r="F9">
        <v>2</v>
      </c>
      <c r="H9">
        <v>0</v>
      </c>
      <c r="J9">
        <f>SUM(D9:F9:E9)</f>
        <v>13</v>
      </c>
    </row>
    <row r="11" spans="1:12" x14ac:dyDescent="0.3">
      <c r="A11" t="s">
        <v>13</v>
      </c>
    </row>
    <row r="12" spans="1:12" x14ac:dyDescent="0.3">
      <c r="B12" t="s">
        <v>14</v>
      </c>
      <c r="D12">
        <v>216551</v>
      </c>
      <c r="F12">
        <v>178879</v>
      </c>
      <c r="H12">
        <v>20</v>
      </c>
      <c r="J12">
        <f>SUM(D12:F12:H12)</f>
        <v>395450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49</v>
      </c>
      <c r="F14">
        <v>10</v>
      </c>
      <c r="H14">
        <v>0</v>
      </c>
      <c r="J14">
        <f>SUM(D14:F14:H14)</f>
        <v>59</v>
      </c>
    </row>
    <row r="15" spans="1:12" x14ac:dyDescent="0.3">
      <c r="B15" t="s">
        <v>7</v>
      </c>
      <c r="D15">
        <f>SUM(D12:D13:D14)</f>
        <v>216600</v>
      </c>
      <c r="F15">
        <f>SUM(F12:F13:F14)</f>
        <v>178889</v>
      </c>
      <c r="H15">
        <f>SUM(H12:H13:H14)</f>
        <v>20</v>
      </c>
      <c r="J15">
        <f>SUM(D15:F15:H15)</f>
        <v>395509</v>
      </c>
    </row>
    <row r="17" spans="1:27" x14ac:dyDescent="0.3">
      <c r="A17" t="s">
        <v>17</v>
      </c>
    </row>
    <row r="18" spans="1:27" x14ac:dyDescent="0.3">
      <c r="B18" t="s">
        <v>14</v>
      </c>
      <c r="D18">
        <v>130348</v>
      </c>
      <c r="F18">
        <v>99450</v>
      </c>
      <c r="H18">
        <v>0</v>
      </c>
      <c r="J18">
        <f>SUM(D18:F18:H18)</f>
        <v>229798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  <c r="L20" t="str">
        <f>$A$2</f>
        <v>Constituency Name</v>
      </c>
      <c r="M20" t="str">
        <f>_xlfn.CONCAT($D$4," ",$A$11)</f>
        <v>Men ELECTORS</v>
      </c>
      <c r="N20" t="str">
        <f>_xlfn.CONCAT($F$4," ",$A$11)</f>
        <v>Woman ELECTORS</v>
      </c>
      <c r="O20" t="str">
        <f>_xlfn.CONCAT($H$4," ",$A$11)</f>
        <v>Others ELECTORS</v>
      </c>
      <c r="P20" t="str">
        <f>_xlfn.CONCAT("total"," ",$A$11)</f>
        <v>total ELECTORS</v>
      </c>
      <c r="Q20" t="str">
        <f>_xlfn.CONCAT($D$4,$A$17)</f>
        <v>MenVOTERS</v>
      </c>
      <c r="R20" t="str">
        <f>_xlfn.CONCAT($F$4,$A$17)</f>
        <v>WomanVOTERS</v>
      </c>
      <c r="S20" t="str">
        <f>_xlfn.CONCAT($B$21,$A$17)</f>
        <v>PostalVOTERS</v>
      </c>
      <c r="T20" t="str">
        <f>_xlfn.CONCAT($J$4,$A$17)</f>
        <v>TotalVOTERS</v>
      </c>
      <c r="U20" t="str">
        <f>$B$28</f>
        <v>Total Valid Votes polled</v>
      </c>
      <c r="V20" t="str">
        <f>$A$23</f>
        <v>POLLING PERCENTAGE</v>
      </c>
      <c r="W20" t="str">
        <f>$B$42</f>
        <v>Winner</v>
      </c>
      <c r="X20" t="str">
        <f>$B$43</f>
        <v>Runner-Up</v>
      </c>
      <c r="Y20" t="s">
        <v>1199</v>
      </c>
      <c r="Z20" t="s">
        <v>1200</v>
      </c>
      <c r="AA20" t="str">
        <f>$B$44</f>
        <v>Margin</v>
      </c>
    </row>
    <row r="21" spans="1:27" x14ac:dyDescent="0.3">
      <c r="B21" t="s">
        <v>19</v>
      </c>
      <c r="J21">
        <v>1060</v>
      </c>
      <c r="L21" t="str">
        <f>$B$2</f>
        <v>Agra North</v>
      </c>
      <c r="M21">
        <f>$D$15</f>
        <v>216600</v>
      </c>
      <c r="N21">
        <f>$F$15</f>
        <v>178889</v>
      </c>
      <c r="O21">
        <f>$H$15</f>
        <v>20</v>
      </c>
      <c r="P21">
        <f>$J$15</f>
        <v>395509</v>
      </c>
      <c r="Q21">
        <f>$D$18</f>
        <v>130348</v>
      </c>
      <c r="R21">
        <f>$F$18</f>
        <v>99450</v>
      </c>
      <c r="S21">
        <f>$J$21</f>
        <v>1060</v>
      </c>
      <c r="T21">
        <f>$J$22</f>
        <v>230858</v>
      </c>
      <c r="U21">
        <f>$C$28</f>
        <v>230769</v>
      </c>
      <c r="V21">
        <f>$J$23</f>
        <v>58.369847462383916</v>
      </c>
      <c r="W21" t="str">
        <f>$C$42</f>
        <v xml:space="preserve">BJP       </v>
      </c>
      <c r="X21" t="str">
        <f>$C$43</f>
        <v xml:space="preserve">BSP       </v>
      </c>
      <c r="Y21">
        <f>$G$42</f>
        <v>135120</v>
      </c>
      <c r="Z21">
        <f>$G$43</f>
        <v>48800</v>
      </c>
      <c r="AA21">
        <f>$C$44</f>
        <v>86320</v>
      </c>
    </row>
    <row r="22" spans="1:27" x14ac:dyDescent="0.3">
      <c r="B22" t="s">
        <v>7</v>
      </c>
      <c r="J22">
        <f>SUM(J18:J19:J21)</f>
        <v>230858</v>
      </c>
    </row>
    <row r="23" spans="1:27" x14ac:dyDescent="0.3">
      <c r="A23" t="s">
        <v>20</v>
      </c>
      <c r="J23">
        <f>J22/J15*100</f>
        <v>58.369847462383916</v>
      </c>
    </row>
    <row r="25" spans="1:27" x14ac:dyDescent="0.3">
      <c r="A25" t="s">
        <v>21</v>
      </c>
    </row>
    <row r="26" spans="1:27" x14ac:dyDescent="0.3">
      <c r="B26" t="s">
        <v>22</v>
      </c>
      <c r="C26">
        <v>89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J22-89</f>
        <v>230769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394</v>
      </c>
    </row>
    <row r="32" spans="1:27" x14ac:dyDescent="0.3">
      <c r="B32" t="s">
        <v>27</v>
      </c>
      <c r="C32">
        <v>1004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298</v>
      </c>
      <c r="G42">
        <v>135120</v>
      </c>
    </row>
    <row r="43" spans="1:7" x14ac:dyDescent="0.3">
      <c r="B43" t="s">
        <v>40</v>
      </c>
      <c r="C43" t="s">
        <v>47</v>
      </c>
      <c r="E43" t="s">
        <v>299</v>
      </c>
      <c r="G43">
        <v>48800</v>
      </c>
    </row>
    <row r="44" spans="1:7" x14ac:dyDescent="0.3">
      <c r="B44" t="s">
        <v>42</v>
      </c>
      <c r="C44">
        <v>86320</v>
      </c>
    </row>
  </sheetData>
  <mergeCells count="1">
    <mergeCell ref="A1:L1"/>
  </mergeCells>
  <pageMargins left="0.75" right="0.75" top="0.75" bottom="0.5" header="0.5" footer="0.7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A44"/>
  <sheetViews>
    <sheetView workbookViewId="0">
      <selection activeCell="F98" sqref="F98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300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9</v>
      </c>
      <c r="F5">
        <v>4</v>
      </c>
      <c r="H5">
        <v>0</v>
      </c>
      <c r="J5">
        <f>SUM(D5:F5:H5)</f>
        <v>13</v>
      </c>
    </row>
    <row r="6" spans="1:12" x14ac:dyDescent="0.3">
      <c r="A6" t="s">
        <v>9</v>
      </c>
      <c r="D6">
        <v>0</v>
      </c>
      <c r="F6">
        <v>2</v>
      </c>
      <c r="H6">
        <v>0</v>
      </c>
      <c r="J6">
        <f>SUM(D6:F6:H6)</f>
        <v>2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1</v>
      </c>
      <c r="J8">
        <f>SUM(D8:F8:E8)</f>
        <v>8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215786</v>
      </c>
      <c r="F12">
        <v>175912</v>
      </c>
      <c r="H12">
        <v>15</v>
      </c>
      <c r="J12">
        <f>SUM(D12:F12:H12)</f>
        <v>391713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557</v>
      </c>
      <c r="F14">
        <v>196</v>
      </c>
      <c r="H14">
        <v>0</v>
      </c>
      <c r="J14">
        <f>SUM(D14:F14:H14)</f>
        <v>753</v>
      </c>
    </row>
    <row r="15" spans="1:12" x14ac:dyDescent="0.3">
      <c r="B15" t="s">
        <v>7</v>
      </c>
      <c r="D15">
        <f>SUM(D12:D13:D14)</f>
        <v>216343</v>
      </c>
      <c r="F15">
        <f>SUM(F12:F13:F14)</f>
        <v>176108</v>
      </c>
      <c r="H15">
        <f>SUM(H12:H13:H14)</f>
        <v>15</v>
      </c>
      <c r="J15">
        <f>SUM(D15:F15:H15)</f>
        <v>392466</v>
      </c>
    </row>
    <row r="17" spans="1:27" x14ac:dyDescent="0.3">
      <c r="A17" t="s">
        <v>17</v>
      </c>
    </row>
    <row r="18" spans="1:27" x14ac:dyDescent="0.3">
      <c r="B18" t="s">
        <v>14</v>
      </c>
      <c r="D18">
        <v>141289</v>
      </c>
      <c r="F18">
        <v>107746</v>
      </c>
      <c r="H18">
        <v>1</v>
      </c>
      <c r="J18">
        <f>SUM(D18:F18:H18)</f>
        <v>249036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1006</v>
      </c>
    </row>
    <row r="22" spans="1:27" x14ac:dyDescent="0.3">
      <c r="B22" t="s">
        <v>7</v>
      </c>
      <c r="J22">
        <f>SUM(J18:J19:J21)</f>
        <v>250042</v>
      </c>
    </row>
    <row r="23" spans="1:27" x14ac:dyDescent="0.3">
      <c r="A23" t="s">
        <v>20</v>
      </c>
      <c r="J23">
        <f>J22/J15*100</f>
        <v>63.710487023079708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116</v>
      </c>
      <c r="L26" t="str">
        <f>$B$2</f>
        <v xml:space="preserve">Agra Rural </v>
      </c>
      <c r="M26">
        <f>$D$15</f>
        <v>216343</v>
      </c>
      <c r="N26">
        <f>$F$15</f>
        <v>176108</v>
      </c>
      <c r="O26">
        <f>$H$15</f>
        <v>15</v>
      </c>
      <c r="P26">
        <f>$J$15</f>
        <v>392466</v>
      </c>
      <c r="Q26">
        <f>$D$18</f>
        <v>141289</v>
      </c>
      <c r="R26">
        <f>$F$18</f>
        <v>107746</v>
      </c>
      <c r="S26">
        <f>$J$21</f>
        <v>1006</v>
      </c>
      <c r="T26">
        <f>$J$22</f>
        <v>250042</v>
      </c>
      <c r="U26">
        <f>$C$28</f>
        <v>249926</v>
      </c>
      <c r="V26">
        <f>$J$23</f>
        <v>63.710487023079708</v>
      </c>
      <c r="W26" t="str">
        <f>$C$42</f>
        <v xml:space="preserve">BJP       </v>
      </c>
      <c r="X26" t="str">
        <f>$C$43</f>
        <v xml:space="preserve">BSP       </v>
      </c>
      <c r="Y26">
        <f>$G$42</f>
        <v>129887</v>
      </c>
      <c r="Z26">
        <f>$G$43</f>
        <v>64591</v>
      </c>
      <c r="AA26">
        <f>$C$44</f>
        <v>65296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J22-116</f>
        <v>249926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391</v>
      </c>
    </row>
    <row r="32" spans="1:27" x14ac:dyDescent="0.3">
      <c r="B32" t="s">
        <v>27</v>
      </c>
      <c r="C32">
        <v>1002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301</v>
      </c>
      <c r="G42">
        <v>129887</v>
      </c>
    </row>
    <row r="43" spans="1:7" x14ac:dyDescent="0.3">
      <c r="B43" t="s">
        <v>40</v>
      </c>
      <c r="C43" t="s">
        <v>47</v>
      </c>
      <c r="E43" t="s">
        <v>302</v>
      </c>
      <c r="G43">
        <v>64591</v>
      </c>
    </row>
    <row r="44" spans="1:7" x14ac:dyDescent="0.3">
      <c r="B44" t="s">
        <v>42</v>
      </c>
      <c r="C44">
        <v>65296</v>
      </c>
    </row>
  </sheetData>
  <mergeCells count="1">
    <mergeCell ref="A1:L1"/>
  </mergeCells>
  <pageMargins left="0.75" right="0.75" top="0.75" bottom="0.5" header="0.5" footer="0.7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AA44"/>
  <sheetViews>
    <sheetView topLeftCell="A7"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303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10</v>
      </c>
      <c r="F5">
        <v>1</v>
      </c>
      <c r="H5">
        <v>0</v>
      </c>
      <c r="J5">
        <f>SUM(D5:F5:H5)</f>
        <v>11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6</v>
      </c>
      <c r="F8">
        <f>E5-E6-E7</f>
        <v>0</v>
      </c>
      <c r="H8">
        <f>F5-F6-F7</f>
        <v>1</v>
      </c>
      <c r="J8">
        <f>SUM(D8:F8:E8)</f>
        <v>6</v>
      </c>
    </row>
    <row r="9" spans="1:12" x14ac:dyDescent="0.3">
      <c r="A9" t="s">
        <v>12</v>
      </c>
      <c r="D9">
        <v>3</v>
      </c>
      <c r="F9">
        <v>1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183264</v>
      </c>
      <c r="F12">
        <v>153964</v>
      </c>
      <c r="H12">
        <v>6</v>
      </c>
      <c r="J12">
        <f>SUM(D12:F12:H12)</f>
        <v>337234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768</v>
      </c>
      <c r="F14">
        <v>266</v>
      </c>
      <c r="H14">
        <v>0</v>
      </c>
      <c r="J14">
        <f>SUM(D14:F14:H14)</f>
        <v>1034</v>
      </c>
    </row>
    <row r="15" spans="1:12" x14ac:dyDescent="0.3">
      <c r="B15" t="s">
        <v>7</v>
      </c>
      <c r="D15">
        <f>SUM(D12:D13:D14)</f>
        <v>184032</v>
      </c>
      <c r="F15">
        <f>SUM(F12:F13:F14)</f>
        <v>154230</v>
      </c>
      <c r="H15">
        <f>SUM(H12:H13:H14)</f>
        <v>6</v>
      </c>
      <c r="J15">
        <f>SUM(D15:F15:H15)</f>
        <v>338268</v>
      </c>
    </row>
    <row r="17" spans="1:27" x14ac:dyDescent="0.3">
      <c r="A17" t="s">
        <v>17</v>
      </c>
    </row>
    <row r="18" spans="1:27" x14ac:dyDescent="0.3">
      <c r="B18" t="s">
        <v>14</v>
      </c>
      <c r="D18">
        <v>125873</v>
      </c>
      <c r="F18">
        <v>102822</v>
      </c>
      <c r="H18">
        <v>1</v>
      </c>
      <c r="J18">
        <f>SUM(D18:F18:H18)</f>
        <v>228696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676</v>
      </c>
    </row>
    <row r="22" spans="1:27" x14ac:dyDescent="0.3">
      <c r="B22" t="s">
        <v>7</v>
      </c>
      <c r="J22">
        <f>SUM(J18:J19:J21)</f>
        <v>229372</v>
      </c>
    </row>
    <row r="23" spans="1:27" x14ac:dyDescent="0.3">
      <c r="A23" t="s">
        <v>20</v>
      </c>
      <c r="J23">
        <f>J22/J15*100</f>
        <v>67.807773717880494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</v>
      </c>
      <c r="L26" t="str">
        <f>$B$2</f>
        <v>Fatehpur Sikri</v>
      </c>
      <c r="M26">
        <f>$D$15</f>
        <v>184032</v>
      </c>
      <c r="N26">
        <f>$F$15</f>
        <v>154230</v>
      </c>
      <c r="O26">
        <f>$H$15</f>
        <v>6</v>
      </c>
      <c r="P26">
        <f>$J$15</f>
        <v>338268</v>
      </c>
      <c r="Q26">
        <f>$D$18</f>
        <v>125873</v>
      </c>
      <c r="R26">
        <f>$F$18</f>
        <v>102822</v>
      </c>
      <c r="S26">
        <f>$J$21</f>
        <v>676</v>
      </c>
      <c r="T26">
        <f>$J$22</f>
        <v>229372</v>
      </c>
      <c r="U26">
        <f>$C$28</f>
        <v>229371</v>
      </c>
      <c r="V26">
        <f>$J$23</f>
        <v>67.807773717880494</v>
      </c>
      <c r="W26" t="str">
        <f>$C$42</f>
        <v xml:space="preserve">BJP       </v>
      </c>
      <c r="X26" t="str">
        <f>$C$43</f>
        <v xml:space="preserve">BSP       </v>
      </c>
      <c r="Y26">
        <f>$G$42</f>
        <v>108586</v>
      </c>
      <c r="Z26">
        <f>$G$43</f>
        <v>56249</v>
      </c>
      <c r="AA26">
        <f>$C$44</f>
        <v>52337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</f>
        <v>229371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368</v>
      </c>
    </row>
    <row r="32" spans="1:27" x14ac:dyDescent="0.3">
      <c r="B32" t="s">
        <v>27</v>
      </c>
      <c r="C32">
        <v>916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304</v>
      </c>
      <c r="G42">
        <v>108586</v>
      </c>
    </row>
    <row r="43" spans="1:7" x14ac:dyDescent="0.3">
      <c r="B43" t="s">
        <v>40</v>
      </c>
      <c r="C43" t="s">
        <v>47</v>
      </c>
      <c r="E43" t="s">
        <v>305</v>
      </c>
      <c r="G43">
        <v>56249</v>
      </c>
    </row>
    <row r="44" spans="1:7" x14ac:dyDescent="0.3">
      <c r="B44" t="s">
        <v>42</v>
      </c>
      <c r="C44">
        <v>52337</v>
      </c>
    </row>
  </sheetData>
  <mergeCells count="1">
    <mergeCell ref="A1:L1"/>
  </mergeCells>
  <pageMargins left="0.75" right="0.75" top="0.75" bottom="0.5" header="0.5" footer="0.7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306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12</v>
      </c>
      <c r="F8">
        <f>E5-E6-E7</f>
        <v>0</v>
      </c>
      <c r="H8">
        <f>F5-F6-F7</f>
        <v>2</v>
      </c>
      <c r="J8">
        <f>SUM(D8:F8:E8)</f>
        <v>12</v>
      </c>
    </row>
    <row r="9" spans="1:12" x14ac:dyDescent="0.3">
      <c r="A9" t="s">
        <v>12</v>
      </c>
      <c r="D9">
        <v>10</v>
      </c>
      <c r="F9">
        <v>2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168628</v>
      </c>
      <c r="F12">
        <v>140673</v>
      </c>
      <c r="H12">
        <v>13</v>
      </c>
      <c r="J12">
        <f>SUM(D12:F12:H12)</f>
        <v>309314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326</v>
      </c>
      <c r="F14">
        <v>136</v>
      </c>
      <c r="H14">
        <v>0</v>
      </c>
      <c r="J14">
        <f>SUM(D14:F14:H14)</f>
        <v>462</v>
      </c>
    </row>
    <row r="15" spans="1:12" x14ac:dyDescent="0.3">
      <c r="B15" t="s">
        <v>7</v>
      </c>
      <c r="D15">
        <f>SUM(D12:D13:D14)</f>
        <v>168954</v>
      </c>
      <c r="F15">
        <f>SUM(F12:F13:F14)</f>
        <v>140809</v>
      </c>
      <c r="H15">
        <f>SUM(H12:H13:H14)</f>
        <v>13</v>
      </c>
      <c r="J15">
        <f>SUM(D15:F15:H15)</f>
        <v>309776</v>
      </c>
    </row>
    <row r="17" spans="1:27" x14ac:dyDescent="0.3">
      <c r="A17" t="s">
        <v>17</v>
      </c>
    </row>
    <row r="18" spans="1:27" x14ac:dyDescent="0.3">
      <c r="B18" t="s">
        <v>14</v>
      </c>
      <c r="D18">
        <v>109358</v>
      </c>
      <c r="F18">
        <v>88716</v>
      </c>
      <c r="H18">
        <v>0</v>
      </c>
      <c r="J18">
        <f>SUM(D18:F18:H18)</f>
        <v>198074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722</v>
      </c>
    </row>
    <row r="22" spans="1:27" x14ac:dyDescent="0.3">
      <c r="B22" t="s">
        <v>7</v>
      </c>
      <c r="J22">
        <f>SUM(J18:J19:J21)</f>
        <v>198796</v>
      </c>
    </row>
    <row r="23" spans="1:27" x14ac:dyDescent="0.3">
      <c r="A23" t="s">
        <v>20</v>
      </c>
      <c r="J23">
        <f>J22/J15*100</f>
        <v>64.174112907391148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15</v>
      </c>
      <c r="L26" t="str">
        <f>$B$2</f>
        <v>Kheragarh</v>
      </c>
      <c r="M26">
        <f>$D$15</f>
        <v>168954</v>
      </c>
      <c r="N26">
        <f>$F$15</f>
        <v>140809</v>
      </c>
      <c r="O26">
        <f>$H$15</f>
        <v>13</v>
      </c>
      <c r="P26">
        <f>$J$15</f>
        <v>309776</v>
      </c>
      <c r="Q26">
        <f>$D$18</f>
        <v>109358</v>
      </c>
      <c r="R26">
        <f>$F$18</f>
        <v>88716</v>
      </c>
      <c r="S26">
        <f>$J$21</f>
        <v>722</v>
      </c>
      <c r="T26">
        <f>$J$22</f>
        <v>198796</v>
      </c>
      <c r="U26">
        <f>$C$28</f>
        <v>198781</v>
      </c>
      <c r="V26">
        <f>$J$23</f>
        <v>64.174112907391148</v>
      </c>
      <c r="W26" t="str">
        <f>$C$42</f>
        <v xml:space="preserve">BJP       </v>
      </c>
      <c r="X26" t="str">
        <f>$C$43</f>
        <v xml:space="preserve">BSP       </v>
      </c>
      <c r="Y26">
        <f>$G$42</f>
        <v>93510</v>
      </c>
      <c r="Z26">
        <f>$G$43</f>
        <v>61511</v>
      </c>
      <c r="AA26">
        <f>$C$44</f>
        <v>31999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J22-15</f>
        <v>198781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322</v>
      </c>
    </row>
    <row r="32" spans="1:27" x14ac:dyDescent="0.3">
      <c r="B32" t="s">
        <v>27</v>
      </c>
      <c r="C32">
        <v>961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307</v>
      </c>
      <c r="G42">
        <v>93510</v>
      </c>
    </row>
    <row r="43" spans="1:7" x14ac:dyDescent="0.3">
      <c r="B43" t="s">
        <v>40</v>
      </c>
      <c r="C43" t="s">
        <v>47</v>
      </c>
      <c r="E43" t="s">
        <v>308</v>
      </c>
      <c r="G43">
        <v>61511</v>
      </c>
    </row>
    <row r="44" spans="1:7" x14ac:dyDescent="0.3">
      <c r="B44" t="s">
        <v>42</v>
      </c>
      <c r="C44">
        <v>31999</v>
      </c>
    </row>
  </sheetData>
  <mergeCells count="1">
    <mergeCell ref="A1:L1"/>
  </mergeCells>
  <pageMargins left="0.75" right="0.75" top="0.75" bottom="0.5" header="0.5" footer="0.7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309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3</v>
      </c>
      <c r="F6">
        <v>0</v>
      </c>
      <c r="H6">
        <v>0</v>
      </c>
      <c r="J6">
        <f>SUM(D6:F6:H6)</f>
        <v>3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7</v>
      </c>
      <c r="F8">
        <f>E5-E6-E7</f>
        <v>0</v>
      </c>
      <c r="H8">
        <f>F5-F6-F7</f>
        <v>0</v>
      </c>
      <c r="J8">
        <f>SUM(D8:F8:E8)</f>
        <v>7</v>
      </c>
    </row>
    <row r="9" spans="1:12" x14ac:dyDescent="0.3">
      <c r="A9" t="s">
        <v>12</v>
      </c>
      <c r="D9">
        <v>4</v>
      </c>
      <c r="F9">
        <v>0</v>
      </c>
      <c r="H9">
        <v>0</v>
      </c>
      <c r="J9">
        <f>SUM(D9:F9:E9)</f>
        <v>4</v>
      </c>
    </row>
    <row r="11" spans="1:12" x14ac:dyDescent="0.3">
      <c r="A11" t="s">
        <v>13</v>
      </c>
    </row>
    <row r="12" spans="1:12" x14ac:dyDescent="0.3">
      <c r="B12" t="s">
        <v>14</v>
      </c>
      <c r="D12">
        <v>163013</v>
      </c>
      <c r="F12">
        <v>134318</v>
      </c>
      <c r="H12">
        <v>6</v>
      </c>
      <c r="J12">
        <f>SUM(D12:F12:H12)</f>
        <v>297337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130</v>
      </c>
      <c r="F14">
        <v>57</v>
      </c>
      <c r="H14">
        <v>0</v>
      </c>
      <c r="J14">
        <f>SUM(D14:F14:H14)</f>
        <v>187</v>
      </c>
    </row>
    <row r="15" spans="1:12" x14ac:dyDescent="0.3">
      <c r="B15" t="s">
        <v>7</v>
      </c>
      <c r="D15">
        <f>SUM(D12:D13:D14)</f>
        <v>163143</v>
      </c>
      <c r="F15">
        <f>SUM(F12:F13:F14)</f>
        <v>134375</v>
      </c>
      <c r="H15">
        <f>SUM(H12:H13:H14)</f>
        <v>6</v>
      </c>
      <c r="J15">
        <f>SUM(D15:F15:H15)</f>
        <v>297524</v>
      </c>
    </row>
    <row r="17" spans="1:27" x14ac:dyDescent="0.3">
      <c r="A17" t="s">
        <v>17</v>
      </c>
    </row>
    <row r="18" spans="1:27" x14ac:dyDescent="0.3">
      <c r="B18" t="s">
        <v>14</v>
      </c>
      <c r="D18">
        <v>114814</v>
      </c>
      <c r="F18">
        <v>94355</v>
      </c>
      <c r="H18">
        <v>0</v>
      </c>
      <c r="J18">
        <f>SUM(D18:F18:H18)</f>
        <v>209169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641</v>
      </c>
    </row>
    <row r="22" spans="1:27" x14ac:dyDescent="0.3">
      <c r="B22" t="s">
        <v>7</v>
      </c>
      <c r="J22">
        <f>SUM(J18:J19:J21)</f>
        <v>209810</v>
      </c>
    </row>
    <row r="23" spans="1:27" x14ac:dyDescent="0.3">
      <c r="A23" t="s">
        <v>20</v>
      </c>
      <c r="J23">
        <f>J22/J15*100</f>
        <v>70.518680845914943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17</v>
      </c>
      <c r="L26" t="str">
        <f>$B$2</f>
        <v>Fatehabad</v>
      </c>
      <c r="M26">
        <f>$D$15</f>
        <v>163143</v>
      </c>
      <c r="N26">
        <f>$F$15</f>
        <v>134375</v>
      </c>
      <c r="O26">
        <f>$H$15</f>
        <v>6</v>
      </c>
      <c r="P26">
        <f>$J$15</f>
        <v>297524</v>
      </c>
      <c r="Q26">
        <f>$D$18</f>
        <v>114814</v>
      </c>
      <c r="R26">
        <f>$F$18</f>
        <v>94355</v>
      </c>
      <c r="S26">
        <f>$J$21</f>
        <v>641</v>
      </c>
      <c r="T26">
        <f>$J$22</f>
        <v>209810</v>
      </c>
      <c r="U26">
        <f>$C$28</f>
        <v>209793</v>
      </c>
      <c r="V26">
        <f>$J$23</f>
        <v>70.518680845914943</v>
      </c>
      <c r="W26" t="str">
        <f>$C$42</f>
        <v xml:space="preserve">BJP       </v>
      </c>
      <c r="X26" t="str">
        <f>$C$43</f>
        <v xml:space="preserve">SP        </v>
      </c>
      <c r="Y26">
        <f>$G$42</f>
        <v>101960</v>
      </c>
      <c r="Z26">
        <f>$G$43</f>
        <v>67596</v>
      </c>
      <c r="AA26">
        <f>$C$44</f>
        <v>34364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J22-17</f>
        <v>209793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347</v>
      </c>
    </row>
    <row r="32" spans="1:27" x14ac:dyDescent="0.3">
      <c r="B32" t="s">
        <v>27</v>
      </c>
      <c r="C32">
        <v>857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310</v>
      </c>
      <c r="G42">
        <v>101960</v>
      </c>
    </row>
    <row r="43" spans="1:7" x14ac:dyDescent="0.3">
      <c r="B43" t="s">
        <v>40</v>
      </c>
      <c r="C43" t="s">
        <v>45</v>
      </c>
      <c r="E43" t="s">
        <v>311</v>
      </c>
      <c r="G43">
        <v>67596</v>
      </c>
    </row>
    <row r="44" spans="1:7" x14ac:dyDescent="0.3">
      <c r="B44" t="s">
        <v>42</v>
      </c>
      <c r="C44">
        <v>34364</v>
      </c>
    </row>
  </sheetData>
  <mergeCells count="1">
    <mergeCell ref="A1:L1"/>
  </mergeCells>
  <pageMargins left="0.75" right="0.75" top="0.75" bottom="0.5" header="0.5" footer="0.7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312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13</v>
      </c>
      <c r="F5">
        <v>4</v>
      </c>
      <c r="H5">
        <v>0</v>
      </c>
      <c r="J5">
        <f>SUM(D5:F5:H5)</f>
        <v>17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3</v>
      </c>
      <c r="J8">
        <f>SUM(D8:F8:E8)</f>
        <v>11</v>
      </c>
    </row>
    <row r="9" spans="1:12" x14ac:dyDescent="0.3">
      <c r="A9" t="s">
        <v>12</v>
      </c>
      <c r="D9">
        <v>10</v>
      </c>
      <c r="F9">
        <v>1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177243</v>
      </c>
      <c r="F12">
        <v>143395</v>
      </c>
      <c r="H12">
        <v>13</v>
      </c>
      <c r="J12">
        <f>SUM(D12:F12:H12)</f>
        <v>320651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479</v>
      </c>
      <c r="F14">
        <v>165</v>
      </c>
      <c r="H14">
        <v>0</v>
      </c>
      <c r="J14">
        <f>SUM(D14:F14:H14)</f>
        <v>644</v>
      </c>
    </row>
    <row r="15" spans="1:12" x14ac:dyDescent="0.3">
      <c r="B15" t="s">
        <v>7</v>
      </c>
      <c r="D15">
        <f>SUM(D12:D13:D14)</f>
        <v>177722</v>
      </c>
      <c r="F15">
        <f>SUM(F12:F13:F14)</f>
        <v>143560</v>
      </c>
      <c r="H15">
        <f>SUM(H12:H13:H14)</f>
        <v>13</v>
      </c>
      <c r="J15">
        <f>SUM(D15:F15:H15)</f>
        <v>321295</v>
      </c>
    </row>
    <row r="17" spans="1:27" x14ac:dyDescent="0.3">
      <c r="A17" t="s">
        <v>17</v>
      </c>
    </row>
    <row r="18" spans="1:27" x14ac:dyDescent="0.3">
      <c r="B18" t="s">
        <v>14</v>
      </c>
      <c r="D18">
        <v>101883</v>
      </c>
      <c r="F18">
        <v>90338</v>
      </c>
      <c r="H18">
        <v>0</v>
      </c>
      <c r="J18">
        <f>SUM(D18:F18:H18)</f>
        <v>192221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1056</v>
      </c>
    </row>
    <row r="22" spans="1:27" x14ac:dyDescent="0.3">
      <c r="B22" t="s">
        <v>7</v>
      </c>
      <c r="J22">
        <f>SUM(J18:J19:J21)</f>
        <v>193277</v>
      </c>
    </row>
    <row r="23" spans="1:27" x14ac:dyDescent="0.3">
      <c r="A23" t="s">
        <v>20</v>
      </c>
      <c r="J23">
        <f>J22/J15*100</f>
        <v>60.155620224404359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491</v>
      </c>
      <c r="L26" t="str">
        <f>$B$2</f>
        <v>Bah</v>
      </c>
      <c r="M26">
        <f>$D$15</f>
        <v>177722</v>
      </c>
      <c r="N26">
        <f>$F$15</f>
        <v>143560</v>
      </c>
      <c r="O26">
        <f>$H$15</f>
        <v>13</v>
      </c>
      <c r="P26">
        <f>$J$15</f>
        <v>321295</v>
      </c>
      <c r="Q26">
        <f>$D$18</f>
        <v>101883</v>
      </c>
      <c r="R26">
        <f>$F$18</f>
        <v>90338</v>
      </c>
      <c r="S26">
        <f>$J$21</f>
        <v>1056</v>
      </c>
      <c r="T26">
        <f>$J$22</f>
        <v>193277</v>
      </c>
      <c r="U26">
        <f>$C$28</f>
        <v>192786</v>
      </c>
      <c r="V26">
        <f>$J$23</f>
        <v>60.155620224404359</v>
      </c>
      <c r="W26" t="str">
        <f>$C$42</f>
        <v xml:space="preserve">BJP       </v>
      </c>
      <c r="X26" t="str">
        <f>$C$43</f>
        <v xml:space="preserve">BSP       </v>
      </c>
      <c r="Y26">
        <f>$G$42</f>
        <v>80567</v>
      </c>
      <c r="Z26">
        <f>$G$43</f>
        <v>57427</v>
      </c>
      <c r="AA26">
        <f>$C$44</f>
        <v>23140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J22-491</f>
        <v>192786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371</v>
      </c>
    </row>
    <row r="32" spans="1:27" x14ac:dyDescent="0.3">
      <c r="B32" t="s">
        <v>27</v>
      </c>
      <c r="C32">
        <v>864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313</v>
      </c>
      <c r="G42">
        <v>80567</v>
      </c>
    </row>
    <row r="43" spans="1:7" x14ac:dyDescent="0.3">
      <c r="B43" t="s">
        <v>40</v>
      </c>
      <c r="C43" t="s">
        <v>47</v>
      </c>
      <c r="E43" t="s">
        <v>314</v>
      </c>
      <c r="G43">
        <v>57427</v>
      </c>
    </row>
    <row r="44" spans="1:7" x14ac:dyDescent="0.3">
      <c r="B44" t="s">
        <v>42</v>
      </c>
      <c r="C44">
        <v>23140</v>
      </c>
    </row>
  </sheetData>
  <mergeCells count="1">
    <mergeCell ref="A1:L1"/>
  </mergeCells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44"/>
  <sheetViews>
    <sheetView topLeftCell="G1" workbookViewId="0">
      <selection activeCell="H27" sqref="H27"/>
    </sheetView>
  </sheetViews>
  <sheetFormatPr defaultRowHeight="14.4" x14ac:dyDescent="0.3"/>
  <sheetData>
    <row r="1" spans="1:2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9" x14ac:dyDescent="0.3">
      <c r="A2" t="s">
        <v>1</v>
      </c>
      <c r="B2" t="s">
        <v>69</v>
      </c>
    </row>
    <row r="4" spans="1:29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29" x14ac:dyDescent="0.3">
      <c r="A5" t="s">
        <v>8</v>
      </c>
      <c r="D5">
        <v>16</v>
      </c>
      <c r="F5">
        <v>6</v>
      </c>
      <c r="H5">
        <v>0</v>
      </c>
      <c r="J5">
        <f>SUM(D5:F5:H5)</f>
        <v>22</v>
      </c>
    </row>
    <row r="6" spans="1:29" x14ac:dyDescent="0.3">
      <c r="A6" t="s">
        <v>9</v>
      </c>
      <c r="D6">
        <v>3</v>
      </c>
      <c r="F6">
        <v>1</v>
      </c>
      <c r="H6">
        <v>0</v>
      </c>
      <c r="J6">
        <f>SUM(D6:F6:H6)</f>
        <v>4</v>
      </c>
    </row>
    <row r="7" spans="1:29" x14ac:dyDescent="0.3">
      <c r="A7" t="s">
        <v>10</v>
      </c>
      <c r="D7">
        <v>1</v>
      </c>
      <c r="F7">
        <v>1</v>
      </c>
      <c r="H7">
        <v>0</v>
      </c>
      <c r="J7">
        <f>SUM(D7:F7:H7)</f>
        <v>2</v>
      </c>
    </row>
    <row r="8" spans="1:29" x14ac:dyDescent="0.3">
      <c r="A8" t="s">
        <v>11</v>
      </c>
      <c r="D8">
        <f>D5-D6-D7</f>
        <v>12</v>
      </c>
      <c r="F8">
        <f>E5-E6-E7</f>
        <v>0</v>
      </c>
      <c r="H8">
        <f>F5-F6-F7</f>
        <v>4</v>
      </c>
      <c r="J8">
        <f>SUM(D8:F8:E8)</f>
        <v>12</v>
      </c>
    </row>
    <row r="9" spans="1:29" x14ac:dyDescent="0.3">
      <c r="A9" t="s">
        <v>12</v>
      </c>
      <c r="D9">
        <v>10</v>
      </c>
      <c r="F9">
        <v>4</v>
      </c>
      <c r="H9">
        <v>0</v>
      </c>
      <c r="J9">
        <f>SUM(D9:F9:E9)</f>
        <v>14</v>
      </c>
    </row>
    <row r="10" spans="1:29" x14ac:dyDescent="0.3">
      <c r="N10" t="str">
        <f>$A$2</f>
        <v>Constituency Name</v>
      </c>
      <c r="O10" t="str">
        <f>_xlfn.CONCAT($D$4," ",$A$11)</f>
        <v>Men ELECTORS</v>
      </c>
      <c r="P10" t="str">
        <f>_xlfn.CONCAT($F$4," ",$A$11)</f>
        <v>Woman ELECTORS</v>
      </c>
      <c r="Q10" t="str">
        <f>_xlfn.CONCAT($H$4," ",$A$11)</f>
        <v>Others ELECTORS</v>
      </c>
      <c r="R10" t="str">
        <f>_xlfn.CONCAT("total"," ",$A$11)</f>
        <v>total ELECTORS</v>
      </c>
      <c r="S10" t="str">
        <f>_xlfn.CONCAT($D$4,$A$17)</f>
        <v>MenVOTERS</v>
      </c>
      <c r="T10" t="str">
        <f>_xlfn.CONCAT($F$4,$A$17)</f>
        <v>WomanVOTERS</v>
      </c>
      <c r="U10" t="str">
        <f>_xlfn.CONCAT($B$21,$A$17)</f>
        <v>PostalVOTERS</v>
      </c>
      <c r="V10" t="str">
        <f>_xlfn.CONCAT($J$4,$A$17)</f>
        <v>TotalVOTERS</v>
      </c>
      <c r="W10" t="str">
        <f>$B$28</f>
        <v>Total Valid Votes polled</v>
      </c>
      <c r="X10" t="str">
        <f>$A$23</f>
        <v>POLLING PERCENTAGE</v>
      </c>
      <c r="Y10" t="str">
        <f>$B$42</f>
        <v>Winner</v>
      </c>
      <c r="Z10" t="str">
        <f>$B$43</f>
        <v>Runner-Up</v>
      </c>
      <c r="AA10" t="s">
        <v>1199</v>
      </c>
      <c r="AB10" t="s">
        <v>1200</v>
      </c>
      <c r="AC10" t="str">
        <f>$B$44</f>
        <v>Margin</v>
      </c>
    </row>
    <row r="11" spans="1:29" x14ac:dyDescent="0.3">
      <c r="A11" t="s">
        <v>13</v>
      </c>
      <c r="N11" t="str">
        <f>$B$2</f>
        <v>Muzaffar Nagar</v>
      </c>
      <c r="O11">
        <f>$D$15</f>
        <v>181616</v>
      </c>
      <c r="P11">
        <f>$F$15</f>
        <v>152691</v>
      </c>
      <c r="Q11">
        <f>$H$15</f>
        <v>25</v>
      </c>
      <c r="R11">
        <f>$J$15</f>
        <v>334332</v>
      </c>
      <c r="S11">
        <f>$D$18</f>
        <v>116691</v>
      </c>
      <c r="T11">
        <f>$F$18</f>
        <v>97796</v>
      </c>
      <c r="U11">
        <f>$J$21</f>
        <v>1113</v>
      </c>
      <c r="V11">
        <f>$J$22</f>
        <v>215602</v>
      </c>
      <c r="W11">
        <f>$C$28</f>
        <v>215602</v>
      </c>
      <c r="X11">
        <f>$J$23</f>
        <v>64.48739576229616</v>
      </c>
      <c r="Y11" t="str">
        <f>$C$42</f>
        <v xml:space="preserve">BJP       </v>
      </c>
      <c r="Z11" t="str">
        <f>$C$43</f>
        <v xml:space="preserve">SP        </v>
      </c>
      <c r="AA11">
        <f>$G$42</f>
        <v>97838</v>
      </c>
      <c r="AB11">
        <f>$G$43</f>
        <v>87134</v>
      </c>
      <c r="AC11">
        <f>$C$44</f>
        <v>10704</v>
      </c>
    </row>
    <row r="12" spans="1:29" x14ac:dyDescent="0.3">
      <c r="B12" t="s">
        <v>14</v>
      </c>
      <c r="D12">
        <v>181492</v>
      </c>
      <c r="F12">
        <v>152670</v>
      </c>
      <c r="H12">
        <v>25</v>
      </c>
      <c r="J12">
        <f>SUM(D12:F12:H12)</f>
        <v>334187</v>
      </c>
    </row>
    <row r="13" spans="1:29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29" x14ac:dyDescent="0.3">
      <c r="B14" t="s">
        <v>16</v>
      </c>
      <c r="D14">
        <v>124</v>
      </c>
      <c r="F14">
        <v>21</v>
      </c>
      <c r="H14">
        <v>0</v>
      </c>
      <c r="J14">
        <f>SUM(D14:F14:H14)</f>
        <v>145</v>
      </c>
    </row>
    <row r="15" spans="1:29" x14ac:dyDescent="0.3">
      <c r="B15" t="s">
        <v>7</v>
      </c>
      <c r="D15">
        <f>SUM(D12:D13:D14)</f>
        <v>181616</v>
      </c>
      <c r="F15">
        <f>SUM(F12:F13:F14)</f>
        <v>152691</v>
      </c>
      <c r="H15">
        <f>SUM(H12:H13:H14)</f>
        <v>25</v>
      </c>
      <c r="J15">
        <f>SUM(D15:F15:H15)</f>
        <v>334332</v>
      </c>
    </row>
    <row r="17" spans="1:10" x14ac:dyDescent="0.3">
      <c r="A17" t="s">
        <v>17</v>
      </c>
    </row>
    <row r="18" spans="1:10" x14ac:dyDescent="0.3">
      <c r="B18" t="s">
        <v>14</v>
      </c>
      <c r="D18">
        <v>116691</v>
      </c>
      <c r="F18">
        <v>97796</v>
      </c>
      <c r="H18">
        <v>2</v>
      </c>
      <c r="J18">
        <f>SUM(D18:F18:H18)</f>
        <v>214489</v>
      </c>
    </row>
    <row r="19" spans="1:10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10" x14ac:dyDescent="0.3">
      <c r="B20" t="s">
        <v>18</v>
      </c>
      <c r="J20">
        <v>0</v>
      </c>
    </row>
    <row r="21" spans="1:10" x14ac:dyDescent="0.3">
      <c r="B21" t="s">
        <v>19</v>
      </c>
      <c r="J21">
        <v>1113</v>
      </c>
    </row>
    <row r="22" spans="1:10" x14ac:dyDescent="0.3">
      <c r="B22" t="s">
        <v>7</v>
      </c>
      <c r="J22">
        <f>SUM(J18:J19:J21)</f>
        <v>215602</v>
      </c>
    </row>
    <row r="23" spans="1:10" x14ac:dyDescent="0.3">
      <c r="A23" t="s">
        <v>20</v>
      </c>
      <c r="J23">
        <f>J22/J15*100</f>
        <v>64.48739576229616</v>
      </c>
    </row>
    <row r="25" spans="1:10" x14ac:dyDescent="0.3">
      <c r="A25" t="s">
        <v>21</v>
      </c>
    </row>
    <row r="26" spans="1:10" x14ac:dyDescent="0.3">
      <c r="B26" t="s">
        <v>22</v>
      </c>
      <c r="C26">
        <v>0</v>
      </c>
    </row>
    <row r="27" spans="1:10" x14ac:dyDescent="0.3">
      <c r="B27" t="s">
        <v>23</v>
      </c>
      <c r="C27">
        <v>0</v>
      </c>
    </row>
    <row r="28" spans="1:10" x14ac:dyDescent="0.3">
      <c r="B28" t="s">
        <v>24</v>
      </c>
      <c r="C28">
        <f>J22-0</f>
        <v>215602</v>
      </c>
    </row>
    <row r="29" spans="1:10" x14ac:dyDescent="0.3">
      <c r="B29" t="s">
        <v>25</v>
      </c>
      <c r="C29">
        <v>0</v>
      </c>
    </row>
    <row r="31" spans="1:10" x14ac:dyDescent="0.3">
      <c r="A31" t="s">
        <v>26</v>
      </c>
      <c r="C31">
        <v>321</v>
      </c>
    </row>
    <row r="32" spans="1:10" x14ac:dyDescent="0.3">
      <c r="B32" t="s">
        <v>27</v>
      </c>
      <c r="C32">
        <v>1041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70</v>
      </c>
      <c r="G42">
        <v>97838</v>
      </c>
    </row>
    <row r="43" spans="1:7" x14ac:dyDescent="0.3">
      <c r="B43" t="s">
        <v>40</v>
      </c>
      <c r="C43" t="s">
        <v>45</v>
      </c>
      <c r="E43" t="s">
        <v>71</v>
      </c>
      <c r="G43">
        <v>87134</v>
      </c>
    </row>
    <row r="44" spans="1:7" x14ac:dyDescent="0.3">
      <c r="B44" t="s">
        <v>42</v>
      </c>
      <c r="C44">
        <v>10704</v>
      </c>
    </row>
  </sheetData>
  <mergeCells count="1">
    <mergeCell ref="A1:L1"/>
  </mergeCells>
  <pageMargins left="0.75" right="0.75" top="0.75" bottom="0.5" header="0.5" footer="0.7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315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2</v>
      </c>
      <c r="H5">
        <v>0</v>
      </c>
      <c r="J5">
        <f>SUM(D5:F5:H5)</f>
        <v>13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9</v>
      </c>
      <c r="F8">
        <f>E5-E6-E7</f>
        <v>0</v>
      </c>
      <c r="H8">
        <f>F5-F6-F7</f>
        <v>2</v>
      </c>
      <c r="J8">
        <f>SUM(D8:F8:E8)</f>
        <v>9</v>
      </c>
    </row>
    <row r="9" spans="1:12" x14ac:dyDescent="0.3">
      <c r="A9" t="s">
        <v>12</v>
      </c>
      <c r="D9">
        <v>6</v>
      </c>
      <c r="F9">
        <v>2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190020</v>
      </c>
      <c r="F12">
        <v>159489</v>
      </c>
      <c r="H12">
        <v>16</v>
      </c>
      <c r="J12">
        <f>SUM(D12:F12:H12)</f>
        <v>349525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119</v>
      </c>
      <c r="F14">
        <v>58</v>
      </c>
      <c r="H14">
        <v>0</v>
      </c>
      <c r="J14">
        <f>SUM(D14:F14:H14)</f>
        <v>177</v>
      </c>
    </row>
    <row r="15" spans="1:12" x14ac:dyDescent="0.3">
      <c r="B15" t="s">
        <v>7</v>
      </c>
      <c r="D15">
        <f>SUM(D12:D13:D14)</f>
        <v>190139</v>
      </c>
      <c r="F15">
        <f>SUM(F12:F13:F14)</f>
        <v>159547</v>
      </c>
      <c r="H15">
        <f>SUM(H12:H13:H14)</f>
        <v>16</v>
      </c>
      <c r="J15">
        <f>SUM(D15:F15:H15)</f>
        <v>349702</v>
      </c>
    </row>
    <row r="17" spans="1:27" x14ac:dyDescent="0.3">
      <c r="A17" t="s">
        <v>17</v>
      </c>
    </row>
    <row r="18" spans="1:27" x14ac:dyDescent="0.3">
      <c r="B18" t="s">
        <v>14</v>
      </c>
      <c r="D18">
        <v>134028</v>
      </c>
      <c r="F18">
        <v>109083</v>
      </c>
      <c r="H18">
        <v>1</v>
      </c>
      <c r="J18">
        <f>SUM(D18:F18:H18)</f>
        <v>243112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6</v>
      </c>
    </row>
    <row r="21" spans="1:27" x14ac:dyDescent="0.3">
      <c r="B21" t="s">
        <v>19</v>
      </c>
      <c r="J21">
        <v>494</v>
      </c>
    </row>
    <row r="22" spans="1:27" x14ac:dyDescent="0.3">
      <c r="B22" t="s">
        <v>7</v>
      </c>
      <c r="J22">
        <f>SUM(J18:J19:J21)</f>
        <v>243612</v>
      </c>
    </row>
    <row r="23" spans="1:27" x14ac:dyDescent="0.3">
      <c r="A23" t="s">
        <v>20</v>
      </c>
      <c r="J23">
        <f>J22/J15*100</f>
        <v>69.662741419837459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15</v>
      </c>
      <c r="L26" t="str">
        <f>$B$2</f>
        <v xml:space="preserve">Tundla </v>
      </c>
      <c r="M26">
        <f>$D$15</f>
        <v>190139</v>
      </c>
      <c r="N26">
        <f>$F$15</f>
        <v>159547</v>
      </c>
      <c r="O26">
        <f>$H$15</f>
        <v>16</v>
      </c>
      <c r="P26">
        <f>$J$15</f>
        <v>349702</v>
      </c>
      <c r="Q26">
        <f>$D$18</f>
        <v>134028</v>
      </c>
      <c r="R26">
        <f>$F$18</f>
        <v>109083</v>
      </c>
      <c r="S26">
        <f>$J$21</f>
        <v>494</v>
      </c>
      <c r="T26">
        <f>$J$22</f>
        <v>243612</v>
      </c>
      <c r="U26">
        <f>$C$28</f>
        <v>243597</v>
      </c>
      <c r="V26">
        <f>$J$23</f>
        <v>69.662741419837459</v>
      </c>
      <c r="W26" t="str">
        <f>$C$42</f>
        <v xml:space="preserve">BJP       </v>
      </c>
      <c r="X26" t="str">
        <f>$C$43</f>
        <v xml:space="preserve">BSP       </v>
      </c>
      <c r="Y26">
        <f>$G$42</f>
        <v>118584</v>
      </c>
      <c r="Z26">
        <f>$G$43</f>
        <v>62514</v>
      </c>
      <c r="AA26">
        <f>$C$44</f>
        <v>56070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J22-15</f>
        <v>243597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389</v>
      </c>
    </row>
    <row r="32" spans="1:27" x14ac:dyDescent="0.3">
      <c r="B32" t="s">
        <v>27</v>
      </c>
      <c r="C32">
        <v>899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316</v>
      </c>
      <c r="G42">
        <v>118584</v>
      </c>
    </row>
    <row r="43" spans="1:7" x14ac:dyDescent="0.3">
      <c r="B43" t="s">
        <v>40</v>
      </c>
      <c r="C43" t="s">
        <v>47</v>
      </c>
      <c r="E43" t="s">
        <v>317</v>
      </c>
      <c r="G43">
        <v>62514</v>
      </c>
    </row>
    <row r="44" spans="1:7" x14ac:dyDescent="0.3">
      <c r="B44" t="s">
        <v>42</v>
      </c>
      <c r="C44">
        <v>56070</v>
      </c>
    </row>
  </sheetData>
  <mergeCells count="1">
    <mergeCell ref="A1:L1"/>
  </mergeCells>
  <pageMargins left="0.75" right="0.75" top="0.75" bottom="0.5" header="0.5" footer="0.7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318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1</v>
      </c>
      <c r="H5">
        <v>0</v>
      </c>
      <c r="J5">
        <f>SUM(D5:F5:H5)</f>
        <v>15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1</v>
      </c>
      <c r="J8">
        <f>SUM(D8:F8:E8)</f>
        <v>10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185715</v>
      </c>
      <c r="F12">
        <v>154452</v>
      </c>
      <c r="H12">
        <v>20</v>
      </c>
      <c r="J12">
        <f>SUM(D12:F12:H12)</f>
        <v>340187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182</v>
      </c>
      <c r="F14">
        <v>108</v>
      </c>
      <c r="H14">
        <v>0</v>
      </c>
      <c r="J14">
        <f>SUM(D14:F14:H14)</f>
        <v>290</v>
      </c>
    </row>
    <row r="15" spans="1:12" x14ac:dyDescent="0.3">
      <c r="B15" t="s">
        <v>7</v>
      </c>
      <c r="D15">
        <f>SUM(D12:D13:D14)</f>
        <v>185897</v>
      </c>
      <c r="F15">
        <f>SUM(F12:F13:F14)</f>
        <v>154560</v>
      </c>
      <c r="H15">
        <f>SUM(H12:H13:H14)</f>
        <v>20</v>
      </c>
      <c r="J15">
        <f>SUM(D15:F15:H15)</f>
        <v>340477</v>
      </c>
    </row>
    <row r="17" spans="1:27" x14ac:dyDescent="0.3">
      <c r="A17" t="s">
        <v>17</v>
      </c>
    </row>
    <row r="18" spans="1:27" x14ac:dyDescent="0.3">
      <c r="B18" t="s">
        <v>14</v>
      </c>
      <c r="D18">
        <v>125312</v>
      </c>
      <c r="F18">
        <v>104697</v>
      </c>
      <c r="H18">
        <v>1</v>
      </c>
      <c r="J18">
        <f>SUM(D18:F18:H18)</f>
        <v>230010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392</v>
      </c>
    </row>
    <row r="22" spans="1:27" x14ac:dyDescent="0.3">
      <c r="B22" t="s">
        <v>7</v>
      </c>
      <c r="J22">
        <f>SUM(J18:J19:J21)</f>
        <v>230402</v>
      </c>
    </row>
    <row r="23" spans="1:27" x14ac:dyDescent="0.3">
      <c r="A23" t="s">
        <v>20</v>
      </c>
      <c r="J23">
        <f>J22/J15*100</f>
        <v>67.670356587963354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10</v>
      </c>
      <c r="L26" t="str">
        <f>$B$2</f>
        <v>Jasrana</v>
      </c>
      <c r="M26">
        <f>$D$15</f>
        <v>185897</v>
      </c>
      <c r="N26">
        <f>$F$15</f>
        <v>154560</v>
      </c>
      <c r="O26">
        <f>$H$15</f>
        <v>20</v>
      </c>
      <c r="P26">
        <f>$J$15</f>
        <v>340477</v>
      </c>
      <c r="Q26">
        <f>$D$18</f>
        <v>125312</v>
      </c>
      <c r="R26">
        <f>$F$18</f>
        <v>104697</v>
      </c>
      <c r="S26">
        <f>$J$21</f>
        <v>392</v>
      </c>
      <c r="T26">
        <f>$J$22</f>
        <v>230402</v>
      </c>
      <c r="U26">
        <f>$C$28</f>
        <v>230392</v>
      </c>
      <c r="V26">
        <f>$J$23</f>
        <v>67.670356587963354</v>
      </c>
      <c r="W26" t="str">
        <f>$C$42</f>
        <v xml:space="preserve">BJP       </v>
      </c>
      <c r="X26" t="str">
        <f>$C$43</f>
        <v xml:space="preserve">SP        </v>
      </c>
      <c r="Y26">
        <f>$G$42</f>
        <v>103426</v>
      </c>
      <c r="Z26">
        <f>$G$43</f>
        <v>83098</v>
      </c>
      <c r="AA26">
        <f>$C$44</f>
        <v>20328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J22-10</f>
        <v>230392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402</v>
      </c>
    </row>
    <row r="32" spans="1:27" x14ac:dyDescent="0.3">
      <c r="B32" t="s">
        <v>27</v>
      </c>
      <c r="C32">
        <v>846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319</v>
      </c>
      <c r="G42">
        <v>103426</v>
      </c>
    </row>
    <row r="43" spans="1:7" x14ac:dyDescent="0.3">
      <c r="B43" t="s">
        <v>40</v>
      </c>
      <c r="C43" t="s">
        <v>45</v>
      </c>
      <c r="E43" t="s">
        <v>320</v>
      </c>
      <c r="G43">
        <v>83098</v>
      </c>
    </row>
    <row r="44" spans="1:7" x14ac:dyDescent="0.3">
      <c r="B44" t="s">
        <v>42</v>
      </c>
      <c r="C44">
        <v>20328</v>
      </c>
    </row>
  </sheetData>
  <mergeCells count="1">
    <mergeCell ref="A1:L1"/>
  </mergeCells>
  <pageMargins left="0.75" right="0.75" top="0.75" bottom="0.5" header="0.5" footer="0.7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321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17</v>
      </c>
      <c r="F5">
        <v>0</v>
      </c>
      <c r="H5">
        <v>0</v>
      </c>
      <c r="J5">
        <f>SUM(D5:F5:H5)</f>
        <v>17</v>
      </c>
    </row>
    <row r="6" spans="1:12" x14ac:dyDescent="0.3">
      <c r="A6" t="s">
        <v>9</v>
      </c>
      <c r="D6">
        <v>2</v>
      </c>
      <c r="F6">
        <v>0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15</v>
      </c>
      <c r="F8">
        <f>E5-E6-E7</f>
        <v>0</v>
      </c>
      <c r="H8">
        <f>F5-F6-F7</f>
        <v>0</v>
      </c>
      <c r="J8">
        <f>SUM(D8:F8:E8)</f>
        <v>15</v>
      </c>
    </row>
    <row r="9" spans="1:12" x14ac:dyDescent="0.3">
      <c r="A9" t="s">
        <v>12</v>
      </c>
      <c r="D9">
        <v>12</v>
      </c>
      <c r="F9">
        <v>0</v>
      </c>
      <c r="H9">
        <v>0</v>
      </c>
      <c r="J9">
        <f>SUM(D9:F9:E9)</f>
        <v>12</v>
      </c>
    </row>
    <row r="11" spans="1:12" x14ac:dyDescent="0.3">
      <c r="A11" t="s">
        <v>13</v>
      </c>
    </row>
    <row r="12" spans="1:12" x14ac:dyDescent="0.3">
      <c r="B12" t="s">
        <v>14</v>
      </c>
      <c r="D12">
        <v>209709</v>
      </c>
      <c r="F12">
        <v>169397</v>
      </c>
      <c r="H12">
        <v>31</v>
      </c>
      <c r="J12">
        <f>SUM(D12:F12:H12)</f>
        <v>379137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24</v>
      </c>
      <c r="F14">
        <v>12</v>
      </c>
      <c r="H14">
        <v>0</v>
      </c>
      <c r="J14">
        <f>SUM(D14:F14:H14)</f>
        <v>36</v>
      </c>
    </row>
    <row r="15" spans="1:12" x14ac:dyDescent="0.3">
      <c r="B15" t="s">
        <v>7</v>
      </c>
      <c r="D15">
        <f>SUM(D12:D13:D14)</f>
        <v>209733</v>
      </c>
      <c r="F15">
        <f>SUM(F12:F13:F14)</f>
        <v>169409</v>
      </c>
      <c r="H15">
        <f>SUM(H12:H13:H14)</f>
        <v>31</v>
      </c>
      <c r="J15">
        <f>SUM(D15:F15:H15)</f>
        <v>379173</v>
      </c>
    </row>
    <row r="17" spans="1:27" x14ac:dyDescent="0.3">
      <c r="A17" t="s">
        <v>17</v>
      </c>
    </row>
    <row r="18" spans="1:27" x14ac:dyDescent="0.3">
      <c r="B18" t="s">
        <v>14</v>
      </c>
      <c r="D18">
        <v>131501</v>
      </c>
      <c r="F18">
        <v>100359</v>
      </c>
      <c r="H18">
        <v>0</v>
      </c>
      <c r="J18">
        <f>SUM(D18:F18:H18)</f>
        <v>231860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427</v>
      </c>
    </row>
    <row r="22" spans="1:27" x14ac:dyDescent="0.3">
      <c r="B22" t="s">
        <v>7</v>
      </c>
      <c r="J22">
        <f>SUM(J18:J19:J21)</f>
        <v>232287</v>
      </c>
    </row>
    <row r="23" spans="1:27" x14ac:dyDescent="0.3">
      <c r="A23" t="s">
        <v>20</v>
      </c>
      <c r="J23">
        <f>J22/J15*100</f>
        <v>61.261482225791397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9</v>
      </c>
      <c r="L26" t="str">
        <f>$B$2</f>
        <v>Firozabad</v>
      </c>
      <c r="M26">
        <f>$D$15</f>
        <v>209733</v>
      </c>
      <c r="N26">
        <f>$F$15</f>
        <v>169409</v>
      </c>
      <c r="O26">
        <f>$H$15</f>
        <v>31</v>
      </c>
      <c r="P26">
        <f>$J$15</f>
        <v>379173</v>
      </c>
      <c r="Q26">
        <f>$D$18</f>
        <v>131501</v>
      </c>
      <c r="R26">
        <f>$F$18</f>
        <v>100359</v>
      </c>
      <c r="S26">
        <f>$J$21</f>
        <v>427</v>
      </c>
      <c r="T26">
        <f>$J$22</f>
        <v>232287</v>
      </c>
      <c r="U26">
        <f>$C$28</f>
        <v>232278</v>
      </c>
      <c r="V26">
        <f>$J$23</f>
        <v>61.261482225791397</v>
      </c>
      <c r="W26" t="str">
        <f>$C$42</f>
        <v xml:space="preserve">BJP       </v>
      </c>
      <c r="X26" t="str">
        <f>$C$43</f>
        <v xml:space="preserve">SP        </v>
      </c>
      <c r="Y26">
        <f>$G$42</f>
        <v>102654</v>
      </c>
      <c r="Z26">
        <f>$G$43</f>
        <v>60927</v>
      </c>
      <c r="AA26">
        <f>$C$44</f>
        <v>41727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J22-9</f>
        <v>232278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372</v>
      </c>
    </row>
    <row r="32" spans="1:27" x14ac:dyDescent="0.3">
      <c r="B32" t="s">
        <v>27</v>
      </c>
      <c r="C32">
        <v>1019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322</v>
      </c>
      <c r="G42">
        <v>102654</v>
      </c>
    </row>
    <row r="43" spans="1:7" x14ac:dyDescent="0.3">
      <c r="B43" t="s">
        <v>40</v>
      </c>
      <c r="C43" t="s">
        <v>45</v>
      </c>
      <c r="E43" t="s">
        <v>323</v>
      </c>
      <c r="G43">
        <v>60927</v>
      </c>
    </row>
    <row r="44" spans="1:7" x14ac:dyDescent="0.3">
      <c r="B44" t="s">
        <v>42</v>
      </c>
      <c r="C44">
        <v>41727</v>
      </c>
    </row>
  </sheetData>
  <mergeCells count="1">
    <mergeCell ref="A1:L1"/>
  </mergeCells>
  <pageMargins left="0.75" right="0.75" top="0.75" bottom="0.5" header="0.5" footer="0.7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324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12</v>
      </c>
      <c r="F5">
        <v>0</v>
      </c>
      <c r="H5">
        <v>0</v>
      </c>
      <c r="J5">
        <f>SUM(D5:F5:H5)</f>
        <v>12</v>
      </c>
    </row>
    <row r="6" spans="1:12" x14ac:dyDescent="0.3">
      <c r="A6" t="s">
        <v>9</v>
      </c>
      <c r="D6">
        <v>0</v>
      </c>
      <c r="F6">
        <v>0</v>
      </c>
      <c r="H6">
        <v>0</v>
      </c>
      <c r="J6">
        <f>SUM(D6:F6:H6)</f>
        <v>0</v>
      </c>
    </row>
    <row r="7" spans="1:12" x14ac:dyDescent="0.3">
      <c r="A7" t="s">
        <v>10</v>
      </c>
      <c r="D7">
        <v>1</v>
      </c>
      <c r="F7">
        <v>0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11</v>
      </c>
      <c r="F8">
        <f>E5-E6-E7</f>
        <v>0</v>
      </c>
      <c r="H8">
        <f>F5-F6-F7</f>
        <v>0</v>
      </c>
      <c r="J8">
        <f>SUM(D8:F8:E8)</f>
        <v>11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178954</v>
      </c>
      <c r="F12">
        <v>145638</v>
      </c>
      <c r="H12">
        <v>10</v>
      </c>
      <c r="J12">
        <f>SUM(D12:F12:H12)</f>
        <v>324602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165</v>
      </c>
      <c r="F14">
        <v>71</v>
      </c>
      <c r="H14">
        <v>0</v>
      </c>
      <c r="J14">
        <f>SUM(D14:F14:H14)</f>
        <v>236</v>
      </c>
    </row>
    <row r="15" spans="1:12" x14ac:dyDescent="0.3">
      <c r="B15" t="s">
        <v>7</v>
      </c>
      <c r="D15">
        <f>SUM(D12:D13:D14)</f>
        <v>179119</v>
      </c>
      <c r="F15">
        <f>SUM(F12:F13:F14)</f>
        <v>145709</v>
      </c>
      <c r="H15">
        <f>SUM(H12:H13:H14)</f>
        <v>10</v>
      </c>
      <c r="J15">
        <f>SUM(D15:F15:H15)</f>
        <v>324838</v>
      </c>
    </row>
    <row r="17" spans="1:27" x14ac:dyDescent="0.3">
      <c r="A17" t="s">
        <v>17</v>
      </c>
    </row>
    <row r="18" spans="1:27" x14ac:dyDescent="0.3">
      <c r="B18" t="s">
        <v>14</v>
      </c>
      <c r="D18">
        <v>120735</v>
      </c>
      <c r="F18">
        <v>93668</v>
      </c>
      <c r="H18">
        <v>1</v>
      </c>
      <c r="J18">
        <f>SUM(D18:F18:H18)</f>
        <v>214404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365</v>
      </c>
    </row>
    <row r="22" spans="1:27" x14ac:dyDescent="0.3">
      <c r="B22" t="s">
        <v>7</v>
      </c>
      <c r="J22">
        <f>SUM(J18:J19:J21)</f>
        <v>214769</v>
      </c>
    </row>
    <row r="23" spans="1:27" x14ac:dyDescent="0.3">
      <c r="A23" t="s">
        <v>20</v>
      </c>
      <c r="J23">
        <f>J22/J15*100</f>
        <v>66.11572537695713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48</v>
      </c>
      <c r="L26" t="str">
        <f>$B$2</f>
        <v>Shikohabad</v>
      </c>
      <c r="M26">
        <f>$D$15</f>
        <v>179119</v>
      </c>
      <c r="N26">
        <f>$F$15</f>
        <v>145709</v>
      </c>
      <c r="O26">
        <f>$H$15</f>
        <v>10</v>
      </c>
      <c r="P26">
        <f>$J$15</f>
        <v>324838</v>
      </c>
      <c r="Q26">
        <f>$D$18</f>
        <v>120735</v>
      </c>
      <c r="R26">
        <f>$F$18</f>
        <v>93668</v>
      </c>
      <c r="S26">
        <f>$J$21</f>
        <v>365</v>
      </c>
      <c r="T26">
        <f>$J$22</f>
        <v>214769</v>
      </c>
      <c r="U26">
        <f>$C$28</f>
        <v>214721</v>
      </c>
      <c r="V26">
        <f>$J$23</f>
        <v>66.11572537695713</v>
      </c>
      <c r="W26" t="str">
        <f>$C$42</f>
        <v xml:space="preserve">BJP       </v>
      </c>
      <c r="X26" t="str">
        <f>$C$43</f>
        <v xml:space="preserve">SP        </v>
      </c>
      <c r="Y26">
        <f>$G$42</f>
        <v>87851</v>
      </c>
      <c r="Z26">
        <f>$G$43</f>
        <v>77074</v>
      </c>
      <c r="AA26">
        <f>$C$44</f>
        <v>10777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J22-48</f>
        <v>214721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363</v>
      </c>
    </row>
    <row r="32" spans="1:27" x14ac:dyDescent="0.3">
      <c r="B32" t="s">
        <v>27</v>
      </c>
      <c r="C32">
        <v>894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325</v>
      </c>
      <c r="G42">
        <v>87851</v>
      </c>
    </row>
    <row r="43" spans="1:7" x14ac:dyDescent="0.3">
      <c r="B43" t="s">
        <v>40</v>
      </c>
      <c r="C43" t="s">
        <v>45</v>
      </c>
      <c r="E43" t="s">
        <v>326</v>
      </c>
      <c r="G43">
        <v>77074</v>
      </c>
    </row>
    <row r="44" spans="1:7" x14ac:dyDescent="0.3">
      <c r="B44" t="s">
        <v>42</v>
      </c>
      <c r="C44">
        <v>10777</v>
      </c>
    </row>
  </sheetData>
  <mergeCells count="1">
    <mergeCell ref="A1:L1"/>
  </mergeCells>
  <pageMargins left="0.75" right="0.75" top="0.75" bottom="0.5" header="0.5" footer="0.7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327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3</v>
      </c>
      <c r="H5">
        <v>0</v>
      </c>
      <c r="J5">
        <f>SUM(D5:F5:H5)</f>
        <v>17</v>
      </c>
    </row>
    <row r="6" spans="1:12" x14ac:dyDescent="0.3">
      <c r="A6" t="s">
        <v>9</v>
      </c>
      <c r="D6">
        <v>2</v>
      </c>
      <c r="F6">
        <v>2</v>
      </c>
      <c r="H6">
        <v>0</v>
      </c>
      <c r="J6">
        <f>SUM(D6:F6:H6)</f>
        <v>4</v>
      </c>
    </row>
    <row r="7" spans="1:12" x14ac:dyDescent="0.3">
      <c r="A7" t="s">
        <v>10</v>
      </c>
      <c r="D7">
        <v>2</v>
      </c>
      <c r="F7">
        <v>1</v>
      </c>
      <c r="H7">
        <v>0</v>
      </c>
      <c r="J7">
        <f>SUM(D7:F7:H7)</f>
        <v>3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8</v>
      </c>
      <c r="F9">
        <v>0</v>
      </c>
      <c r="H9">
        <v>0</v>
      </c>
      <c r="J9">
        <f>SUM(D9:F9:E9)</f>
        <v>8</v>
      </c>
    </row>
    <row r="11" spans="1:12" x14ac:dyDescent="0.3">
      <c r="A11" t="s">
        <v>13</v>
      </c>
    </row>
    <row r="12" spans="1:12" x14ac:dyDescent="0.3">
      <c r="B12" t="s">
        <v>14</v>
      </c>
      <c r="D12">
        <v>167481</v>
      </c>
      <c r="F12">
        <v>138181</v>
      </c>
      <c r="H12">
        <v>10</v>
      </c>
      <c r="J12">
        <f>SUM(D12:F12:H12)</f>
        <v>305672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183</v>
      </c>
      <c r="F14">
        <v>91</v>
      </c>
      <c r="H14">
        <v>0</v>
      </c>
      <c r="J14">
        <f>SUM(D14:F14:H14)</f>
        <v>274</v>
      </c>
    </row>
    <row r="15" spans="1:12" x14ac:dyDescent="0.3">
      <c r="B15" t="s">
        <v>7</v>
      </c>
      <c r="D15">
        <f>SUM(D12:D13:D14)</f>
        <v>167664</v>
      </c>
      <c r="F15">
        <f>SUM(F12:F13:F14)</f>
        <v>138272</v>
      </c>
      <c r="H15">
        <f>SUM(H12:H13:H14)</f>
        <v>10</v>
      </c>
      <c r="J15">
        <f>SUM(D15:F15:H15)</f>
        <v>305946</v>
      </c>
    </row>
    <row r="17" spans="1:27" x14ac:dyDescent="0.3">
      <c r="A17" t="s">
        <v>17</v>
      </c>
    </row>
    <row r="18" spans="1:27" x14ac:dyDescent="0.3">
      <c r="B18" t="s">
        <v>14</v>
      </c>
      <c r="D18">
        <v>111287</v>
      </c>
      <c r="F18">
        <v>91572</v>
      </c>
      <c r="H18">
        <v>0</v>
      </c>
      <c r="J18">
        <f>SUM(D18:F18:H18)</f>
        <v>202859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236</v>
      </c>
    </row>
    <row r="22" spans="1:27" x14ac:dyDescent="0.3">
      <c r="B22" t="s">
        <v>7</v>
      </c>
      <c r="J22">
        <f>SUM(J18:J19:J21)</f>
        <v>203095</v>
      </c>
    </row>
    <row r="23" spans="1:27" x14ac:dyDescent="0.3">
      <c r="A23" t="s">
        <v>20</v>
      </c>
      <c r="J23">
        <f>J22/J15*100</f>
        <v>66.382629614376398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20</v>
      </c>
      <c r="L26" t="str">
        <f>$B$2</f>
        <v>Sirsaganj</v>
      </c>
      <c r="M26">
        <f>$D$15</f>
        <v>167664</v>
      </c>
      <c r="N26">
        <f>$F$15</f>
        <v>138272</v>
      </c>
      <c r="O26">
        <f>$H$15</f>
        <v>10</v>
      </c>
      <c r="P26">
        <f>$J$15</f>
        <v>305946</v>
      </c>
      <c r="Q26">
        <f>$D$18</f>
        <v>111287</v>
      </c>
      <c r="R26">
        <f>$F$18</f>
        <v>91572</v>
      </c>
      <c r="S26">
        <f>$J$21</f>
        <v>236</v>
      </c>
      <c r="T26">
        <f>$J$22</f>
        <v>203095</v>
      </c>
      <c r="U26">
        <f>$C$28</f>
        <v>203075</v>
      </c>
      <c r="V26">
        <f>$J$23</f>
        <v>66.382629614376398</v>
      </c>
      <c r="W26" t="str">
        <f>$C$42</f>
        <v xml:space="preserve">SP        </v>
      </c>
      <c r="X26" t="str">
        <f>$C$43</f>
        <v xml:space="preserve">BJP       </v>
      </c>
      <c r="Y26">
        <f>$G$42</f>
        <v>90281</v>
      </c>
      <c r="Z26">
        <f>$G$43</f>
        <v>79605</v>
      </c>
      <c r="AA26">
        <f>$C$44</f>
        <v>10676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J22-20</f>
        <v>203075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342</v>
      </c>
    </row>
    <row r="32" spans="1:27" x14ac:dyDescent="0.3">
      <c r="B32" t="s">
        <v>27</v>
      </c>
      <c r="C32">
        <v>894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45</v>
      </c>
      <c r="E42" t="s">
        <v>328</v>
      </c>
      <c r="G42">
        <v>90281</v>
      </c>
    </row>
    <row r="43" spans="1:7" x14ac:dyDescent="0.3">
      <c r="B43" t="s">
        <v>40</v>
      </c>
      <c r="C43" t="s">
        <v>41</v>
      </c>
      <c r="E43" t="s">
        <v>329</v>
      </c>
      <c r="G43">
        <v>79605</v>
      </c>
    </row>
    <row r="44" spans="1:7" x14ac:dyDescent="0.3">
      <c r="B44" t="s">
        <v>42</v>
      </c>
      <c r="C44">
        <v>10676</v>
      </c>
    </row>
  </sheetData>
  <mergeCells count="1">
    <mergeCell ref="A1:L1"/>
  </mergeCells>
  <pageMargins left="0.75" right="0.75" top="0.75" bottom="0.5" header="0.5" footer="0.7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330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2</v>
      </c>
      <c r="H5">
        <v>0</v>
      </c>
      <c r="J5">
        <f>SUM(D5:F5:H5)</f>
        <v>13</v>
      </c>
    </row>
    <row r="6" spans="1:12" x14ac:dyDescent="0.3">
      <c r="A6" t="s">
        <v>9</v>
      </c>
      <c r="D6">
        <v>1</v>
      </c>
      <c r="F6">
        <v>0</v>
      </c>
      <c r="H6">
        <v>0</v>
      </c>
      <c r="J6">
        <f>SUM(D6:F6:H6)</f>
        <v>1</v>
      </c>
    </row>
    <row r="7" spans="1:12" x14ac:dyDescent="0.3">
      <c r="A7" t="s">
        <v>10</v>
      </c>
      <c r="D7">
        <v>2</v>
      </c>
      <c r="F7">
        <v>0</v>
      </c>
      <c r="H7">
        <v>0</v>
      </c>
      <c r="J7">
        <f>SUM(D7:F7:H7)</f>
        <v>2</v>
      </c>
    </row>
    <row r="8" spans="1:12" x14ac:dyDescent="0.3">
      <c r="A8" t="s">
        <v>11</v>
      </c>
      <c r="D8">
        <f>D5-D6-D7</f>
        <v>8</v>
      </c>
      <c r="F8">
        <f>E5-E6-E7</f>
        <v>0</v>
      </c>
      <c r="H8">
        <f>F5-F6-F7</f>
        <v>2</v>
      </c>
      <c r="J8">
        <f>SUM(D8:F8:E8)</f>
        <v>8</v>
      </c>
    </row>
    <row r="9" spans="1:12" x14ac:dyDescent="0.3">
      <c r="A9" t="s">
        <v>12</v>
      </c>
      <c r="D9">
        <v>5</v>
      </c>
      <c r="F9">
        <v>2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187794</v>
      </c>
      <c r="F12">
        <v>157665</v>
      </c>
      <c r="H12">
        <v>6</v>
      </c>
      <c r="J12">
        <f>SUM(D12:F12:H12)</f>
        <v>345465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178</v>
      </c>
      <c r="F14">
        <v>68</v>
      </c>
      <c r="H14">
        <v>0</v>
      </c>
      <c r="J14">
        <f>SUM(D14:F14:H14)</f>
        <v>246</v>
      </c>
    </row>
    <row r="15" spans="1:12" x14ac:dyDescent="0.3">
      <c r="B15" t="s">
        <v>7</v>
      </c>
      <c r="D15">
        <f>SUM(D12:D13:D14)</f>
        <v>187972</v>
      </c>
      <c r="F15">
        <f>SUM(F12:F13:F14)</f>
        <v>157733</v>
      </c>
      <c r="H15">
        <f>SUM(H12:H13:H14)</f>
        <v>6</v>
      </c>
      <c r="J15">
        <f>SUM(D15:F15:H15)</f>
        <v>345711</v>
      </c>
    </row>
    <row r="17" spans="1:27" x14ac:dyDescent="0.3">
      <c r="A17" t="s">
        <v>17</v>
      </c>
    </row>
    <row r="18" spans="1:27" x14ac:dyDescent="0.3">
      <c r="B18" t="s">
        <v>14</v>
      </c>
      <c r="D18">
        <v>117181</v>
      </c>
      <c r="F18">
        <v>102092</v>
      </c>
      <c r="H18">
        <v>1</v>
      </c>
      <c r="J18">
        <f>SUM(D18:F18:H18)</f>
        <v>219274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878</v>
      </c>
    </row>
    <row r="22" spans="1:27" x14ac:dyDescent="0.3">
      <c r="B22" t="s">
        <v>7</v>
      </c>
      <c r="J22">
        <f>SUM(J18:J19:J21)</f>
        <v>220152</v>
      </c>
    </row>
    <row r="23" spans="1:27" x14ac:dyDescent="0.3">
      <c r="A23" t="s">
        <v>20</v>
      </c>
      <c r="J23">
        <f>J22/J15*100</f>
        <v>63.680935810546956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32</v>
      </c>
      <c r="L26" t="str">
        <f>$B$2</f>
        <v>Kasganj</v>
      </c>
      <c r="M26">
        <f>$D$15</f>
        <v>187972</v>
      </c>
      <c r="N26">
        <f>$F$15</f>
        <v>157733</v>
      </c>
      <c r="O26">
        <f>$H$15</f>
        <v>6</v>
      </c>
      <c r="P26">
        <f>$J$15</f>
        <v>345711</v>
      </c>
      <c r="Q26">
        <f>$D$18</f>
        <v>117181</v>
      </c>
      <c r="R26">
        <f>$F$18</f>
        <v>102092</v>
      </c>
      <c r="S26">
        <f>$J$21</f>
        <v>878</v>
      </c>
      <c r="T26">
        <f>$J$22</f>
        <v>220152</v>
      </c>
      <c r="U26">
        <f>$C$28</f>
        <v>220120</v>
      </c>
      <c r="V26">
        <f>$J$23</f>
        <v>63.680935810546956</v>
      </c>
      <c r="W26" t="str">
        <f>$C$42</f>
        <v xml:space="preserve">BJP       </v>
      </c>
      <c r="X26" t="str">
        <f>$C$43</f>
        <v xml:space="preserve">SP        </v>
      </c>
      <c r="Y26">
        <f>$G$42</f>
        <v>101908</v>
      </c>
      <c r="Z26">
        <f>$G$43</f>
        <v>49878</v>
      </c>
      <c r="AA26">
        <f>$C$44</f>
        <v>52030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J22-32</f>
        <v>220120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384</v>
      </c>
    </row>
    <row r="32" spans="1:27" x14ac:dyDescent="0.3">
      <c r="B32" t="s">
        <v>27</v>
      </c>
      <c r="C32">
        <v>900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331</v>
      </c>
      <c r="G42">
        <v>101908</v>
      </c>
    </row>
    <row r="43" spans="1:7" x14ac:dyDescent="0.3">
      <c r="B43" t="s">
        <v>40</v>
      </c>
      <c r="C43" t="s">
        <v>45</v>
      </c>
      <c r="E43" t="s">
        <v>332</v>
      </c>
      <c r="G43">
        <v>49878</v>
      </c>
    </row>
    <row r="44" spans="1:7" x14ac:dyDescent="0.3">
      <c r="B44" t="s">
        <v>42</v>
      </c>
      <c r="C44">
        <v>52030</v>
      </c>
    </row>
  </sheetData>
  <mergeCells count="1">
    <mergeCell ref="A1:L1"/>
  </mergeCells>
  <pageMargins left="0.75" right="0.75" top="0.75" bottom="0.5" header="0.5" footer="0.7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333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11</v>
      </c>
      <c r="F5">
        <v>1</v>
      </c>
      <c r="H5">
        <v>0</v>
      </c>
      <c r="J5">
        <f>SUM(D5:F5:H5)</f>
        <v>12</v>
      </c>
    </row>
    <row r="6" spans="1:12" x14ac:dyDescent="0.3">
      <c r="A6" t="s">
        <v>9</v>
      </c>
      <c r="D6">
        <v>1</v>
      </c>
      <c r="F6">
        <v>1</v>
      </c>
      <c r="H6">
        <v>0</v>
      </c>
      <c r="J6">
        <f>SUM(D6:F6:H6)</f>
        <v>2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0</v>
      </c>
      <c r="J8">
        <f>SUM(D8:F8:E8)</f>
        <v>10</v>
      </c>
    </row>
    <row r="9" spans="1:12" x14ac:dyDescent="0.3">
      <c r="A9" t="s">
        <v>12</v>
      </c>
      <c r="D9">
        <v>7</v>
      </c>
      <c r="F9">
        <v>0</v>
      </c>
      <c r="H9">
        <v>0</v>
      </c>
      <c r="J9">
        <f>SUM(D9:F9:E9)</f>
        <v>7</v>
      </c>
    </row>
    <row r="11" spans="1:12" x14ac:dyDescent="0.3">
      <c r="A11" t="s">
        <v>13</v>
      </c>
    </row>
    <row r="12" spans="1:12" x14ac:dyDescent="0.3">
      <c r="B12" t="s">
        <v>14</v>
      </c>
      <c r="D12">
        <v>159149</v>
      </c>
      <c r="F12">
        <v>133507</v>
      </c>
      <c r="H12">
        <v>15</v>
      </c>
      <c r="J12">
        <f>SUM(D12:F12:H12)</f>
        <v>292671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92</v>
      </c>
      <c r="F14">
        <v>49</v>
      </c>
      <c r="H14">
        <v>0</v>
      </c>
      <c r="J14">
        <f>SUM(D14:F14:H14)</f>
        <v>141</v>
      </c>
    </row>
    <row r="15" spans="1:12" x14ac:dyDescent="0.3">
      <c r="B15" t="s">
        <v>7</v>
      </c>
      <c r="D15">
        <f>SUM(D12:D13:D14)</f>
        <v>159241</v>
      </c>
      <c r="F15">
        <f>SUM(F12:F13:F14)</f>
        <v>133556</v>
      </c>
      <c r="H15">
        <f>SUM(H12:H13:H14)</f>
        <v>15</v>
      </c>
      <c r="J15">
        <f>SUM(D15:F15:H15)</f>
        <v>292812</v>
      </c>
    </row>
    <row r="17" spans="1:27" x14ac:dyDescent="0.3">
      <c r="A17" t="s">
        <v>17</v>
      </c>
    </row>
    <row r="18" spans="1:27" x14ac:dyDescent="0.3">
      <c r="B18" t="s">
        <v>14</v>
      </c>
      <c r="D18">
        <v>96595</v>
      </c>
      <c r="F18">
        <v>86795</v>
      </c>
      <c r="H18">
        <v>2</v>
      </c>
      <c r="J18">
        <f>SUM(D18:F18:H18)</f>
        <v>183392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438</v>
      </c>
    </row>
    <row r="22" spans="1:27" x14ac:dyDescent="0.3">
      <c r="B22" t="s">
        <v>7</v>
      </c>
      <c r="J22">
        <f>SUM(J18:J19:J21)</f>
        <v>183830</v>
      </c>
    </row>
    <row r="23" spans="1:27" x14ac:dyDescent="0.3">
      <c r="A23" t="s">
        <v>20</v>
      </c>
      <c r="J23">
        <f>J22/J15*100</f>
        <v>62.780896957774956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52</v>
      </c>
      <c r="L26" t="str">
        <f>$B$2</f>
        <v>Amanpur</v>
      </c>
      <c r="M26">
        <f>$D$15</f>
        <v>159241</v>
      </c>
      <c r="N26">
        <f>$F$15</f>
        <v>133556</v>
      </c>
      <c r="O26">
        <f>$H$15</f>
        <v>15</v>
      </c>
      <c r="P26">
        <f>$J$15</f>
        <v>292812</v>
      </c>
      <c r="Q26">
        <f>$D$18</f>
        <v>96595</v>
      </c>
      <c r="R26">
        <f>$F$18</f>
        <v>86795</v>
      </c>
      <c r="S26">
        <f>$J$21</f>
        <v>438</v>
      </c>
      <c r="T26">
        <f>$J$22</f>
        <v>183830</v>
      </c>
      <c r="U26">
        <f>$C$28</f>
        <v>183778</v>
      </c>
      <c r="V26">
        <f>$J$23</f>
        <v>62.780896957774956</v>
      </c>
      <c r="W26" t="str">
        <f>$C$42</f>
        <v xml:space="preserve">BJP       </v>
      </c>
      <c r="X26" t="str">
        <f>$C$43</f>
        <v xml:space="preserve">SP        </v>
      </c>
      <c r="Y26">
        <f>$G$42</f>
        <v>85199</v>
      </c>
      <c r="Z26">
        <f>$G$43</f>
        <v>43395</v>
      </c>
      <c r="AA26">
        <f>$C$44</f>
        <v>41804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J22-52</f>
        <v>183778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345</v>
      </c>
    </row>
    <row r="32" spans="1:27" x14ac:dyDescent="0.3">
      <c r="B32" t="s">
        <v>27</v>
      </c>
      <c r="C32">
        <v>848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334</v>
      </c>
      <c r="G42">
        <v>85199</v>
      </c>
    </row>
    <row r="43" spans="1:7" x14ac:dyDescent="0.3">
      <c r="B43" t="s">
        <v>40</v>
      </c>
      <c r="C43" t="s">
        <v>45</v>
      </c>
      <c r="E43" t="s">
        <v>335</v>
      </c>
      <c r="G43">
        <v>43395</v>
      </c>
    </row>
    <row r="44" spans="1:7" x14ac:dyDescent="0.3">
      <c r="B44" t="s">
        <v>42</v>
      </c>
      <c r="C44">
        <v>41804</v>
      </c>
    </row>
  </sheetData>
  <mergeCells count="1">
    <mergeCell ref="A1:L1"/>
  </mergeCells>
  <pageMargins left="0.75" right="0.75" top="0.75" bottom="0.5" header="0.5" footer="0.7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336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14</v>
      </c>
      <c r="F5">
        <v>2</v>
      </c>
      <c r="H5">
        <v>0</v>
      </c>
      <c r="J5">
        <f>SUM(D5:F5:H5)</f>
        <v>16</v>
      </c>
    </row>
    <row r="6" spans="1:12" x14ac:dyDescent="0.3">
      <c r="A6" t="s">
        <v>9</v>
      </c>
      <c r="D6">
        <v>4</v>
      </c>
      <c r="F6">
        <v>0</v>
      </c>
      <c r="H6">
        <v>0</v>
      </c>
      <c r="J6">
        <f>SUM(D6:F6:H6)</f>
        <v>4</v>
      </c>
    </row>
    <row r="7" spans="1:12" x14ac:dyDescent="0.3">
      <c r="A7" t="s">
        <v>10</v>
      </c>
      <c r="D7">
        <v>0</v>
      </c>
      <c r="F7">
        <v>0</v>
      </c>
      <c r="H7">
        <v>0</v>
      </c>
      <c r="J7">
        <f>SUM(D7:F7:H7)</f>
        <v>0</v>
      </c>
    </row>
    <row r="8" spans="1:12" x14ac:dyDescent="0.3">
      <c r="A8" t="s">
        <v>11</v>
      </c>
      <c r="D8">
        <f>D5-D6-D7</f>
        <v>10</v>
      </c>
      <c r="F8">
        <f>E5-E6-E7</f>
        <v>0</v>
      </c>
      <c r="H8">
        <f>F5-F6-F7</f>
        <v>2</v>
      </c>
      <c r="J8">
        <f>SUM(D8:F8:E8)</f>
        <v>10</v>
      </c>
    </row>
    <row r="9" spans="1:12" x14ac:dyDescent="0.3">
      <c r="A9" t="s">
        <v>12</v>
      </c>
      <c r="D9">
        <v>8</v>
      </c>
      <c r="F9">
        <v>1</v>
      </c>
      <c r="H9">
        <v>0</v>
      </c>
      <c r="J9">
        <f>SUM(D9:F9:E9)</f>
        <v>9</v>
      </c>
    </row>
    <row r="11" spans="1:12" x14ac:dyDescent="0.3">
      <c r="A11" t="s">
        <v>13</v>
      </c>
    </row>
    <row r="12" spans="1:12" x14ac:dyDescent="0.3">
      <c r="B12" t="s">
        <v>14</v>
      </c>
      <c r="D12">
        <v>179002</v>
      </c>
      <c r="F12">
        <v>148719</v>
      </c>
      <c r="H12">
        <v>11</v>
      </c>
      <c r="J12">
        <f>SUM(D12:F12:H12)</f>
        <v>327732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255</v>
      </c>
      <c r="F14">
        <v>120</v>
      </c>
      <c r="H14">
        <v>0</v>
      </c>
      <c r="J14">
        <f>SUM(D14:F14:H14)</f>
        <v>375</v>
      </c>
    </row>
    <row r="15" spans="1:12" x14ac:dyDescent="0.3">
      <c r="B15" t="s">
        <v>7</v>
      </c>
      <c r="D15">
        <f>SUM(D12:D13:D14)</f>
        <v>179257</v>
      </c>
      <c r="F15">
        <f>SUM(F12:F13:F14)</f>
        <v>148839</v>
      </c>
      <c r="H15">
        <f>SUM(H12:H13:H14)</f>
        <v>11</v>
      </c>
      <c r="J15">
        <f>SUM(D15:F15:H15)</f>
        <v>328107</v>
      </c>
    </row>
    <row r="17" spans="1:27" x14ac:dyDescent="0.3">
      <c r="A17" t="s">
        <v>17</v>
      </c>
    </row>
    <row r="18" spans="1:27" x14ac:dyDescent="0.3">
      <c r="B18" t="s">
        <v>14</v>
      </c>
      <c r="D18">
        <v>109185</v>
      </c>
      <c r="F18">
        <v>93440</v>
      </c>
      <c r="H18">
        <v>0</v>
      </c>
      <c r="J18">
        <f>SUM(D18:F18:H18)</f>
        <v>202625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292</v>
      </c>
    </row>
    <row r="22" spans="1:27" x14ac:dyDescent="0.3">
      <c r="B22" t="s">
        <v>7</v>
      </c>
      <c r="J22">
        <f>SUM(J18:J19:J21)</f>
        <v>202917</v>
      </c>
    </row>
    <row r="23" spans="1:27" x14ac:dyDescent="0.3">
      <c r="A23" t="s">
        <v>20</v>
      </c>
      <c r="J23">
        <f>J22/J15*100</f>
        <v>61.844764055628197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94</v>
      </c>
      <c r="L26" t="str">
        <f>$B$2</f>
        <v>Patiyali</v>
      </c>
      <c r="M26">
        <f>$D$15</f>
        <v>179257</v>
      </c>
      <c r="N26">
        <f>$F$15</f>
        <v>148839</v>
      </c>
      <c r="O26">
        <f>$H$15</f>
        <v>11</v>
      </c>
      <c r="P26">
        <f>$J$15</f>
        <v>328107</v>
      </c>
      <c r="Q26">
        <f>$D$18</f>
        <v>109185</v>
      </c>
      <c r="R26">
        <f>$F$18</f>
        <v>93440</v>
      </c>
      <c r="S26">
        <f>$J$21</f>
        <v>292</v>
      </c>
      <c r="T26">
        <f>$J$22</f>
        <v>202917</v>
      </c>
      <c r="U26">
        <f>$C$28</f>
        <v>202823</v>
      </c>
      <c r="V26">
        <f>$J$23</f>
        <v>61.844764055628197</v>
      </c>
      <c r="W26" t="str">
        <f>$C$42</f>
        <v xml:space="preserve">BJP       </v>
      </c>
      <c r="X26" t="str">
        <f>$C$43</f>
        <v xml:space="preserve">SP        </v>
      </c>
      <c r="Y26">
        <f>$G$42</f>
        <v>72414</v>
      </c>
      <c r="Z26">
        <f>$G$43</f>
        <v>68643</v>
      </c>
      <c r="AA26">
        <f>$C$44</f>
        <v>3771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J22-94</f>
        <v>202823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373</v>
      </c>
    </row>
    <row r="32" spans="1:27" x14ac:dyDescent="0.3">
      <c r="B32" t="s">
        <v>27</v>
      </c>
      <c r="C32">
        <v>879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337</v>
      </c>
      <c r="G42">
        <v>72414</v>
      </c>
    </row>
    <row r="43" spans="1:7" x14ac:dyDescent="0.3">
      <c r="B43" t="s">
        <v>40</v>
      </c>
      <c r="C43" t="s">
        <v>45</v>
      </c>
      <c r="E43" t="s">
        <v>338</v>
      </c>
      <c r="G43">
        <v>68643</v>
      </c>
    </row>
    <row r="44" spans="1:7" x14ac:dyDescent="0.3">
      <c r="B44" t="s">
        <v>42</v>
      </c>
      <c r="C44">
        <v>3771</v>
      </c>
    </row>
  </sheetData>
  <mergeCells count="1">
    <mergeCell ref="A1:L1"/>
  </mergeCells>
  <pageMargins left="0.75" right="0.75" top="0.75" bottom="0.5" header="0.5" footer="0.7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339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20</v>
      </c>
      <c r="F5">
        <v>1</v>
      </c>
      <c r="H5">
        <v>0</v>
      </c>
      <c r="J5">
        <f>SUM(D5:F5:H5)</f>
        <v>21</v>
      </c>
    </row>
    <row r="6" spans="1:12" x14ac:dyDescent="0.3">
      <c r="A6" t="s">
        <v>9</v>
      </c>
      <c r="D6">
        <v>6</v>
      </c>
      <c r="F6">
        <v>0</v>
      </c>
      <c r="H6">
        <v>0</v>
      </c>
      <c r="J6">
        <f>SUM(D6:F6:H6)</f>
        <v>6</v>
      </c>
    </row>
    <row r="7" spans="1:12" x14ac:dyDescent="0.3">
      <c r="A7" t="s">
        <v>10</v>
      </c>
      <c r="D7">
        <v>0</v>
      </c>
      <c r="F7">
        <v>1</v>
      </c>
      <c r="H7">
        <v>0</v>
      </c>
      <c r="J7">
        <f>SUM(D7:F7:H7)</f>
        <v>1</v>
      </c>
    </row>
    <row r="8" spans="1:12" x14ac:dyDescent="0.3">
      <c r="A8" t="s">
        <v>11</v>
      </c>
      <c r="D8">
        <f>D5-D6-D7</f>
        <v>14</v>
      </c>
      <c r="F8">
        <f>E5-E6-E7</f>
        <v>0</v>
      </c>
      <c r="H8">
        <f>F5-F6-F7</f>
        <v>0</v>
      </c>
      <c r="J8">
        <f>SUM(D8:F8:E8)</f>
        <v>14</v>
      </c>
    </row>
    <row r="9" spans="1:12" x14ac:dyDescent="0.3">
      <c r="A9" t="s">
        <v>12</v>
      </c>
      <c r="D9">
        <v>11</v>
      </c>
      <c r="F9">
        <v>0</v>
      </c>
      <c r="H9">
        <v>0</v>
      </c>
      <c r="J9">
        <f>SUM(D9:F9:E9)</f>
        <v>11</v>
      </c>
    </row>
    <row r="11" spans="1:12" x14ac:dyDescent="0.3">
      <c r="A11" t="s">
        <v>13</v>
      </c>
    </row>
    <row r="12" spans="1:12" x14ac:dyDescent="0.3">
      <c r="B12" t="s">
        <v>14</v>
      </c>
      <c r="D12">
        <v>181993</v>
      </c>
      <c r="F12">
        <v>150837</v>
      </c>
      <c r="H12">
        <v>8</v>
      </c>
      <c r="J12">
        <f>SUM(D12:F12:H12)</f>
        <v>332838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676</v>
      </c>
      <c r="F14">
        <v>430</v>
      </c>
      <c r="H14">
        <v>0</v>
      </c>
      <c r="J14">
        <f>SUM(D14:F14:H14)</f>
        <v>1106</v>
      </c>
    </row>
    <row r="15" spans="1:12" x14ac:dyDescent="0.3">
      <c r="B15" t="s">
        <v>7</v>
      </c>
      <c r="D15">
        <f>SUM(D12:D13:D14)</f>
        <v>182669</v>
      </c>
      <c r="F15">
        <f>SUM(F12:F13:F14)</f>
        <v>151267</v>
      </c>
      <c r="H15">
        <f>SUM(H12:H13:H14)</f>
        <v>8</v>
      </c>
      <c r="J15">
        <f>SUM(D15:F15:H15)</f>
        <v>333944</v>
      </c>
    </row>
    <row r="17" spans="1:27" x14ac:dyDescent="0.3">
      <c r="A17" t="s">
        <v>17</v>
      </c>
    </row>
    <row r="18" spans="1:27" x14ac:dyDescent="0.3">
      <c r="B18" t="s">
        <v>14</v>
      </c>
      <c r="D18">
        <v>117155</v>
      </c>
      <c r="F18">
        <v>98910</v>
      </c>
      <c r="H18">
        <v>0</v>
      </c>
      <c r="J18">
        <f>SUM(D18:F18:H18)</f>
        <v>216065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588</v>
      </c>
    </row>
    <row r="22" spans="1:27" x14ac:dyDescent="0.3">
      <c r="B22" t="s">
        <v>7</v>
      </c>
      <c r="J22">
        <f>SUM(J18:J19:J21)</f>
        <v>216653</v>
      </c>
    </row>
    <row r="23" spans="1:27" x14ac:dyDescent="0.3">
      <c r="A23" t="s">
        <v>20</v>
      </c>
      <c r="J23">
        <f>J22/J15*100</f>
        <v>64.877045253096327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59</v>
      </c>
      <c r="L26" t="str">
        <f>$B$2</f>
        <v>Aliganj</v>
      </c>
      <c r="M26">
        <f>$D$15</f>
        <v>182669</v>
      </c>
      <c r="N26">
        <f>$F$15</f>
        <v>151267</v>
      </c>
      <c r="O26">
        <f>$H$15</f>
        <v>8</v>
      </c>
      <c r="P26">
        <f>$J$15</f>
        <v>333944</v>
      </c>
      <c r="Q26">
        <f>$D$18</f>
        <v>117155</v>
      </c>
      <c r="R26">
        <f>$F$18</f>
        <v>98910</v>
      </c>
      <c r="S26">
        <f>$J$21</f>
        <v>588</v>
      </c>
      <c r="T26">
        <f>$J$22</f>
        <v>216653</v>
      </c>
      <c r="U26">
        <f>$C$28</f>
        <v>216594</v>
      </c>
      <c r="V26">
        <f>$J$23</f>
        <v>64.877045253096327</v>
      </c>
      <c r="W26" t="str">
        <f>$C$42</f>
        <v xml:space="preserve">BJP       </v>
      </c>
      <c r="X26" t="str">
        <f>$C$43</f>
        <v xml:space="preserve">SP        </v>
      </c>
      <c r="Y26">
        <f>$G$42</f>
        <v>88695</v>
      </c>
      <c r="Z26">
        <f>$G$43</f>
        <v>74844</v>
      </c>
      <c r="AA26">
        <f>$C$44</f>
        <v>13851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J22-59</f>
        <v>216594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378</v>
      </c>
    </row>
    <row r="32" spans="1:27" x14ac:dyDescent="0.3">
      <c r="B32" t="s">
        <v>27</v>
      </c>
      <c r="C32">
        <v>881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340</v>
      </c>
      <c r="G42">
        <v>88695</v>
      </c>
    </row>
    <row r="43" spans="1:7" x14ac:dyDescent="0.3">
      <c r="B43" t="s">
        <v>40</v>
      </c>
      <c r="C43" t="s">
        <v>45</v>
      </c>
      <c r="E43" t="s">
        <v>341</v>
      </c>
      <c r="G43">
        <v>74844</v>
      </c>
    </row>
    <row r="44" spans="1:7" x14ac:dyDescent="0.3">
      <c r="B44" t="s">
        <v>42</v>
      </c>
      <c r="C44">
        <v>13851</v>
      </c>
    </row>
  </sheetData>
  <mergeCells count="1">
    <mergeCell ref="A1:L1"/>
  </mergeCells>
  <pageMargins left="0.75" right="0.75" top="0.75" bottom="0.5" header="0.5" footer="0.7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AA44"/>
  <sheetViews>
    <sheetView workbookViewId="0">
      <selection activeCell="L25" sqref="L25:AA26"/>
    </sheetView>
  </sheetViews>
  <sheetFormatPr defaultRowHeight="14.4" x14ac:dyDescent="0.3"/>
  <sheetData>
    <row r="1" spans="1:12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t="s">
        <v>1</v>
      </c>
      <c r="B2" t="s">
        <v>342</v>
      </c>
    </row>
    <row r="4" spans="1:12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</row>
    <row r="5" spans="1:12" x14ac:dyDescent="0.3">
      <c r="A5" t="s">
        <v>8</v>
      </c>
      <c r="D5">
        <v>21</v>
      </c>
      <c r="F5">
        <v>2</v>
      </c>
      <c r="H5">
        <v>0</v>
      </c>
      <c r="J5">
        <f>SUM(D5:F5:H5)</f>
        <v>23</v>
      </c>
    </row>
    <row r="6" spans="1:12" x14ac:dyDescent="0.3">
      <c r="A6" t="s">
        <v>9</v>
      </c>
      <c r="D6">
        <v>6</v>
      </c>
      <c r="F6">
        <v>0</v>
      </c>
      <c r="H6">
        <v>0</v>
      </c>
      <c r="J6">
        <f>SUM(D6:F6:H6)</f>
        <v>6</v>
      </c>
    </row>
    <row r="7" spans="1:12" x14ac:dyDescent="0.3">
      <c r="A7" t="s">
        <v>10</v>
      </c>
      <c r="D7">
        <v>2</v>
      </c>
      <c r="F7">
        <v>2</v>
      </c>
      <c r="H7">
        <v>0</v>
      </c>
      <c r="J7">
        <f>SUM(D7:F7:H7)</f>
        <v>4</v>
      </c>
    </row>
    <row r="8" spans="1:12" x14ac:dyDescent="0.3">
      <c r="A8" t="s">
        <v>11</v>
      </c>
      <c r="D8">
        <f>D5-D6-D7</f>
        <v>13</v>
      </c>
      <c r="F8">
        <f>E5-E6-E7</f>
        <v>0</v>
      </c>
      <c r="H8">
        <f>F5-F6-F7</f>
        <v>0</v>
      </c>
      <c r="J8">
        <f>SUM(D8:F8:E8)</f>
        <v>13</v>
      </c>
    </row>
    <row r="9" spans="1:12" x14ac:dyDescent="0.3">
      <c r="A9" t="s">
        <v>12</v>
      </c>
      <c r="D9">
        <v>10</v>
      </c>
      <c r="F9">
        <v>0</v>
      </c>
      <c r="H9">
        <v>0</v>
      </c>
      <c r="J9">
        <f>SUM(D9:F9:E9)</f>
        <v>10</v>
      </c>
    </row>
    <row r="11" spans="1:12" x14ac:dyDescent="0.3">
      <c r="A11" t="s">
        <v>13</v>
      </c>
    </row>
    <row r="12" spans="1:12" x14ac:dyDescent="0.3">
      <c r="B12" t="s">
        <v>14</v>
      </c>
      <c r="D12">
        <v>171147</v>
      </c>
      <c r="F12">
        <v>144626</v>
      </c>
      <c r="H12">
        <v>12</v>
      </c>
      <c r="J12">
        <f>SUM(D12:F12:H12)</f>
        <v>315785</v>
      </c>
    </row>
    <row r="13" spans="1:12" x14ac:dyDescent="0.3">
      <c r="B13" t="s">
        <v>15</v>
      </c>
      <c r="D13">
        <v>0</v>
      </c>
      <c r="F13">
        <v>0</v>
      </c>
      <c r="H13">
        <v>0</v>
      </c>
      <c r="J13">
        <f>SUM(D13:F13:H13)</f>
        <v>0</v>
      </c>
    </row>
    <row r="14" spans="1:12" x14ac:dyDescent="0.3">
      <c r="B14" t="s">
        <v>16</v>
      </c>
      <c r="D14">
        <v>930</v>
      </c>
      <c r="F14">
        <v>538</v>
      </c>
      <c r="H14">
        <v>0</v>
      </c>
      <c r="J14">
        <f>SUM(D14:F14:H14)</f>
        <v>1468</v>
      </c>
    </row>
    <row r="15" spans="1:12" x14ac:dyDescent="0.3">
      <c r="B15" t="s">
        <v>7</v>
      </c>
      <c r="D15">
        <f>SUM(D12:D13:D14)</f>
        <v>172077</v>
      </c>
      <c r="F15">
        <f>SUM(F12:F13:F14)</f>
        <v>145164</v>
      </c>
      <c r="H15">
        <f>SUM(H12:H13:H14)</f>
        <v>12</v>
      </c>
      <c r="J15">
        <f>SUM(D15:F15:H15)</f>
        <v>317253</v>
      </c>
    </row>
    <row r="17" spans="1:27" x14ac:dyDescent="0.3">
      <c r="A17" t="s">
        <v>17</v>
      </c>
    </row>
    <row r="18" spans="1:27" x14ac:dyDescent="0.3">
      <c r="B18" t="s">
        <v>14</v>
      </c>
      <c r="D18">
        <v>106608</v>
      </c>
      <c r="F18">
        <v>93734</v>
      </c>
      <c r="H18">
        <v>0</v>
      </c>
      <c r="J18">
        <f>SUM(D18:F18:H18)</f>
        <v>200342</v>
      </c>
    </row>
    <row r="19" spans="1:27" x14ac:dyDescent="0.3">
      <c r="B19" t="s">
        <v>15</v>
      </c>
      <c r="D19">
        <v>0</v>
      </c>
      <c r="F19">
        <v>0</v>
      </c>
      <c r="H19">
        <v>0</v>
      </c>
      <c r="J19">
        <f>SUM(D19:F19:H19)</f>
        <v>0</v>
      </c>
    </row>
    <row r="20" spans="1:27" x14ac:dyDescent="0.3">
      <c r="B20" t="s">
        <v>18</v>
      </c>
      <c r="J20">
        <v>0</v>
      </c>
    </row>
    <row r="21" spans="1:27" x14ac:dyDescent="0.3">
      <c r="B21" t="s">
        <v>19</v>
      </c>
      <c r="J21">
        <v>1418</v>
      </c>
    </row>
    <row r="22" spans="1:27" x14ac:dyDescent="0.3">
      <c r="B22" t="s">
        <v>7</v>
      </c>
      <c r="J22">
        <f>SUM(J18:J19:J21)</f>
        <v>201760</v>
      </c>
    </row>
    <row r="23" spans="1:27" x14ac:dyDescent="0.3">
      <c r="A23" t="s">
        <v>20</v>
      </c>
      <c r="J23">
        <f>J22/J15*100</f>
        <v>63.595931322950449</v>
      </c>
    </row>
    <row r="25" spans="1:27" x14ac:dyDescent="0.3">
      <c r="A25" t="s">
        <v>21</v>
      </c>
      <c r="L25" t="str">
        <f>$A$2</f>
        <v>Constituency Name</v>
      </c>
      <c r="M25" t="str">
        <f>_xlfn.CONCAT($D$4," ",$A$11)</f>
        <v>Men ELECTORS</v>
      </c>
      <c r="N25" t="str">
        <f>_xlfn.CONCAT($F$4," ",$A$11)</f>
        <v>Woman ELECTORS</v>
      </c>
      <c r="O25" t="str">
        <f>_xlfn.CONCAT($H$4," ",$A$11)</f>
        <v>Others ELECTORS</v>
      </c>
      <c r="P25" t="str">
        <f>_xlfn.CONCAT("total"," ",$A$11)</f>
        <v>total ELECTORS</v>
      </c>
      <c r="Q25" t="str">
        <f>_xlfn.CONCAT($D$4,$A$17)</f>
        <v>MenVOTERS</v>
      </c>
      <c r="R25" t="str">
        <f>_xlfn.CONCAT($F$4,$A$17)</f>
        <v>WomanVOTERS</v>
      </c>
      <c r="S25" t="str">
        <f>_xlfn.CONCAT($B$21,$A$17)</f>
        <v>PostalVOTERS</v>
      </c>
      <c r="T25" t="str">
        <f>_xlfn.CONCAT($J$4,$A$17)</f>
        <v>TotalVOTERS</v>
      </c>
      <c r="U25" t="str">
        <f>$B$28</f>
        <v>Total Valid Votes polled</v>
      </c>
      <c r="V25" t="str">
        <f>$A$23</f>
        <v>POLLING PERCENTAGE</v>
      </c>
      <c r="W25" t="str">
        <f>$B$42</f>
        <v>Winner</v>
      </c>
      <c r="X25" t="str">
        <f>$B$43</f>
        <v>Runner-Up</v>
      </c>
      <c r="Y25" t="s">
        <v>1199</v>
      </c>
      <c r="Z25" t="s">
        <v>1200</v>
      </c>
      <c r="AA25" t="str">
        <f>$B$44</f>
        <v>Margin</v>
      </c>
    </row>
    <row r="26" spans="1:27" x14ac:dyDescent="0.3">
      <c r="B26" t="s">
        <v>22</v>
      </c>
      <c r="C26">
        <v>111</v>
      </c>
      <c r="L26" t="str">
        <f>$B$2</f>
        <v>Etah</v>
      </c>
      <c r="M26">
        <f>$D$15</f>
        <v>172077</v>
      </c>
      <c r="N26">
        <f>$F$15</f>
        <v>145164</v>
      </c>
      <c r="O26">
        <f>$H$15</f>
        <v>12</v>
      </c>
      <c r="P26">
        <f>$J$15</f>
        <v>317253</v>
      </c>
      <c r="Q26">
        <f>$D$18</f>
        <v>106608</v>
      </c>
      <c r="R26">
        <f>$F$18</f>
        <v>93734</v>
      </c>
      <c r="S26">
        <f>$J$21</f>
        <v>1418</v>
      </c>
      <c r="T26">
        <f>$J$22</f>
        <v>201760</v>
      </c>
      <c r="U26">
        <f>$C$28</f>
        <v>201649</v>
      </c>
      <c r="V26">
        <f>$J$23</f>
        <v>63.595931322950449</v>
      </c>
      <c r="W26" t="str">
        <f>$C$42</f>
        <v xml:space="preserve">BJP       </v>
      </c>
      <c r="X26" t="str">
        <f>$C$43</f>
        <v xml:space="preserve">SP        </v>
      </c>
      <c r="Y26">
        <f>$G$42</f>
        <v>82516</v>
      </c>
      <c r="Z26">
        <f>$G$43</f>
        <v>61387</v>
      </c>
      <c r="AA26">
        <f>$C$44</f>
        <v>21129</v>
      </c>
    </row>
    <row r="27" spans="1:27" x14ac:dyDescent="0.3">
      <c r="B27" t="s">
        <v>23</v>
      </c>
      <c r="C27">
        <v>0</v>
      </c>
    </row>
    <row r="28" spans="1:27" x14ac:dyDescent="0.3">
      <c r="B28" t="s">
        <v>24</v>
      </c>
      <c r="C28">
        <f>J22-111</f>
        <v>201649</v>
      </c>
    </row>
    <row r="29" spans="1:27" x14ac:dyDescent="0.3">
      <c r="B29" t="s">
        <v>25</v>
      </c>
      <c r="C29">
        <v>0</v>
      </c>
    </row>
    <row r="31" spans="1:27" x14ac:dyDescent="0.3">
      <c r="A31" t="s">
        <v>26</v>
      </c>
      <c r="C31">
        <v>349</v>
      </c>
    </row>
    <row r="32" spans="1:27" x14ac:dyDescent="0.3">
      <c r="B32" t="s">
        <v>27</v>
      </c>
      <c r="C32">
        <v>905</v>
      </c>
    </row>
    <row r="33" spans="1:7" x14ac:dyDescent="0.3">
      <c r="B33" t="s">
        <v>28</v>
      </c>
    </row>
    <row r="34" spans="1:7" x14ac:dyDescent="0.3">
      <c r="B34" t="s">
        <v>29</v>
      </c>
    </row>
    <row r="35" spans="1:7" x14ac:dyDescent="0.3">
      <c r="A35" t="s">
        <v>30</v>
      </c>
    </row>
    <row r="36" spans="1:7" x14ac:dyDescent="0.3">
      <c r="B36" t="s">
        <v>31</v>
      </c>
      <c r="C36" s="2">
        <v>42777</v>
      </c>
    </row>
    <row r="37" spans="1:7" x14ac:dyDescent="0.3">
      <c r="B37" t="s">
        <v>32</v>
      </c>
      <c r="C37" s="2">
        <v>42805</v>
      </c>
    </row>
    <row r="38" spans="1:7" x14ac:dyDescent="0.3">
      <c r="B38" t="s">
        <v>33</v>
      </c>
      <c r="C38" s="2">
        <v>42805</v>
      </c>
    </row>
    <row r="40" spans="1:7" x14ac:dyDescent="0.3">
      <c r="A40" t="s">
        <v>34</v>
      </c>
    </row>
    <row r="41" spans="1:7" x14ac:dyDescent="0.3">
      <c r="C41" t="s">
        <v>35</v>
      </c>
      <c r="E41" t="s">
        <v>36</v>
      </c>
      <c r="G41" t="s">
        <v>37</v>
      </c>
    </row>
    <row r="42" spans="1:7" x14ac:dyDescent="0.3">
      <c r="B42" t="s">
        <v>38</v>
      </c>
      <c r="C42" t="s">
        <v>41</v>
      </c>
      <c r="E42" t="s">
        <v>343</v>
      </c>
      <c r="G42">
        <v>82516</v>
      </c>
    </row>
    <row r="43" spans="1:7" x14ac:dyDescent="0.3">
      <c r="B43" t="s">
        <v>40</v>
      </c>
      <c r="C43" t="s">
        <v>45</v>
      </c>
      <c r="E43" t="s">
        <v>344</v>
      </c>
      <c r="G43">
        <v>61387</v>
      </c>
    </row>
    <row r="44" spans="1:7" x14ac:dyDescent="0.3">
      <c r="B44" t="s">
        <v>42</v>
      </c>
      <c r="C44">
        <v>21129</v>
      </c>
    </row>
  </sheetData>
  <mergeCells count="1">
    <mergeCell ref="A1:L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388</vt:i4>
      </vt:variant>
    </vt:vector>
  </HeadingPairs>
  <TitlesOfParts>
    <vt:vector size="388" baseType="lpstr">
      <vt:lpstr>Master Sheet</vt:lpstr>
      <vt:lpstr>Sheet3</vt:lpstr>
      <vt:lpstr>8  Kairana</vt:lpstr>
      <vt:lpstr>9  Thana Bhawan</vt:lpstr>
      <vt:lpstr>10  Shamli</vt:lpstr>
      <vt:lpstr>11  Budhana</vt:lpstr>
      <vt:lpstr>12  Charthawal</vt:lpstr>
      <vt:lpstr>13  Purqazi </vt:lpstr>
      <vt:lpstr>14  Muzaffar Nagar</vt:lpstr>
      <vt:lpstr>15  Khatauli</vt:lpstr>
      <vt:lpstr>16  Meerapur</vt:lpstr>
      <vt:lpstr>17  Najibabad</vt:lpstr>
      <vt:lpstr>18  Nagina </vt:lpstr>
      <vt:lpstr>19  Barhapur</vt:lpstr>
      <vt:lpstr>20  Dhampur</vt:lpstr>
      <vt:lpstr>21  Nehtaur</vt:lpstr>
      <vt:lpstr>22  Bijnor</vt:lpstr>
      <vt:lpstr>23  Chandpur</vt:lpstr>
      <vt:lpstr>24  Noorpur</vt:lpstr>
      <vt:lpstr>25  Kanth</vt:lpstr>
      <vt:lpstr>26  Thakurdwara</vt:lpstr>
      <vt:lpstr>27  Moradabad Rural</vt:lpstr>
      <vt:lpstr>28  Moradabad Nagar</vt:lpstr>
      <vt:lpstr>29  Kundarki</vt:lpstr>
      <vt:lpstr>30  Bilari</vt:lpstr>
      <vt:lpstr>31  Chandausi </vt:lpstr>
      <vt:lpstr>32  Asmoli</vt:lpstr>
      <vt:lpstr>33  Sambhal</vt:lpstr>
      <vt:lpstr>34  Suar</vt:lpstr>
      <vt:lpstr>35  Chamraua</vt:lpstr>
      <vt:lpstr>36  Bilaspur</vt:lpstr>
      <vt:lpstr>37  Rampur  </vt:lpstr>
      <vt:lpstr>38  Milak </vt:lpstr>
      <vt:lpstr>39  Dhanaura </vt:lpstr>
      <vt:lpstr>40  Naugawan Sadat</vt:lpstr>
      <vt:lpstr>41  Amroha</vt:lpstr>
      <vt:lpstr>42  Hasanpur</vt:lpstr>
      <vt:lpstr>43  Siwalkhas</vt:lpstr>
      <vt:lpstr>44  Sardhana</vt:lpstr>
      <vt:lpstr>45  Hastinapur </vt:lpstr>
      <vt:lpstr>46  Kithore</vt:lpstr>
      <vt:lpstr>47  Meerut Cantt.</vt:lpstr>
      <vt:lpstr>48  Meerut  </vt:lpstr>
      <vt:lpstr>49  Meerut South</vt:lpstr>
      <vt:lpstr>50  Chhaprauli</vt:lpstr>
      <vt:lpstr>51  Baraut</vt:lpstr>
      <vt:lpstr>52  Baghpat</vt:lpstr>
      <vt:lpstr>53  Loni</vt:lpstr>
      <vt:lpstr>54  Muradnagar</vt:lpstr>
      <vt:lpstr>55  Sahibabad</vt:lpstr>
      <vt:lpstr>56  Ghaziabad</vt:lpstr>
      <vt:lpstr>57  Modi Nagar</vt:lpstr>
      <vt:lpstr>58  Dholana</vt:lpstr>
      <vt:lpstr>59  Hapur </vt:lpstr>
      <vt:lpstr>60  Garhmukteshwar</vt:lpstr>
      <vt:lpstr>61  Noida</vt:lpstr>
      <vt:lpstr>62  Dadri</vt:lpstr>
      <vt:lpstr>63  Jewar</vt:lpstr>
      <vt:lpstr>64  Sikandrabad</vt:lpstr>
      <vt:lpstr>65  Bulandshahr</vt:lpstr>
      <vt:lpstr>66  Syana</vt:lpstr>
      <vt:lpstr>67  Anupshahr</vt:lpstr>
      <vt:lpstr>68  Debai</vt:lpstr>
      <vt:lpstr>69  Shikarpur</vt:lpstr>
      <vt:lpstr>70  Khurja </vt:lpstr>
      <vt:lpstr>71  Khair </vt:lpstr>
      <vt:lpstr>72  Barauli</vt:lpstr>
      <vt:lpstr>73  Atrauli</vt:lpstr>
      <vt:lpstr>74  Chharra</vt:lpstr>
      <vt:lpstr>75  Koil</vt:lpstr>
      <vt:lpstr>76  Aligarh</vt:lpstr>
      <vt:lpstr>77  Iglas </vt:lpstr>
      <vt:lpstr>78  Hathras </vt:lpstr>
      <vt:lpstr>79  Sadabad</vt:lpstr>
      <vt:lpstr>80  Sikandra Rao</vt:lpstr>
      <vt:lpstr>81  Chhata</vt:lpstr>
      <vt:lpstr>82  Mant</vt:lpstr>
      <vt:lpstr>83  Goverdhan</vt:lpstr>
      <vt:lpstr>84  Mathura</vt:lpstr>
      <vt:lpstr>85  Baldev </vt:lpstr>
      <vt:lpstr>86  Etmadpur</vt:lpstr>
      <vt:lpstr>87  Agra Cantt. </vt:lpstr>
      <vt:lpstr>88  Agra South</vt:lpstr>
      <vt:lpstr>89  Agra North</vt:lpstr>
      <vt:lpstr>90  Agra Rural </vt:lpstr>
      <vt:lpstr>91  Fatehpur Sikri</vt:lpstr>
      <vt:lpstr>92  Kheragarh</vt:lpstr>
      <vt:lpstr>93  Fatehabad</vt:lpstr>
      <vt:lpstr>94  Bah</vt:lpstr>
      <vt:lpstr>95  Tundla </vt:lpstr>
      <vt:lpstr>96  Jasrana</vt:lpstr>
      <vt:lpstr>97  Firozabad</vt:lpstr>
      <vt:lpstr>98  Shikohabad</vt:lpstr>
      <vt:lpstr>99  Sirsaganj</vt:lpstr>
      <vt:lpstr>100  Kasganj</vt:lpstr>
      <vt:lpstr>101  Amanpur</vt:lpstr>
      <vt:lpstr>102  Patiyali</vt:lpstr>
      <vt:lpstr>103  Aliganj</vt:lpstr>
      <vt:lpstr>104  Etah</vt:lpstr>
      <vt:lpstr>105  Marhara</vt:lpstr>
      <vt:lpstr>106  Jalesar </vt:lpstr>
      <vt:lpstr>107  Mainpuri</vt:lpstr>
      <vt:lpstr>108  Bhongaon</vt:lpstr>
      <vt:lpstr>109  Kishani (SC)</vt:lpstr>
      <vt:lpstr>110  Karhal</vt:lpstr>
      <vt:lpstr>111  Gunnaur</vt:lpstr>
      <vt:lpstr>112  Bisauli </vt:lpstr>
      <vt:lpstr>113  Sahaswan</vt:lpstr>
      <vt:lpstr>114  Bilsi</vt:lpstr>
      <vt:lpstr>115  Badaun</vt:lpstr>
      <vt:lpstr>116  Shekhupur</vt:lpstr>
      <vt:lpstr>117  Dataganj</vt:lpstr>
      <vt:lpstr>118  Baheri</vt:lpstr>
      <vt:lpstr>119  Meerganj</vt:lpstr>
      <vt:lpstr>120  Bhojipura</vt:lpstr>
      <vt:lpstr>121  Nawabganj</vt:lpstr>
      <vt:lpstr>122  Faridpur</vt:lpstr>
      <vt:lpstr>123  Bithari Chainpur</vt:lpstr>
      <vt:lpstr>124  Bareilly</vt:lpstr>
      <vt:lpstr>125  Bareilly Cantt.</vt:lpstr>
      <vt:lpstr>126  Aonla</vt:lpstr>
      <vt:lpstr>127  Pilibhit</vt:lpstr>
      <vt:lpstr>128  Barkhera</vt:lpstr>
      <vt:lpstr>129  Puranpur</vt:lpstr>
      <vt:lpstr>130  Bisalpur</vt:lpstr>
      <vt:lpstr>131  Katra</vt:lpstr>
      <vt:lpstr>132  Jalalabad</vt:lpstr>
      <vt:lpstr>133  Tilhar</vt:lpstr>
      <vt:lpstr>134  Powayan</vt:lpstr>
      <vt:lpstr>135  Shahjahanpur</vt:lpstr>
      <vt:lpstr>136  Dadraul</vt:lpstr>
      <vt:lpstr>137  PALIA</vt:lpstr>
      <vt:lpstr>138  NIGHASAN</vt:lpstr>
      <vt:lpstr>139  GOLA GOKRANNATH</vt:lpstr>
      <vt:lpstr>140  SRI NAGAR</vt:lpstr>
      <vt:lpstr>142  LAKHIMPUR</vt:lpstr>
      <vt:lpstr>143  KASTA</vt:lpstr>
      <vt:lpstr>144  MOHAMMDI</vt:lpstr>
      <vt:lpstr>145  Maholi</vt:lpstr>
      <vt:lpstr>146  Sitapur</vt:lpstr>
      <vt:lpstr>147  Hargaon </vt:lpstr>
      <vt:lpstr>148  Laharpur</vt:lpstr>
      <vt:lpstr>149  Biswan</vt:lpstr>
      <vt:lpstr>150  Sevata</vt:lpstr>
      <vt:lpstr>151  Mahmoodabad</vt:lpstr>
      <vt:lpstr>152  Sidhauli </vt:lpstr>
      <vt:lpstr>153  Misrikh </vt:lpstr>
      <vt:lpstr>154  Sawaijpur</vt:lpstr>
      <vt:lpstr>155  Shahabad</vt:lpstr>
      <vt:lpstr>156  Hardoi</vt:lpstr>
      <vt:lpstr>157  Gopamau </vt:lpstr>
      <vt:lpstr>158  Sandi </vt:lpstr>
      <vt:lpstr>159  Bilgram-Mallanwan</vt:lpstr>
      <vt:lpstr>160  Balamau </vt:lpstr>
      <vt:lpstr>161  Sandila</vt:lpstr>
      <vt:lpstr>162  Bangermau</vt:lpstr>
      <vt:lpstr>163  Safipur </vt:lpstr>
      <vt:lpstr>164  Mohan </vt:lpstr>
      <vt:lpstr>165  Unnao</vt:lpstr>
      <vt:lpstr>166  Bhagwantnagar</vt:lpstr>
      <vt:lpstr>167  Purwa</vt:lpstr>
      <vt:lpstr>168  Malihabad</vt:lpstr>
      <vt:lpstr>169  Bakshi Kaa Talab</vt:lpstr>
      <vt:lpstr>170  Sarojini Nagar</vt:lpstr>
      <vt:lpstr>171  Lucknow West</vt:lpstr>
      <vt:lpstr>Sheet1</vt:lpstr>
      <vt:lpstr>172  Lucknow North</vt:lpstr>
      <vt:lpstr>174  Lucknow Central</vt:lpstr>
      <vt:lpstr>175  175-LUCKNOW CANTT.</vt:lpstr>
      <vt:lpstr>176  Mohanlalganj </vt:lpstr>
      <vt:lpstr>177  Bachhrawan </vt:lpstr>
      <vt:lpstr>178  Tiloi</vt:lpstr>
      <vt:lpstr>179  Harchandpur</vt:lpstr>
      <vt:lpstr>180  Rae Bareli</vt:lpstr>
      <vt:lpstr>181  Salon </vt:lpstr>
      <vt:lpstr>182  Sareni</vt:lpstr>
      <vt:lpstr>183  Unchahar</vt:lpstr>
      <vt:lpstr>184  Jagdishpur </vt:lpstr>
      <vt:lpstr>185  Gauriganj</vt:lpstr>
      <vt:lpstr>186  Amethi</vt:lpstr>
      <vt:lpstr>188  Sultanpur</vt:lpstr>
      <vt:lpstr>189  Sadar</vt:lpstr>
      <vt:lpstr>190  Lambhua</vt:lpstr>
      <vt:lpstr>191  Kadipur </vt:lpstr>
      <vt:lpstr>192  Kaimganj </vt:lpstr>
      <vt:lpstr>193  Amritpur</vt:lpstr>
      <vt:lpstr>194  Farrukhabad</vt:lpstr>
      <vt:lpstr>195  Bhojpur</vt:lpstr>
      <vt:lpstr>196  Chhibramau</vt:lpstr>
      <vt:lpstr>197  Tirwa</vt:lpstr>
      <vt:lpstr>198  Kannauj </vt:lpstr>
      <vt:lpstr>199  Jaswantnagar</vt:lpstr>
      <vt:lpstr>201  Bharthana </vt:lpstr>
      <vt:lpstr>202  Bidhuna</vt:lpstr>
      <vt:lpstr>203  Dibiyapur</vt:lpstr>
      <vt:lpstr>204  Auraiya </vt:lpstr>
      <vt:lpstr>205  Rasulabad </vt:lpstr>
      <vt:lpstr>206  Akbarpur - Raniya</vt:lpstr>
      <vt:lpstr>207  Sikandra</vt:lpstr>
      <vt:lpstr>208  Bhognipur</vt:lpstr>
      <vt:lpstr>209  Bilhaur</vt:lpstr>
      <vt:lpstr>210  Bithoor</vt:lpstr>
      <vt:lpstr>211  Kalyanpur</vt:lpstr>
      <vt:lpstr>212  Govindnagar</vt:lpstr>
      <vt:lpstr>213  Sishamau</vt:lpstr>
      <vt:lpstr>214  Arya Nagar</vt:lpstr>
      <vt:lpstr>215  KIDWAI NAGAR</vt:lpstr>
      <vt:lpstr>216  Kanpur Cantt.</vt:lpstr>
      <vt:lpstr>217  Maharajpur</vt:lpstr>
      <vt:lpstr>218  Ghatampur </vt:lpstr>
      <vt:lpstr>219  Madhaugarh</vt:lpstr>
      <vt:lpstr>220  Kalpi</vt:lpstr>
      <vt:lpstr>221  Orai </vt:lpstr>
      <vt:lpstr>222  Babina</vt:lpstr>
      <vt:lpstr>223  Jhansi Nagar</vt:lpstr>
      <vt:lpstr>224  Mauranipur </vt:lpstr>
      <vt:lpstr>225  Garautha</vt:lpstr>
      <vt:lpstr>226  Lalitpur</vt:lpstr>
      <vt:lpstr>227  Mehroni </vt:lpstr>
      <vt:lpstr>228  Hamirpur</vt:lpstr>
      <vt:lpstr>229  Rath </vt:lpstr>
      <vt:lpstr>230  Mahoba</vt:lpstr>
      <vt:lpstr>231  Charkhari</vt:lpstr>
      <vt:lpstr>232  Tindwari</vt:lpstr>
      <vt:lpstr>233  Baberu</vt:lpstr>
      <vt:lpstr>234  Naraini </vt:lpstr>
      <vt:lpstr>235  Banda</vt:lpstr>
      <vt:lpstr>236  Chitrakoot</vt:lpstr>
      <vt:lpstr>237  Manikpur</vt:lpstr>
      <vt:lpstr>238  Jahanabad</vt:lpstr>
      <vt:lpstr>239  Bindki</vt:lpstr>
      <vt:lpstr>240  Fatehpur   </vt:lpstr>
      <vt:lpstr>241  Ayah Shah</vt:lpstr>
      <vt:lpstr>242  Husainganj</vt:lpstr>
      <vt:lpstr>243  Khaga</vt:lpstr>
      <vt:lpstr>244  Rampur Khas</vt:lpstr>
      <vt:lpstr>245  Babaganj</vt:lpstr>
      <vt:lpstr>246  Kunda</vt:lpstr>
      <vt:lpstr>247  Vishwanathganj</vt:lpstr>
      <vt:lpstr>248  Pratapgarh</vt:lpstr>
      <vt:lpstr>249  Patti</vt:lpstr>
      <vt:lpstr>250  Raniganj</vt:lpstr>
      <vt:lpstr>251  Sirathu</vt:lpstr>
      <vt:lpstr>252  Manjhanpur </vt:lpstr>
      <vt:lpstr>253  Chail</vt:lpstr>
      <vt:lpstr>254  Phaphamau</vt:lpstr>
      <vt:lpstr>255  Soraon </vt:lpstr>
      <vt:lpstr>261  Allahabad West</vt:lpstr>
      <vt:lpstr>262  Allahabad North</vt:lpstr>
      <vt:lpstr>263  Allahabad South</vt:lpstr>
      <vt:lpstr>265  Koraon </vt:lpstr>
      <vt:lpstr>266  Kursi</vt:lpstr>
      <vt:lpstr>267  Ram Nagar</vt:lpstr>
      <vt:lpstr>268  Barabanki</vt:lpstr>
      <vt:lpstr>269  Zaidpur </vt:lpstr>
      <vt:lpstr>270  Dariyabad</vt:lpstr>
      <vt:lpstr>271  Rudauli</vt:lpstr>
      <vt:lpstr>272  Haidergarh </vt:lpstr>
      <vt:lpstr>273  Milkipur </vt:lpstr>
      <vt:lpstr>274  Bikapur</vt:lpstr>
      <vt:lpstr>275  Ayodhya</vt:lpstr>
      <vt:lpstr>276  Goshainganj</vt:lpstr>
      <vt:lpstr>277  Katehari</vt:lpstr>
      <vt:lpstr>278  Tanda</vt:lpstr>
      <vt:lpstr>279  Alapur </vt:lpstr>
      <vt:lpstr>280  Jalalpur</vt:lpstr>
      <vt:lpstr>281  Akbarpur  </vt:lpstr>
      <vt:lpstr>282  BALHA (S.C.)</vt:lpstr>
      <vt:lpstr>283  Nanpara</vt:lpstr>
      <vt:lpstr>284  Matera</vt:lpstr>
      <vt:lpstr>285  Mahasi</vt:lpstr>
      <vt:lpstr>286  Bahraich</vt:lpstr>
      <vt:lpstr>287  Payagpur</vt:lpstr>
      <vt:lpstr>288  Kaiserganj</vt:lpstr>
      <vt:lpstr>289  Bhinga</vt:lpstr>
      <vt:lpstr>290  Shrawasti</vt:lpstr>
      <vt:lpstr>291  Tulsipur</vt:lpstr>
      <vt:lpstr>292  Gainsari</vt:lpstr>
      <vt:lpstr>293  Utraula</vt:lpstr>
      <vt:lpstr>294  Balrampur </vt:lpstr>
      <vt:lpstr>295  Mehnaun</vt:lpstr>
      <vt:lpstr>296  Gonda</vt:lpstr>
      <vt:lpstr>297  Katra Bazar</vt:lpstr>
      <vt:lpstr>298  Colonelganj</vt:lpstr>
      <vt:lpstr>299  Tarabganj</vt:lpstr>
      <vt:lpstr>300  Mankapur </vt:lpstr>
      <vt:lpstr>301  Gaura</vt:lpstr>
      <vt:lpstr>302  Shohratgarh</vt:lpstr>
      <vt:lpstr>303  Kapilvastu </vt:lpstr>
      <vt:lpstr>304  Bansi</vt:lpstr>
      <vt:lpstr>305  Itwa</vt:lpstr>
      <vt:lpstr>306  Doomariyaganj</vt:lpstr>
      <vt:lpstr>307  Harraiya</vt:lpstr>
      <vt:lpstr>308  Kaptanganj</vt:lpstr>
      <vt:lpstr>309  Rudhauli</vt:lpstr>
      <vt:lpstr>310  Basti Sadar</vt:lpstr>
      <vt:lpstr>311  Mahadewa S.C</vt:lpstr>
      <vt:lpstr>312  Menhdawal</vt:lpstr>
      <vt:lpstr>313  KHALILABAD</vt:lpstr>
      <vt:lpstr>314  Dhanghata </vt:lpstr>
      <vt:lpstr>315  Pharenda</vt:lpstr>
      <vt:lpstr>316  Nautanwa</vt:lpstr>
      <vt:lpstr>317  Siswa</vt:lpstr>
      <vt:lpstr>318  Maharajganj </vt:lpstr>
      <vt:lpstr>319  Paniyara</vt:lpstr>
      <vt:lpstr>320  Caimpiyarganj</vt:lpstr>
      <vt:lpstr>321  Pipraich</vt:lpstr>
      <vt:lpstr>322  Gorakhpur Urban</vt:lpstr>
      <vt:lpstr>323  Gorakhpur Rural</vt:lpstr>
      <vt:lpstr>324  Sahajanwa</vt:lpstr>
      <vt:lpstr>325  Khajani </vt:lpstr>
      <vt:lpstr>326  Chauri-Chaura</vt:lpstr>
      <vt:lpstr>327  Bansgaon</vt:lpstr>
      <vt:lpstr>328  Chillupar</vt:lpstr>
      <vt:lpstr>329  Khadda</vt:lpstr>
      <vt:lpstr>330  Padrauna</vt:lpstr>
      <vt:lpstr>331  Tamkuhi Raj</vt:lpstr>
      <vt:lpstr>332  Fazilnagar</vt:lpstr>
      <vt:lpstr>333  Kushinagar</vt:lpstr>
      <vt:lpstr>334  Hata</vt:lpstr>
      <vt:lpstr>335  Ramkola</vt:lpstr>
      <vt:lpstr>336  Rudrapur</vt:lpstr>
      <vt:lpstr>337  Deoria</vt:lpstr>
      <vt:lpstr>338  Pathardeva</vt:lpstr>
      <vt:lpstr>339  Rampur Karkhana</vt:lpstr>
      <vt:lpstr>340  Bhatpar Rani</vt:lpstr>
      <vt:lpstr>341  Salempur</vt:lpstr>
      <vt:lpstr>342  Barhaj</vt:lpstr>
      <vt:lpstr>343  Atrauliya</vt:lpstr>
      <vt:lpstr>344  Gopalpur</vt:lpstr>
      <vt:lpstr>345  Sagri</vt:lpstr>
      <vt:lpstr>346  Mubarakpur</vt:lpstr>
      <vt:lpstr>347  Azamgarh</vt:lpstr>
      <vt:lpstr>348  Nizamabad</vt:lpstr>
      <vt:lpstr>349  Phoolpur Pawai</vt:lpstr>
      <vt:lpstr>350  Didarganj</vt:lpstr>
      <vt:lpstr>351  Lalganj</vt:lpstr>
      <vt:lpstr>352  Mehnagar </vt:lpstr>
      <vt:lpstr>353  Madhuban</vt:lpstr>
      <vt:lpstr>354  Ghosi</vt:lpstr>
      <vt:lpstr>355  Muhammadabad- Gohna (SC)</vt:lpstr>
      <vt:lpstr>356  Mau</vt:lpstr>
      <vt:lpstr>357  Belthara Road </vt:lpstr>
      <vt:lpstr>358  Rasara</vt:lpstr>
      <vt:lpstr>359  Sikanderpur</vt:lpstr>
      <vt:lpstr>360  Phephana</vt:lpstr>
      <vt:lpstr>361  Ballia Nagar</vt:lpstr>
      <vt:lpstr>362  Bansdih</vt:lpstr>
      <vt:lpstr>363  Bairia</vt:lpstr>
      <vt:lpstr>364  Badlapur</vt:lpstr>
      <vt:lpstr>365  Shahganj</vt:lpstr>
      <vt:lpstr>366  Jaunpur</vt:lpstr>
      <vt:lpstr>367  Malhani</vt:lpstr>
      <vt:lpstr>368  Mungra Badshahpur</vt:lpstr>
      <vt:lpstr>369  Machhlishahr S.C.</vt:lpstr>
      <vt:lpstr>370  Mariyahu</vt:lpstr>
      <vt:lpstr>371  Zafrabad</vt:lpstr>
      <vt:lpstr>372  Kerakat S.C.</vt:lpstr>
      <vt:lpstr>373  Jakhanian </vt:lpstr>
      <vt:lpstr>374  Saidpur </vt:lpstr>
      <vt:lpstr>375  Ghazipur</vt:lpstr>
      <vt:lpstr>376  Jangipur</vt:lpstr>
      <vt:lpstr>377  Zahoorabad</vt:lpstr>
      <vt:lpstr>378  Mohammadabad</vt:lpstr>
      <vt:lpstr>379  Zamania</vt:lpstr>
      <vt:lpstr>380  Mughalsarai</vt:lpstr>
      <vt:lpstr>381  Sakaldiha</vt:lpstr>
      <vt:lpstr>382  Saiyadraja</vt:lpstr>
      <vt:lpstr>383  Chakia </vt:lpstr>
      <vt:lpstr>384  Pindra</vt:lpstr>
      <vt:lpstr>385  Ajagara </vt:lpstr>
      <vt:lpstr>386  Shivpur</vt:lpstr>
      <vt:lpstr>387  Rohaniya</vt:lpstr>
      <vt:lpstr>388  Varanasi North</vt:lpstr>
      <vt:lpstr>389  Varanasi South</vt:lpstr>
      <vt:lpstr>390  Varanasi Cantt.</vt:lpstr>
      <vt:lpstr>391  Sevapuri</vt:lpstr>
      <vt:lpstr>392  Bhadohi</vt:lpstr>
      <vt:lpstr>393  Gyanpur</vt:lpstr>
      <vt:lpstr>395  Chhanbey </vt:lpstr>
      <vt:lpstr>396  Mirzapur</vt:lpstr>
      <vt:lpstr>397  Majhawan</vt:lpstr>
      <vt:lpstr>398  Chunar</vt:lpstr>
      <vt:lpstr>399  Marihan</vt:lpstr>
      <vt:lpstr>400  Ghorawal</vt:lpstr>
      <vt:lpstr>401  Robertsganj</vt:lpstr>
      <vt:lpstr>402  Obra</vt:lpstr>
      <vt:lpstr>403  Duddhi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Pawan Srivastva</cp:lastModifiedBy>
  <dcterms:created xsi:type="dcterms:W3CDTF">2017-04-13T07:14:34Z</dcterms:created>
  <dcterms:modified xsi:type="dcterms:W3CDTF">2022-03-13T05:30:20Z</dcterms:modified>
</cp:coreProperties>
</file>