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6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65" i="1" l="1"/>
  <c r="Q65" i="1"/>
  <c r="R65" i="1" s="1"/>
  <c r="O66" i="1" s="1"/>
  <c r="P66" i="1" s="1"/>
  <c r="P64" i="1" l="1"/>
  <c r="O64" i="1"/>
  <c r="P63" i="1" l="1"/>
  <c r="Q63" i="1" s="1"/>
  <c r="R63" i="1" s="1"/>
  <c r="P55" i="1"/>
  <c r="O61" i="1"/>
  <c r="O60" i="1"/>
  <c r="P57" i="1" l="1"/>
  <c r="Q57" i="1"/>
  <c r="Q56" i="1"/>
  <c r="P56" i="1"/>
  <c r="S56" i="1" l="1"/>
  <c r="S58" i="1" s="1"/>
  <c r="S57" i="1"/>
  <c r="O55" i="1" l="1"/>
  <c r="O42" i="1"/>
  <c r="O19" i="1"/>
  <c r="O17" i="1"/>
  <c r="G56" i="1"/>
  <c r="I19" i="1"/>
  <c r="I20" i="1"/>
  <c r="Q42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19" i="1"/>
  <c r="P19" i="1" s="1"/>
  <c r="H20" i="1"/>
  <c r="H21" i="1"/>
  <c r="H22" i="1"/>
  <c r="K22" i="1" s="1"/>
  <c r="H23" i="1"/>
  <c r="H24" i="1"/>
  <c r="H25" i="1"/>
  <c r="H26" i="1"/>
  <c r="K26" i="1" s="1"/>
  <c r="H27" i="1"/>
  <c r="H28" i="1"/>
  <c r="H29" i="1"/>
  <c r="H30" i="1"/>
  <c r="K30" i="1" s="1"/>
  <c r="H31" i="1"/>
  <c r="H32" i="1"/>
  <c r="H33" i="1"/>
  <c r="H34" i="1"/>
  <c r="K34" i="1" s="1"/>
  <c r="H35" i="1"/>
  <c r="H36" i="1"/>
  <c r="H37" i="1"/>
  <c r="H38" i="1"/>
  <c r="K38" i="1" s="1"/>
  <c r="H39" i="1"/>
  <c r="H40" i="1"/>
  <c r="H41" i="1"/>
  <c r="H42" i="1"/>
  <c r="K42" i="1" s="1"/>
  <c r="H43" i="1"/>
  <c r="H44" i="1"/>
  <c r="H45" i="1"/>
  <c r="H46" i="1"/>
  <c r="K46" i="1" s="1"/>
  <c r="H47" i="1"/>
  <c r="H48" i="1"/>
  <c r="H49" i="1"/>
  <c r="H50" i="1"/>
  <c r="K50" i="1" s="1"/>
  <c r="H51" i="1"/>
  <c r="H52" i="1"/>
  <c r="H53" i="1"/>
  <c r="H54" i="1"/>
  <c r="K54" i="1" s="1"/>
  <c r="H55" i="1"/>
  <c r="I18" i="1"/>
  <c r="Q19" i="1" s="1"/>
  <c r="H18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4" i="1"/>
  <c r="K4" i="1" s="1"/>
  <c r="S19" i="1" l="1"/>
  <c r="K43" i="1"/>
  <c r="K18" i="1"/>
  <c r="K52" i="1"/>
  <c r="K48" i="1"/>
  <c r="K44" i="1"/>
  <c r="K40" i="1"/>
  <c r="K36" i="1"/>
  <c r="K32" i="1"/>
  <c r="K28" i="1"/>
  <c r="K24" i="1"/>
  <c r="K20" i="1"/>
  <c r="J56" i="1"/>
  <c r="R17" i="1"/>
  <c r="S17" i="1" s="1"/>
  <c r="P42" i="1"/>
  <c r="S42" i="1" s="1"/>
  <c r="Q55" i="1"/>
  <c r="S55" i="1" s="1"/>
  <c r="I56" i="1"/>
  <c r="K55" i="1"/>
  <c r="K51" i="1"/>
  <c r="K47" i="1"/>
  <c r="K39" i="1"/>
  <c r="K35" i="1"/>
  <c r="K31" i="1"/>
  <c r="K27" i="1"/>
  <c r="K23" i="1"/>
  <c r="K19" i="1"/>
  <c r="H56" i="1"/>
  <c r="K53" i="1"/>
  <c r="K49" i="1"/>
  <c r="K45" i="1"/>
  <c r="K41" i="1"/>
  <c r="K37" i="1"/>
  <c r="K33" i="1"/>
  <c r="K29" i="1"/>
  <c r="K25" i="1"/>
  <c r="K21" i="1"/>
  <c r="K56" i="1" l="1"/>
</calcChain>
</file>

<file path=xl/sharedStrings.xml><?xml version="1.0" encoding="utf-8"?>
<sst xmlns="http://schemas.openxmlformats.org/spreadsheetml/2006/main" count="100" uniqueCount="66">
  <si>
    <t>MOUNT/18-19/01</t>
  </si>
  <si>
    <t>MOUNT/18-19/02</t>
  </si>
  <si>
    <t>MOUNT/18-19/03</t>
  </si>
  <si>
    <t>MOUNT/18-19/04</t>
  </si>
  <si>
    <t>MOUNT/18-19/05</t>
  </si>
  <si>
    <t>MOUNT/18-19/06</t>
  </si>
  <si>
    <t>MOUNT/18-19/07</t>
  </si>
  <si>
    <t>MOUNT/18-19/08</t>
  </si>
  <si>
    <t>MOUNT/18-19/09</t>
  </si>
  <si>
    <t>MOUNT/18-19/10</t>
  </si>
  <si>
    <t>MOUNT/18-19/11</t>
  </si>
  <si>
    <t>MOUNT/18-19/13</t>
  </si>
  <si>
    <t>MOUNT/18-19/14</t>
  </si>
  <si>
    <t>MOUNT/18-19/15</t>
  </si>
  <si>
    <t>10mm</t>
  </si>
  <si>
    <t>12mm</t>
  </si>
  <si>
    <t>16mm</t>
  </si>
  <si>
    <t>20mm</t>
  </si>
  <si>
    <t>MOUNT/18-19/A/01</t>
  </si>
  <si>
    <t>MOUNT/18-19/A/02</t>
  </si>
  <si>
    <t>MOUNT/18-19/A/03</t>
  </si>
  <si>
    <t>MOUNT/18-19/A/04</t>
  </si>
  <si>
    <t>MOUNT/18-19/A/05</t>
  </si>
  <si>
    <t>MOUNT/18-19/A/06</t>
  </si>
  <si>
    <t>MOUNT/18-19/A/07</t>
  </si>
  <si>
    <t>MOUNT/18-19/A/08</t>
  </si>
  <si>
    <t>MOUNT/18-19/A/09</t>
  </si>
  <si>
    <t>MOUNT/18-19/A/10</t>
  </si>
  <si>
    <t>MOUNT/18-19/N/01</t>
  </si>
  <si>
    <t>MOUNT/18-19/N/02</t>
  </si>
  <si>
    <t>MOUNT/18-19/N/03</t>
  </si>
  <si>
    <t>MOUNT/18-19/N/04</t>
  </si>
  <si>
    <t>MOUNT/18-19/N/05</t>
  </si>
  <si>
    <t>MOUNT/18-19/N/06</t>
  </si>
  <si>
    <t>MOUNT/18-19/N/07</t>
  </si>
  <si>
    <t>MOUNT/18-19/N/08</t>
  </si>
  <si>
    <t>MOUNT/18-19/N/09</t>
  </si>
  <si>
    <t>MOUNT/18-19/N/10</t>
  </si>
  <si>
    <t>MOUNT/18-19/N/11</t>
  </si>
  <si>
    <t>MOUNT/18-19/N/12</t>
  </si>
  <si>
    <t>MOUNT/18-19/N/13</t>
  </si>
  <si>
    <t>MOUNT/18-19/N/14</t>
  </si>
  <si>
    <t>MOUNT/18-19/N/15</t>
  </si>
  <si>
    <t>MOUNT/18-9/X/01</t>
  </si>
  <si>
    <t>MOUNT/18-9/X/02</t>
  </si>
  <si>
    <t>MOUNT/18-9/X/03</t>
  </si>
  <si>
    <t>MOUNT/18-9/X/04</t>
  </si>
  <si>
    <t>MOUNT/18-9/X/05</t>
  </si>
  <si>
    <t>MOUNT/18-9/X/06</t>
  </si>
  <si>
    <t>MOUNT/18-9/X/07</t>
  </si>
  <si>
    <t>MOUNT/18-9/X/08</t>
  </si>
  <si>
    <t>MOUNT/18-9/X/09</t>
  </si>
  <si>
    <t>MOUNT/18-9/X/10</t>
  </si>
  <si>
    <t>MOUNT/18-9/X/11</t>
  </si>
  <si>
    <t>MOUNT/18-9/X/12</t>
  </si>
  <si>
    <t>MOUNT/18-9/X/13</t>
  </si>
  <si>
    <t>08MM</t>
  </si>
  <si>
    <t>10MM</t>
  </si>
  <si>
    <t>12MM</t>
  </si>
  <si>
    <t>16MM</t>
  </si>
  <si>
    <t>JULY</t>
  </si>
  <si>
    <t>AUGUST</t>
  </si>
  <si>
    <t>SEPTEMBER</t>
  </si>
  <si>
    <t>OCTOBER</t>
  </si>
  <si>
    <t>HARAKA</t>
  </si>
  <si>
    <t>AVAGO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</si>
</sst>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66"/>
  <sheetViews>
    <sheetView tabSelected="1" topLeftCell="D11" workbookViewId="0">
      <selection activeCell="O24" sqref="O24"/>
    </sheetView>
  </sheetViews>
  <sheetFormatPr defaultRowHeight="15" x14ac:dyDescent="0.25"/>
  <cols>
    <col min="3" max="3" width="10.42578125" bestFit="1" customWidth="1"/>
    <col min="4" max="4" width="18.7109375" bestFit="1" customWidth="1"/>
    <col min="7" max="7" width="11.5703125" style="2" bestFit="1" customWidth="1"/>
    <col min="8" max="9" width="10.5703125" style="2" bestFit="1" customWidth="1"/>
    <col min="10" max="10" width="10.5703125" bestFit="1" customWidth="1"/>
    <col min="11" max="11" width="11.5703125" style="2" bestFit="1" customWidth="1"/>
    <col min="15" max="15" width="14.28515625" bestFit="1" customWidth="1"/>
    <col min="16" max="16" width="11.5703125" bestFit="1" customWidth="1"/>
    <col min="17" max="18" width="10.5703125" customWidth="1"/>
    <col min="19" max="19" width="14.28515625" bestFit="1" customWidth="1"/>
  </cols>
  <sheetData>
    <row r="4" spans="2:11" x14ac:dyDescent="0.25">
      <c r="B4">
        <v>1</v>
      </c>
      <c r="C4" s="1">
        <v>43297</v>
      </c>
      <c r="D4" t="s">
        <v>0</v>
      </c>
      <c r="E4" t="s">
        <v>14</v>
      </c>
      <c r="F4">
        <v>24.53</v>
      </c>
      <c r="G4" s="2">
        <v>1263295</v>
      </c>
      <c r="J4" s="2">
        <f>G4*18%</f>
        <v>227393.1</v>
      </c>
      <c r="K4" s="2">
        <f>SUM(G4:J4)</f>
        <v>1490688.1</v>
      </c>
    </row>
    <row r="5" spans="2:11" x14ac:dyDescent="0.25">
      <c r="B5">
        <v>2</v>
      </c>
      <c r="C5" s="1">
        <v>43297</v>
      </c>
      <c r="D5" t="s">
        <v>1</v>
      </c>
      <c r="E5" t="s">
        <v>14</v>
      </c>
      <c r="F5">
        <v>23.45</v>
      </c>
      <c r="G5" s="2">
        <v>1207675</v>
      </c>
      <c r="J5" s="2">
        <f t="shared" ref="J5:J17" si="0">G5*18%</f>
        <v>217381.5</v>
      </c>
      <c r="K5" s="2">
        <f t="shared" ref="K5:K55" si="1">SUM(G5:J5)</f>
        <v>1425056.5</v>
      </c>
    </row>
    <row r="6" spans="2:11" x14ac:dyDescent="0.25">
      <c r="B6">
        <v>3</v>
      </c>
      <c r="C6" s="1">
        <v>43297</v>
      </c>
      <c r="D6" t="s">
        <v>2</v>
      </c>
      <c r="E6" t="s">
        <v>14</v>
      </c>
      <c r="F6">
        <v>22.12</v>
      </c>
      <c r="G6" s="2">
        <v>1139180</v>
      </c>
      <c r="J6" s="2">
        <f t="shared" si="0"/>
        <v>205052.4</v>
      </c>
      <c r="K6" s="2">
        <f t="shared" si="1"/>
        <v>1344232.4</v>
      </c>
    </row>
    <row r="7" spans="2:11" x14ac:dyDescent="0.25">
      <c r="B7">
        <v>4</v>
      </c>
      <c r="C7" s="1">
        <v>43297</v>
      </c>
      <c r="D7" t="s">
        <v>3</v>
      </c>
      <c r="E7" t="s">
        <v>15</v>
      </c>
      <c r="F7">
        <v>23.84</v>
      </c>
      <c r="G7" s="2">
        <v>1227760</v>
      </c>
      <c r="J7" s="2">
        <f t="shared" si="0"/>
        <v>220996.8</v>
      </c>
      <c r="K7" s="2">
        <f t="shared" si="1"/>
        <v>1448756.8</v>
      </c>
    </row>
    <row r="8" spans="2:11" x14ac:dyDescent="0.25">
      <c r="B8">
        <v>5</v>
      </c>
      <c r="C8" s="1">
        <v>43297</v>
      </c>
      <c r="D8" t="s">
        <v>4</v>
      </c>
      <c r="E8" t="s">
        <v>15</v>
      </c>
      <c r="F8">
        <v>22.56</v>
      </c>
      <c r="G8" s="2">
        <v>1161840</v>
      </c>
      <c r="J8" s="2">
        <f t="shared" si="0"/>
        <v>209131.19999999998</v>
      </c>
      <c r="K8" s="2">
        <f t="shared" si="1"/>
        <v>1370971.2</v>
      </c>
    </row>
    <row r="9" spans="2:11" x14ac:dyDescent="0.25">
      <c r="B9">
        <v>6</v>
      </c>
      <c r="C9" s="1">
        <v>43297</v>
      </c>
      <c r="D9" t="s">
        <v>5</v>
      </c>
      <c r="E9" t="s">
        <v>15</v>
      </c>
      <c r="F9">
        <v>23.21</v>
      </c>
      <c r="G9" s="2">
        <v>1195315</v>
      </c>
      <c r="J9" s="2">
        <f t="shared" si="0"/>
        <v>215156.69999999998</v>
      </c>
      <c r="K9" s="2">
        <f t="shared" si="1"/>
        <v>1410471.7</v>
      </c>
    </row>
    <row r="10" spans="2:11" x14ac:dyDescent="0.25">
      <c r="B10">
        <v>7</v>
      </c>
      <c r="C10" s="1">
        <v>43297</v>
      </c>
      <c r="D10" t="s">
        <v>6</v>
      </c>
      <c r="E10" t="s">
        <v>16</v>
      </c>
      <c r="F10">
        <v>24.56</v>
      </c>
      <c r="G10" s="2">
        <v>1264840</v>
      </c>
      <c r="J10" s="2">
        <f t="shared" si="0"/>
        <v>227671.19999999998</v>
      </c>
      <c r="K10" s="2">
        <f t="shared" si="1"/>
        <v>1492511.2</v>
      </c>
    </row>
    <row r="11" spans="2:11" x14ac:dyDescent="0.25">
      <c r="B11">
        <v>8</v>
      </c>
      <c r="C11" s="1">
        <v>43299</v>
      </c>
      <c r="D11" t="s">
        <v>7</v>
      </c>
      <c r="E11" t="s">
        <v>16</v>
      </c>
      <c r="F11">
        <v>25.18</v>
      </c>
      <c r="G11" s="2">
        <v>1296770</v>
      </c>
      <c r="J11" s="2">
        <f t="shared" si="0"/>
        <v>233418.6</v>
      </c>
      <c r="K11" s="2">
        <f t="shared" si="1"/>
        <v>1530188.6</v>
      </c>
    </row>
    <row r="12" spans="2:11" x14ac:dyDescent="0.25">
      <c r="B12">
        <v>9</v>
      </c>
      <c r="C12" s="1">
        <v>43299</v>
      </c>
      <c r="D12" t="s">
        <v>8</v>
      </c>
      <c r="E12" t="s">
        <v>16</v>
      </c>
      <c r="F12">
        <v>22.48</v>
      </c>
      <c r="G12" s="2">
        <v>1157720</v>
      </c>
      <c r="J12" s="2">
        <f t="shared" si="0"/>
        <v>208389.6</v>
      </c>
      <c r="K12" s="2">
        <f t="shared" si="1"/>
        <v>1366109.6</v>
      </c>
    </row>
    <row r="13" spans="2:11" x14ac:dyDescent="0.25">
      <c r="B13">
        <v>10</v>
      </c>
      <c r="C13" s="1">
        <v>43299</v>
      </c>
      <c r="D13" t="s">
        <v>9</v>
      </c>
      <c r="E13" t="s">
        <v>16</v>
      </c>
      <c r="F13">
        <v>21.85</v>
      </c>
      <c r="G13" s="2">
        <v>1125275</v>
      </c>
      <c r="J13" s="2">
        <f t="shared" si="0"/>
        <v>202549.5</v>
      </c>
      <c r="K13" s="2">
        <f t="shared" si="1"/>
        <v>1327824.5</v>
      </c>
    </row>
    <row r="14" spans="2:11" x14ac:dyDescent="0.25">
      <c r="B14">
        <v>11</v>
      </c>
      <c r="C14" s="1">
        <v>43299</v>
      </c>
      <c r="D14" t="s">
        <v>10</v>
      </c>
      <c r="E14" t="s">
        <v>17</v>
      </c>
      <c r="F14">
        <v>24.45</v>
      </c>
      <c r="G14" s="2">
        <v>1259175</v>
      </c>
      <c r="J14" s="2">
        <f t="shared" si="0"/>
        <v>226651.5</v>
      </c>
      <c r="K14" s="2">
        <f t="shared" si="1"/>
        <v>1485826.5</v>
      </c>
    </row>
    <row r="15" spans="2:11" x14ac:dyDescent="0.25">
      <c r="B15">
        <v>12</v>
      </c>
      <c r="C15" s="1">
        <v>43300</v>
      </c>
      <c r="D15" t="s">
        <v>11</v>
      </c>
      <c r="E15" t="s">
        <v>17</v>
      </c>
      <c r="F15">
        <v>24.11</v>
      </c>
      <c r="G15" s="2">
        <v>1241665</v>
      </c>
      <c r="J15" s="2">
        <f t="shared" si="0"/>
        <v>223499.69999999998</v>
      </c>
      <c r="K15" s="2">
        <f t="shared" si="1"/>
        <v>1465164.7</v>
      </c>
    </row>
    <row r="16" spans="2:11" x14ac:dyDescent="0.25">
      <c r="B16">
        <v>13</v>
      </c>
      <c r="C16" s="1">
        <v>43300</v>
      </c>
      <c r="D16" t="s">
        <v>12</v>
      </c>
      <c r="E16" t="s">
        <v>17</v>
      </c>
      <c r="F16">
        <v>23.96</v>
      </c>
      <c r="G16" s="2">
        <v>1233940</v>
      </c>
      <c r="J16" s="2">
        <f t="shared" si="0"/>
        <v>222109.19999999998</v>
      </c>
      <c r="K16" s="2">
        <f t="shared" si="1"/>
        <v>1456049.2</v>
      </c>
    </row>
    <row r="17" spans="2:19" x14ac:dyDescent="0.25">
      <c r="B17">
        <v>14</v>
      </c>
      <c r="C17" s="1">
        <v>43300</v>
      </c>
      <c r="D17" t="s">
        <v>13</v>
      </c>
      <c r="E17" t="s">
        <v>17</v>
      </c>
      <c r="F17">
        <v>23.12</v>
      </c>
      <c r="G17" s="2">
        <v>1190680</v>
      </c>
      <c r="J17" s="2">
        <f t="shared" si="0"/>
        <v>214322.4</v>
      </c>
      <c r="K17" s="2">
        <f t="shared" si="1"/>
        <v>1405002.4</v>
      </c>
      <c r="N17" t="s">
        <v>60</v>
      </c>
      <c r="O17" s="2">
        <f>SUM(G4:G17)</f>
        <v>16965130</v>
      </c>
      <c r="Q17" s="2"/>
      <c r="R17" s="2">
        <f>SUM(J4:J17)</f>
        <v>3053723.4000000004</v>
      </c>
      <c r="S17" s="2">
        <f>SUM(O17:R17)</f>
        <v>20018853.399999999</v>
      </c>
    </row>
    <row r="18" spans="2:19" x14ac:dyDescent="0.25">
      <c r="B18">
        <v>15</v>
      </c>
      <c r="C18" s="1">
        <v>43343</v>
      </c>
      <c r="D18" t="s">
        <v>18</v>
      </c>
      <c r="F18">
        <v>18.04</v>
      </c>
      <c r="G18" s="2">
        <v>814506</v>
      </c>
      <c r="H18" s="2">
        <f>G18*9%</f>
        <v>73305.539999999994</v>
      </c>
      <c r="I18" s="2">
        <f>G18*9%</f>
        <v>73305.539999999994</v>
      </c>
      <c r="K18" s="2">
        <f t="shared" si="1"/>
        <v>961117.08000000007</v>
      </c>
    </row>
    <row r="19" spans="2:19" x14ac:dyDescent="0.25">
      <c r="B19">
        <v>16</v>
      </c>
      <c r="C19" s="1">
        <v>43343</v>
      </c>
      <c r="D19" t="s">
        <v>19</v>
      </c>
      <c r="F19">
        <v>19.45</v>
      </c>
      <c r="G19" s="2">
        <v>878167.5</v>
      </c>
      <c r="H19" s="2">
        <f t="shared" ref="H19:H55" si="2">G19*9%</f>
        <v>79035.074999999997</v>
      </c>
      <c r="I19" s="2">
        <f t="shared" ref="I19:I55" si="3">G19*9%</f>
        <v>79035.074999999997</v>
      </c>
      <c r="K19" s="2">
        <f t="shared" si="1"/>
        <v>1036237.6499999999</v>
      </c>
      <c r="N19" t="s">
        <v>61</v>
      </c>
      <c r="O19" s="2">
        <f>SUM(G18:G19)</f>
        <v>1692673.5</v>
      </c>
      <c r="P19" s="2">
        <f>SUM(H18:H19)</f>
        <v>152340.61499999999</v>
      </c>
      <c r="Q19" s="2">
        <f>SUM(I18:I19)</f>
        <v>152340.61499999999</v>
      </c>
      <c r="R19" s="2"/>
      <c r="S19" s="2">
        <f>SUM(O19:Q19)</f>
        <v>1997354.73</v>
      </c>
    </row>
    <row r="20" spans="2:19" x14ac:dyDescent="0.25">
      <c r="B20">
        <v>17</v>
      </c>
      <c r="C20" s="1">
        <v>43344</v>
      </c>
      <c r="D20" t="s">
        <v>20</v>
      </c>
      <c r="F20">
        <v>19.329999999999998</v>
      </c>
      <c r="G20" s="2">
        <v>872749.5</v>
      </c>
      <c r="H20" s="2">
        <f t="shared" si="2"/>
        <v>78547.455000000002</v>
      </c>
      <c r="I20" s="2">
        <f t="shared" si="3"/>
        <v>78547.455000000002</v>
      </c>
      <c r="K20" s="2">
        <f t="shared" si="1"/>
        <v>1029844.4099999999</v>
      </c>
    </row>
    <row r="21" spans="2:19" x14ac:dyDescent="0.25">
      <c r="B21">
        <v>18</v>
      </c>
      <c r="C21" s="1">
        <v>43344</v>
      </c>
      <c r="D21" t="s">
        <v>21</v>
      </c>
      <c r="F21">
        <v>21.02</v>
      </c>
      <c r="G21" s="2">
        <v>949053</v>
      </c>
      <c r="H21" s="2">
        <f t="shared" si="2"/>
        <v>85414.77</v>
      </c>
      <c r="I21" s="2">
        <f t="shared" si="3"/>
        <v>85414.77</v>
      </c>
      <c r="K21" s="2">
        <f t="shared" si="1"/>
        <v>1119882.54</v>
      </c>
    </row>
    <row r="22" spans="2:19" x14ac:dyDescent="0.25">
      <c r="B22">
        <v>19</v>
      </c>
      <c r="C22" s="1">
        <v>43353</v>
      </c>
      <c r="D22" t="s">
        <v>22</v>
      </c>
      <c r="F22">
        <v>22.08</v>
      </c>
      <c r="G22" s="2">
        <v>996912</v>
      </c>
      <c r="H22" s="2">
        <f t="shared" si="2"/>
        <v>89722.08</v>
      </c>
      <c r="I22" s="2">
        <f t="shared" si="3"/>
        <v>89722.08</v>
      </c>
      <c r="K22" s="2">
        <f t="shared" si="1"/>
        <v>1176356.1600000001</v>
      </c>
    </row>
    <row r="23" spans="2:19" x14ac:dyDescent="0.25">
      <c r="B23">
        <v>20</v>
      </c>
      <c r="C23" s="1">
        <v>43353</v>
      </c>
      <c r="D23" t="s">
        <v>23</v>
      </c>
      <c r="F23">
        <v>23.14</v>
      </c>
      <c r="G23" s="2">
        <v>1044771</v>
      </c>
      <c r="H23" s="2">
        <f t="shared" si="2"/>
        <v>94029.39</v>
      </c>
      <c r="I23" s="2">
        <f t="shared" si="3"/>
        <v>94029.39</v>
      </c>
      <c r="K23" s="2">
        <f t="shared" si="1"/>
        <v>1232829.7799999998</v>
      </c>
    </row>
    <row r="24" spans="2:19" x14ac:dyDescent="0.25">
      <c r="B24">
        <v>21</v>
      </c>
      <c r="C24" s="1">
        <v>43354</v>
      </c>
      <c r="D24" t="s">
        <v>24</v>
      </c>
      <c r="F24">
        <v>23.85</v>
      </c>
      <c r="G24" s="2">
        <v>1076827.5</v>
      </c>
      <c r="H24" s="2">
        <f t="shared" si="2"/>
        <v>96914.474999999991</v>
      </c>
      <c r="I24" s="2">
        <f t="shared" si="3"/>
        <v>96914.474999999991</v>
      </c>
      <c r="K24" s="2">
        <f t="shared" si="1"/>
        <v>1270656.4500000002</v>
      </c>
    </row>
    <row r="25" spans="2:19" x14ac:dyDescent="0.25">
      <c r="B25">
        <v>22</v>
      </c>
      <c r="C25" s="1">
        <v>43354</v>
      </c>
      <c r="D25" t="s">
        <v>25</v>
      </c>
      <c r="F25">
        <v>23.88</v>
      </c>
      <c r="G25" s="2">
        <v>1078182</v>
      </c>
      <c r="H25" s="2">
        <f t="shared" si="2"/>
        <v>97036.37999999999</v>
      </c>
      <c r="I25" s="2">
        <f t="shared" si="3"/>
        <v>97036.37999999999</v>
      </c>
      <c r="K25" s="2">
        <f t="shared" si="1"/>
        <v>1272254.7599999998</v>
      </c>
    </row>
    <row r="26" spans="2:19" x14ac:dyDescent="0.25">
      <c r="B26">
        <v>23</v>
      </c>
      <c r="C26" s="1">
        <v>43357</v>
      </c>
      <c r="D26" t="s">
        <v>26</v>
      </c>
      <c r="F26">
        <v>23.01</v>
      </c>
      <c r="G26" s="2">
        <v>1038901.5</v>
      </c>
      <c r="H26" s="2">
        <f t="shared" si="2"/>
        <v>93501.134999999995</v>
      </c>
      <c r="I26" s="2">
        <f t="shared" si="3"/>
        <v>93501.134999999995</v>
      </c>
      <c r="K26" s="2">
        <f t="shared" si="1"/>
        <v>1225903.77</v>
      </c>
    </row>
    <row r="27" spans="2:19" x14ac:dyDescent="0.25">
      <c r="B27">
        <v>24</v>
      </c>
      <c r="C27" s="1">
        <v>43357</v>
      </c>
      <c r="D27" t="s">
        <v>27</v>
      </c>
      <c r="F27">
        <v>18.88</v>
      </c>
      <c r="G27" s="2">
        <v>852432</v>
      </c>
      <c r="H27" s="2">
        <f t="shared" si="2"/>
        <v>76718.87999999999</v>
      </c>
      <c r="I27" s="2">
        <f t="shared" si="3"/>
        <v>76718.87999999999</v>
      </c>
      <c r="K27" s="2">
        <f t="shared" si="1"/>
        <v>1005869.76</v>
      </c>
    </row>
    <row r="28" spans="2:19" x14ac:dyDescent="0.25">
      <c r="B28">
        <v>25</v>
      </c>
      <c r="C28" s="1">
        <v>43360</v>
      </c>
      <c r="D28" t="s">
        <v>28</v>
      </c>
      <c r="E28" t="s">
        <v>56</v>
      </c>
      <c r="F28">
        <v>25.04</v>
      </c>
      <c r="G28" s="2">
        <v>1239480</v>
      </c>
      <c r="H28" s="2">
        <f t="shared" si="2"/>
        <v>111553.2</v>
      </c>
      <c r="I28" s="2">
        <f t="shared" si="3"/>
        <v>111553.2</v>
      </c>
      <c r="K28" s="2">
        <f t="shared" si="1"/>
        <v>1462586.4</v>
      </c>
    </row>
    <row r="29" spans="2:19" x14ac:dyDescent="0.25">
      <c r="B29">
        <v>26</v>
      </c>
      <c r="C29" s="1">
        <v>43360</v>
      </c>
      <c r="D29" t="s">
        <v>29</v>
      </c>
      <c r="E29" t="s">
        <v>56</v>
      </c>
      <c r="F29">
        <v>26.1</v>
      </c>
      <c r="G29" s="2">
        <v>1291950</v>
      </c>
      <c r="H29" s="2">
        <f t="shared" si="2"/>
        <v>116275.5</v>
      </c>
      <c r="I29" s="2">
        <f t="shared" si="3"/>
        <v>116275.5</v>
      </c>
      <c r="K29" s="2">
        <f t="shared" si="1"/>
        <v>1524501</v>
      </c>
    </row>
    <row r="30" spans="2:19" x14ac:dyDescent="0.25">
      <c r="B30">
        <v>27</v>
      </c>
      <c r="C30" s="1">
        <v>43360</v>
      </c>
      <c r="D30" t="s">
        <v>30</v>
      </c>
      <c r="E30" t="s">
        <v>56</v>
      </c>
      <c r="F30">
        <v>25.48</v>
      </c>
      <c r="G30" s="2">
        <v>1261260</v>
      </c>
      <c r="H30" s="2">
        <f t="shared" si="2"/>
        <v>113513.4</v>
      </c>
      <c r="I30" s="2">
        <f t="shared" si="3"/>
        <v>113513.4</v>
      </c>
      <c r="K30" s="2">
        <f t="shared" si="1"/>
        <v>1488286.7999999998</v>
      </c>
    </row>
    <row r="31" spans="2:19" x14ac:dyDescent="0.25">
      <c r="B31">
        <v>28</v>
      </c>
      <c r="C31" s="1">
        <v>43360</v>
      </c>
      <c r="D31" t="s">
        <v>31</v>
      </c>
      <c r="E31" t="s">
        <v>56</v>
      </c>
      <c r="F31">
        <v>25.98</v>
      </c>
      <c r="G31" s="2">
        <v>1286010</v>
      </c>
      <c r="H31" s="2">
        <f t="shared" si="2"/>
        <v>115740.9</v>
      </c>
      <c r="I31" s="2">
        <f t="shared" si="3"/>
        <v>115740.9</v>
      </c>
      <c r="K31" s="2">
        <f t="shared" si="1"/>
        <v>1517491.7999999998</v>
      </c>
    </row>
    <row r="32" spans="2:19" x14ac:dyDescent="0.25">
      <c r="B32">
        <v>29</v>
      </c>
      <c r="C32" s="1">
        <v>43360</v>
      </c>
      <c r="D32" t="s">
        <v>32</v>
      </c>
      <c r="E32" t="s">
        <v>57</v>
      </c>
      <c r="F32">
        <v>24.95</v>
      </c>
      <c r="G32" s="2">
        <v>1222550</v>
      </c>
      <c r="H32" s="2">
        <f t="shared" si="2"/>
        <v>110029.5</v>
      </c>
      <c r="I32" s="2">
        <f t="shared" si="3"/>
        <v>110029.5</v>
      </c>
      <c r="K32" s="2">
        <f t="shared" si="1"/>
        <v>1442609</v>
      </c>
    </row>
    <row r="33" spans="2:19" x14ac:dyDescent="0.25">
      <c r="B33">
        <v>30</v>
      </c>
      <c r="C33" s="1">
        <v>43360</v>
      </c>
      <c r="D33" t="s">
        <v>33</v>
      </c>
      <c r="E33" t="s">
        <v>57</v>
      </c>
      <c r="F33">
        <v>25.68</v>
      </c>
      <c r="G33" s="2">
        <v>1258320</v>
      </c>
      <c r="H33" s="2">
        <f t="shared" si="2"/>
        <v>113248.8</v>
      </c>
      <c r="I33" s="2">
        <f t="shared" si="3"/>
        <v>113248.8</v>
      </c>
      <c r="K33" s="2">
        <f t="shared" si="1"/>
        <v>1484817.6</v>
      </c>
    </row>
    <row r="34" spans="2:19" x14ac:dyDescent="0.25">
      <c r="B34">
        <v>31</v>
      </c>
      <c r="C34" s="1">
        <v>43360</v>
      </c>
      <c r="D34" t="s">
        <v>34</v>
      </c>
      <c r="E34" t="s">
        <v>57</v>
      </c>
      <c r="F34">
        <v>24.37</v>
      </c>
      <c r="G34" s="2">
        <v>1194130</v>
      </c>
      <c r="H34" s="2">
        <f t="shared" si="2"/>
        <v>107471.7</v>
      </c>
      <c r="I34" s="2">
        <f t="shared" si="3"/>
        <v>107471.7</v>
      </c>
      <c r="K34" s="2">
        <f t="shared" si="1"/>
        <v>1409073.4</v>
      </c>
    </row>
    <row r="35" spans="2:19" x14ac:dyDescent="0.25">
      <c r="B35">
        <v>32</v>
      </c>
      <c r="C35" s="1">
        <v>43361</v>
      </c>
      <c r="D35" t="s">
        <v>35</v>
      </c>
      <c r="E35" t="s">
        <v>57</v>
      </c>
      <c r="F35">
        <v>25</v>
      </c>
      <c r="G35" s="2">
        <v>1225000</v>
      </c>
      <c r="H35" s="2">
        <f t="shared" si="2"/>
        <v>110250</v>
      </c>
      <c r="I35" s="2">
        <f t="shared" si="3"/>
        <v>110250</v>
      </c>
      <c r="K35" s="2">
        <f t="shared" si="1"/>
        <v>1445500</v>
      </c>
    </row>
    <row r="36" spans="2:19" x14ac:dyDescent="0.25">
      <c r="B36">
        <v>33</v>
      </c>
      <c r="C36" s="1">
        <v>43361</v>
      </c>
      <c r="D36" t="s">
        <v>36</v>
      </c>
      <c r="E36" t="s">
        <v>58</v>
      </c>
      <c r="F36">
        <v>26.98</v>
      </c>
      <c r="G36" s="2">
        <v>1322020</v>
      </c>
      <c r="H36" s="2">
        <f t="shared" si="2"/>
        <v>118981.79999999999</v>
      </c>
      <c r="I36" s="2">
        <f t="shared" si="3"/>
        <v>118981.79999999999</v>
      </c>
      <c r="K36" s="2">
        <f t="shared" si="1"/>
        <v>1559983.6</v>
      </c>
    </row>
    <row r="37" spans="2:19" x14ac:dyDescent="0.25">
      <c r="B37">
        <v>34</v>
      </c>
      <c r="C37" s="1">
        <v>43361</v>
      </c>
      <c r="D37" t="s">
        <v>37</v>
      </c>
      <c r="E37" t="s">
        <v>58</v>
      </c>
      <c r="F37">
        <v>26</v>
      </c>
      <c r="G37" s="2">
        <v>1274000</v>
      </c>
      <c r="H37" s="2">
        <f t="shared" si="2"/>
        <v>114660</v>
      </c>
      <c r="I37" s="2">
        <f t="shared" si="3"/>
        <v>114660</v>
      </c>
      <c r="K37" s="2">
        <f t="shared" si="1"/>
        <v>1503320</v>
      </c>
    </row>
    <row r="38" spans="2:19" x14ac:dyDescent="0.25">
      <c r="B38">
        <v>35</v>
      </c>
      <c r="C38" s="1">
        <v>43361</v>
      </c>
      <c r="D38" t="s">
        <v>38</v>
      </c>
      <c r="E38" t="s">
        <v>58</v>
      </c>
      <c r="F38">
        <v>27.02</v>
      </c>
      <c r="G38" s="2">
        <v>1323980</v>
      </c>
      <c r="H38" s="2">
        <f t="shared" si="2"/>
        <v>119158.2</v>
      </c>
      <c r="I38" s="2">
        <f t="shared" si="3"/>
        <v>119158.2</v>
      </c>
      <c r="K38" s="2">
        <f t="shared" si="1"/>
        <v>1562296.4</v>
      </c>
    </row>
    <row r="39" spans="2:19" x14ac:dyDescent="0.25">
      <c r="B39">
        <v>36</v>
      </c>
      <c r="C39" s="1">
        <v>43361</v>
      </c>
      <c r="D39" t="s">
        <v>39</v>
      </c>
      <c r="E39" t="s">
        <v>59</v>
      </c>
      <c r="F39">
        <v>23.48</v>
      </c>
      <c r="G39" s="2">
        <v>1150520</v>
      </c>
      <c r="H39" s="2">
        <f t="shared" si="2"/>
        <v>103546.8</v>
      </c>
      <c r="I39" s="2">
        <f t="shared" si="3"/>
        <v>103546.8</v>
      </c>
      <c r="K39" s="2">
        <f t="shared" si="1"/>
        <v>1357613.6</v>
      </c>
    </row>
    <row r="40" spans="2:19" x14ac:dyDescent="0.25">
      <c r="B40">
        <v>37</v>
      </c>
      <c r="C40" s="1">
        <v>43361</v>
      </c>
      <c r="D40" t="s">
        <v>40</v>
      </c>
      <c r="E40" t="s">
        <v>59</v>
      </c>
      <c r="F40">
        <v>25.68</v>
      </c>
      <c r="G40" s="2">
        <v>1258320</v>
      </c>
      <c r="H40" s="2">
        <f t="shared" si="2"/>
        <v>113248.8</v>
      </c>
      <c r="I40" s="2">
        <f t="shared" si="3"/>
        <v>113248.8</v>
      </c>
      <c r="K40" s="2">
        <f t="shared" si="1"/>
        <v>1484817.6</v>
      </c>
    </row>
    <row r="41" spans="2:19" x14ac:dyDescent="0.25">
      <c r="B41">
        <v>38</v>
      </c>
      <c r="C41" s="1">
        <v>43361</v>
      </c>
      <c r="D41" t="s">
        <v>41</v>
      </c>
      <c r="E41" t="s">
        <v>59</v>
      </c>
      <c r="F41">
        <v>22.98</v>
      </c>
      <c r="G41" s="2">
        <v>1126020</v>
      </c>
      <c r="H41" s="2">
        <f t="shared" si="2"/>
        <v>101341.8</v>
      </c>
      <c r="I41" s="2">
        <f t="shared" si="3"/>
        <v>101341.8</v>
      </c>
      <c r="K41" s="2">
        <f t="shared" si="1"/>
        <v>1328703.6000000001</v>
      </c>
    </row>
    <row r="42" spans="2:19" x14ac:dyDescent="0.25">
      <c r="B42">
        <v>39</v>
      </c>
      <c r="C42" s="1">
        <v>43361</v>
      </c>
      <c r="D42" t="s">
        <v>42</v>
      </c>
      <c r="E42" t="s">
        <v>59</v>
      </c>
      <c r="F42">
        <v>18.16</v>
      </c>
      <c r="G42" s="2">
        <v>889840</v>
      </c>
      <c r="H42" s="2">
        <f t="shared" si="2"/>
        <v>80085.599999999991</v>
      </c>
      <c r="I42" s="2">
        <f t="shared" si="3"/>
        <v>80085.599999999991</v>
      </c>
      <c r="K42" s="2">
        <f t="shared" si="1"/>
        <v>1050011.2</v>
      </c>
      <c r="N42" t="s">
        <v>62</v>
      </c>
      <c r="O42" s="2">
        <f>SUM(G20:G42)</f>
        <v>26233228.5</v>
      </c>
      <c r="P42" s="2">
        <f>SUM(H20:H42)</f>
        <v>2360990.5649999995</v>
      </c>
      <c r="Q42" s="2">
        <f>SUM(I20:I42)</f>
        <v>2360990.5649999995</v>
      </c>
      <c r="S42" s="2">
        <f>SUM(O42:Q42)</f>
        <v>30955209.629999995</v>
      </c>
    </row>
    <row r="43" spans="2:19" x14ac:dyDescent="0.25">
      <c r="B43">
        <v>40</v>
      </c>
      <c r="C43" s="1">
        <v>43376</v>
      </c>
      <c r="D43" t="s">
        <v>43</v>
      </c>
      <c r="E43" t="s">
        <v>56</v>
      </c>
      <c r="F43">
        <v>25.52</v>
      </c>
      <c r="G43" s="2">
        <v>1433760</v>
      </c>
      <c r="H43" s="2">
        <f t="shared" si="2"/>
        <v>129038.39999999999</v>
      </c>
      <c r="I43" s="2">
        <f t="shared" si="3"/>
        <v>129038.39999999999</v>
      </c>
      <c r="K43" s="2">
        <f t="shared" si="1"/>
        <v>1691836.7999999998</v>
      </c>
    </row>
    <row r="44" spans="2:19" x14ac:dyDescent="0.25">
      <c r="B44">
        <v>41</v>
      </c>
      <c r="C44" s="1">
        <v>43376</v>
      </c>
      <c r="D44" t="s">
        <v>44</v>
      </c>
      <c r="E44" t="s">
        <v>56</v>
      </c>
      <c r="F44">
        <v>25.52</v>
      </c>
      <c r="G44" s="2">
        <v>1314280</v>
      </c>
      <c r="H44" s="2">
        <f t="shared" si="2"/>
        <v>118285.2</v>
      </c>
      <c r="I44" s="2">
        <f t="shared" si="3"/>
        <v>118285.2</v>
      </c>
      <c r="K44" s="2">
        <f t="shared" si="1"/>
        <v>1550850.4</v>
      </c>
    </row>
    <row r="45" spans="2:19" x14ac:dyDescent="0.25">
      <c r="B45">
        <v>42</v>
      </c>
      <c r="C45" s="1">
        <v>43376</v>
      </c>
      <c r="D45" t="s">
        <v>45</v>
      </c>
      <c r="E45" t="s">
        <v>57</v>
      </c>
      <c r="F45">
        <v>26.45</v>
      </c>
      <c r="G45" s="2">
        <v>1362175</v>
      </c>
      <c r="H45" s="2">
        <f t="shared" si="2"/>
        <v>122595.75</v>
      </c>
      <c r="I45" s="2">
        <f t="shared" si="3"/>
        <v>122595.75</v>
      </c>
      <c r="K45" s="2">
        <f t="shared" si="1"/>
        <v>1607366.5</v>
      </c>
    </row>
    <row r="46" spans="2:19" x14ac:dyDescent="0.25">
      <c r="B46">
        <v>43</v>
      </c>
      <c r="C46" s="1">
        <v>43376</v>
      </c>
      <c r="D46" t="s">
        <v>46</v>
      </c>
      <c r="E46" t="s">
        <v>56</v>
      </c>
      <c r="F46">
        <v>25.64</v>
      </c>
      <c r="G46" s="2">
        <v>1320460</v>
      </c>
      <c r="H46" s="2">
        <f t="shared" si="2"/>
        <v>118841.4</v>
      </c>
      <c r="I46" s="2">
        <f t="shared" si="3"/>
        <v>118841.4</v>
      </c>
      <c r="K46" s="2">
        <f t="shared" si="1"/>
        <v>1558142.7999999998</v>
      </c>
    </row>
    <row r="47" spans="2:19" x14ac:dyDescent="0.25">
      <c r="B47">
        <v>44</v>
      </c>
      <c r="C47" s="1">
        <v>43378</v>
      </c>
      <c r="D47" t="s">
        <v>47</v>
      </c>
      <c r="E47" t="s">
        <v>57</v>
      </c>
      <c r="F47">
        <v>26.54</v>
      </c>
      <c r="G47" s="2">
        <v>1366810</v>
      </c>
      <c r="H47" s="2">
        <f t="shared" si="2"/>
        <v>123012.9</v>
      </c>
      <c r="I47" s="2">
        <f t="shared" si="3"/>
        <v>123012.9</v>
      </c>
      <c r="K47" s="2">
        <f t="shared" si="1"/>
        <v>1612835.7999999998</v>
      </c>
    </row>
    <row r="48" spans="2:19" x14ac:dyDescent="0.25">
      <c r="B48">
        <v>45</v>
      </c>
      <c r="C48" s="1">
        <v>43378</v>
      </c>
      <c r="D48" t="s">
        <v>48</v>
      </c>
      <c r="E48" t="s">
        <v>57</v>
      </c>
      <c r="F48">
        <v>25.01</v>
      </c>
      <c r="G48" s="2">
        <v>1288015</v>
      </c>
      <c r="H48" s="2">
        <f t="shared" si="2"/>
        <v>115921.34999999999</v>
      </c>
      <c r="I48" s="2">
        <f t="shared" si="3"/>
        <v>115921.34999999999</v>
      </c>
      <c r="K48" s="2">
        <f t="shared" si="1"/>
        <v>1519857.7000000002</v>
      </c>
    </row>
    <row r="49" spans="2:19" x14ac:dyDescent="0.25">
      <c r="B49">
        <v>46</v>
      </c>
      <c r="C49" s="1">
        <v>43378</v>
      </c>
      <c r="D49" t="s">
        <v>49</v>
      </c>
      <c r="E49" t="s">
        <v>58</v>
      </c>
      <c r="F49">
        <v>28.85</v>
      </c>
      <c r="G49" s="2">
        <v>1485775</v>
      </c>
      <c r="H49" s="2">
        <f t="shared" si="2"/>
        <v>133719.75</v>
      </c>
      <c r="I49" s="2">
        <f t="shared" si="3"/>
        <v>133719.75</v>
      </c>
      <c r="K49" s="2">
        <f t="shared" si="1"/>
        <v>1753214.5</v>
      </c>
    </row>
    <row r="50" spans="2:19" x14ac:dyDescent="0.25">
      <c r="B50">
        <v>47</v>
      </c>
      <c r="C50" s="1">
        <v>43378</v>
      </c>
      <c r="D50" t="s">
        <v>50</v>
      </c>
      <c r="E50" t="s">
        <v>58</v>
      </c>
      <c r="F50">
        <v>27.7</v>
      </c>
      <c r="G50" s="2">
        <v>1426550</v>
      </c>
      <c r="H50" s="2">
        <f t="shared" si="2"/>
        <v>128389.5</v>
      </c>
      <c r="I50" s="2">
        <f t="shared" si="3"/>
        <v>128389.5</v>
      </c>
      <c r="K50" s="2">
        <f t="shared" si="1"/>
        <v>1683329</v>
      </c>
    </row>
    <row r="51" spans="2:19" x14ac:dyDescent="0.25">
      <c r="B51">
        <v>48</v>
      </c>
      <c r="C51" s="1">
        <v>43379</v>
      </c>
      <c r="D51" t="s">
        <v>51</v>
      </c>
      <c r="E51" t="s">
        <v>59</v>
      </c>
      <c r="F51">
        <v>24.43</v>
      </c>
      <c r="G51" s="2">
        <v>1206645</v>
      </c>
      <c r="H51" s="2">
        <f t="shared" si="2"/>
        <v>108598.05</v>
      </c>
      <c r="I51" s="2">
        <f t="shared" si="3"/>
        <v>108598.05</v>
      </c>
      <c r="K51" s="2">
        <f t="shared" si="1"/>
        <v>1423841.1</v>
      </c>
    </row>
    <row r="52" spans="2:19" x14ac:dyDescent="0.25">
      <c r="B52">
        <v>49</v>
      </c>
      <c r="C52" s="1">
        <v>43379</v>
      </c>
      <c r="D52" t="s">
        <v>52</v>
      </c>
      <c r="E52" t="s">
        <v>59</v>
      </c>
      <c r="F52">
        <v>24.32</v>
      </c>
      <c r="G52" s="2">
        <v>1252480</v>
      </c>
      <c r="H52" s="2">
        <f t="shared" si="2"/>
        <v>112723.2</v>
      </c>
      <c r="I52" s="2">
        <f t="shared" si="3"/>
        <v>112723.2</v>
      </c>
      <c r="K52" s="2">
        <f t="shared" si="1"/>
        <v>1477926.4</v>
      </c>
    </row>
    <row r="53" spans="2:19" x14ac:dyDescent="0.25">
      <c r="B53">
        <v>50</v>
      </c>
      <c r="C53" s="1">
        <v>43379</v>
      </c>
      <c r="D53" t="s">
        <v>53</v>
      </c>
      <c r="E53" t="s">
        <v>59</v>
      </c>
      <c r="F53">
        <v>22.45</v>
      </c>
      <c r="G53" s="2">
        <v>1156175</v>
      </c>
      <c r="H53" s="2">
        <f t="shared" si="2"/>
        <v>104055.75</v>
      </c>
      <c r="I53" s="2">
        <f t="shared" si="3"/>
        <v>104055.75</v>
      </c>
      <c r="K53" s="2">
        <f t="shared" si="1"/>
        <v>1364286.5</v>
      </c>
    </row>
    <row r="54" spans="2:19" x14ac:dyDescent="0.25">
      <c r="B54">
        <v>51</v>
      </c>
      <c r="C54" s="1">
        <v>43379</v>
      </c>
      <c r="D54" t="s">
        <v>54</v>
      </c>
      <c r="E54" t="s">
        <v>58</v>
      </c>
      <c r="F54">
        <v>28.45</v>
      </c>
      <c r="G54" s="2">
        <v>1465175</v>
      </c>
      <c r="H54" s="2">
        <f t="shared" si="2"/>
        <v>131865.75</v>
      </c>
      <c r="I54" s="2">
        <f t="shared" si="3"/>
        <v>131865.75</v>
      </c>
      <c r="K54" s="2">
        <f t="shared" si="1"/>
        <v>1728906.5</v>
      </c>
    </row>
    <row r="55" spans="2:19" x14ac:dyDescent="0.25">
      <c r="B55">
        <v>52</v>
      </c>
      <c r="C55" s="1">
        <v>43382</v>
      </c>
      <c r="D55" t="s">
        <v>55</v>
      </c>
      <c r="E55" t="s">
        <v>59</v>
      </c>
      <c r="F55">
        <v>22</v>
      </c>
      <c r="G55" s="2">
        <v>1133000</v>
      </c>
      <c r="H55" s="2">
        <f t="shared" si="2"/>
        <v>101970</v>
      </c>
      <c r="I55" s="2">
        <f t="shared" si="3"/>
        <v>101970</v>
      </c>
      <c r="K55" s="2">
        <f t="shared" si="1"/>
        <v>1336940</v>
      </c>
      <c r="N55" t="s">
        <v>63</v>
      </c>
      <c r="O55" s="3">
        <f>SUM(G43:G55)</f>
        <v>17211300</v>
      </c>
      <c r="P55" s="3">
        <f>SUM(I43:I55)</f>
        <v>1549017</v>
      </c>
      <c r="Q55" s="3">
        <f>SUM(I43:I55)</f>
        <v>1549017</v>
      </c>
      <c r="R55" s="3"/>
      <c r="S55" s="3">
        <f>SUM(O55:Q55)</f>
        <v>20309334</v>
      </c>
    </row>
    <row r="56" spans="2:19" x14ac:dyDescent="0.25">
      <c r="G56" s="2">
        <f>SUM(G4:G55)</f>
        <v>62102332</v>
      </c>
      <c r="H56" s="2">
        <f>SUM(H18:H55)</f>
        <v>4062348.1799999992</v>
      </c>
      <c r="I56" s="2">
        <f>SUM(I18:I55)</f>
        <v>4062348.1799999992</v>
      </c>
      <c r="J56" s="2">
        <f>SUM(J4:J17)</f>
        <v>3053723.4000000004</v>
      </c>
      <c r="K56" s="2">
        <f>SUM(K4:K55)</f>
        <v>73280751.75999999</v>
      </c>
      <c r="N56" s="5" t="s">
        <v>64</v>
      </c>
      <c r="O56" s="3">
        <v>8305100</v>
      </c>
      <c r="P56" s="3">
        <f>O56*9%</f>
        <v>747459</v>
      </c>
      <c r="Q56" s="3">
        <f>O56*9%</f>
        <v>747459</v>
      </c>
      <c r="R56" s="3"/>
      <c r="S56" s="3">
        <f>SUM(O56:Q56)</f>
        <v>9800018</v>
      </c>
    </row>
    <row r="57" spans="2:19" x14ac:dyDescent="0.25">
      <c r="N57" s="5" t="s">
        <v>65</v>
      </c>
      <c r="O57" s="3">
        <v>8802900</v>
      </c>
      <c r="P57" s="3">
        <f>O57*9%</f>
        <v>792261</v>
      </c>
      <c r="Q57" s="3">
        <f>O57*9%</f>
        <v>792261</v>
      </c>
      <c r="R57" s="3"/>
      <c r="S57" s="3">
        <f>SUM(O57:Q57)</f>
        <v>10387422</v>
      </c>
    </row>
    <row r="58" spans="2:19" x14ac:dyDescent="0.25">
      <c r="O58" s="3">
        <v>27472112</v>
      </c>
      <c r="P58" s="3"/>
      <c r="Q58" s="3"/>
      <c r="R58" s="3"/>
      <c r="S58" s="3">
        <f>SUM(S56:S57)</f>
        <v>20187440</v>
      </c>
    </row>
    <row r="59" spans="2:19" x14ac:dyDescent="0.25">
      <c r="O59" s="3"/>
      <c r="P59" s="3"/>
      <c r="Q59" s="3"/>
      <c r="R59" s="3"/>
      <c r="S59" s="3"/>
    </row>
    <row r="60" spans="2:19" x14ac:dyDescent="0.25">
      <c r="O60" s="4">
        <f>O56+O57</f>
        <v>17108000</v>
      </c>
    </row>
    <row r="61" spans="2:19" x14ac:dyDescent="0.25">
      <c r="O61" s="4">
        <f>O60*9/100</f>
        <v>1539720</v>
      </c>
    </row>
    <row r="63" spans="2:19" x14ac:dyDescent="0.25">
      <c r="O63">
        <v>16965130</v>
      </c>
      <c r="P63">
        <f>O63*1%</f>
        <v>169651.30000000002</v>
      </c>
      <c r="Q63">
        <f>P63/2</f>
        <v>84825.650000000009</v>
      </c>
      <c r="R63">
        <f>Q63*18%</f>
        <v>15268.617</v>
      </c>
    </row>
    <row r="64" spans="2:19" x14ac:dyDescent="0.25">
      <c r="O64">
        <f>O63-R63</f>
        <v>16949861.383000001</v>
      </c>
      <c r="P64">
        <f>O64*18%</f>
        <v>3050975.0489400001</v>
      </c>
    </row>
    <row r="65" spans="15:18" x14ac:dyDescent="0.25">
      <c r="O65">
        <v>26114983</v>
      </c>
      <c r="P65">
        <f>O65*1%</f>
        <v>261149.83000000002</v>
      </c>
      <c r="Q65">
        <f>P65/2</f>
        <v>130574.91500000001</v>
      </c>
      <c r="R65">
        <f>Q65*18%</f>
        <v>23503.484700000001</v>
      </c>
    </row>
    <row r="66" spans="15:18" x14ac:dyDescent="0.25">
      <c r="O66">
        <f>O65-R65</f>
        <v>26091479.515299998</v>
      </c>
      <c r="P66">
        <f>O66*9%</f>
        <v>2348233.1563769998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2019-02-06T12:48:10Z</dcterms:created>
  <dcterms:modified xsi:type="dcterms:W3CDTF">2019-02-08T15:44:31Z</dcterms:modified>
</cp:coreProperties>
</file>