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wan Sem 3\Finance\Project 2\"/>
    </mc:Choice>
  </mc:AlternateContent>
  <xr:revisionPtr revIDLastSave="0" documentId="13_ncr:1_{A668BE11-3618-46AE-96B6-146337D4D2E3}" xr6:coauthVersionLast="47" xr6:coauthVersionMax="47" xr10:uidLastSave="{00000000-0000-0000-0000-000000000000}"/>
  <bookViews>
    <workbookView xWindow="-96" yWindow="0" windowWidth="11712" windowHeight="12336" activeTab="1" xr2:uid="{82E8CA1D-7757-449C-9CCE-16BE3BCCD89A}"/>
  </bookViews>
  <sheets>
    <sheet name="Sheet2" sheetId="2" r:id="rId1"/>
    <sheet name="Sheet1" sheetId="1" r:id="rId2"/>
    <sheet name="Sheet3" sheetId="3" r:id="rId3"/>
    <sheet name="Sheet4" sheetId="4" r:id="rId4"/>
  </sheets>
  <definedNames>
    <definedName name="_xlnm._FilterDatabase" localSheetId="1" hidden="1">Sheet1!$A$1:$B$471</definedName>
    <definedName name="_xlnm._FilterDatabase" localSheetId="3" hidden="1">Sheet4!$A$1:$A$137</definedName>
    <definedName name="CIQWBGuid" hidden="1">"a1007cd5-1b2b-4b44-8f48-6c401f2dcfe3"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8" i="1" l="1"/>
  <c r="T5" i="1" l="1"/>
  <c r="M9" i="1" l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M8" i="1"/>
  <c r="K1" i="1"/>
  <c r="L8" i="1"/>
  <c r="M2" i="1"/>
  <c r="K3" i="1"/>
  <c r="K2" i="1"/>
  <c r="H16" i="1"/>
  <c r="H15" i="1"/>
  <c r="H7" i="1"/>
  <c r="H8" i="1"/>
  <c r="H9" i="1"/>
  <c r="H10" i="1"/>
  <c r="H11" i="1"/>
  <c r="H12" i="1"/>
  <c r="H13" i="1"/>
  <c r="H14" i="1"/>
  <c r="H6" i="1"/>
  <c r="G6" i="1"/>
  <c r="G7" i="1"/>
  <c r="G8" i="1"/>
  <c r="G9" i="1"/>
  <c r="G10" i="1"/>
  <c r="G11" i="1"/>
  <c r="G12" i="1"/>
  <c r="G13" i="1"/>
  <c r="G14" i="1"/>
  <c r="G5" i="1"/>
  <c r="N8" i="1" l="1"/>
  <c r="L9" i="1"/>
  <c r="L10" i="1" s="1"/>
  <c r="L11" i="1" s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67" i="1" s="1"/>
  <c r="L68" i="1" s="1"/>
  <c r="L69" i="1" s="1"/>
  <c r="L70" i="1" s="1"/>
  <c r="L71" i="1" s="1"/>
  <c r="L72" i="1" s="1"/>
  <c r="L73" i="1" s="1"/>
  <c r="L74" i="1" s="1"/>
  <c r="L75" i="1" s="1"/>
  <c r="L76" i="1" s="1"/>
  <c r="L77" i="1" s="1"/>
  <c r="L78" i="1" s="1"/>
  <c r="L79" i="1" s="1"/>
  <c r="L80" i="1" s="1"/>
  <c r="L81" i="1" s="1"/>
  <c r="L82" i="1" s="1"/>
  <c r="L83" i="1" s="1"/>
  <c r="L84" i="1" s="1"/>
  <c r="L85" i="1" s="1"/>
  <c r="L86" i="1" s="1"/>
  <c r="L87" i="1" s="1"/>
  <c r="L88" i="1" s="1"/>
  <c r="L89" i="1" s="1"/>
  <c r="L90" i="1" s="1"/>
  <c r="L91" i="1" s="1"/>
  <c r="L92" i="1" s="1"/>
  <c r="L93" i="1" s="1"/>
  <c r="L94" i="1" s="1"/>
  <c r="L95" i="1" s="1"/>
  <c r="L96" i="1" s="1"/>
  <c r="L97" i="1" s="1"/>
  <c r="L98" i="1" s="1"/>
  <c r="L99" i="1" s="1"/>
  <c r="L100" i="1" s="1"/>
  <c r="L101" i="1" s="1"/>
  <c r="L102" i="1" s="1"/>
  <c r="L103" i="1" s="1"/>
  <c r="L104" i="1" s="1"/>
  <c r="L105" i="1" s="1"/>
  <c r="L106" i="1" s="1"/>
  <c r="L107" i="1" s="1"/>
  <c r="N107" i="1" s="1"/>
  <c r="E2" i="1"/>
  <c r="E1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3" i="1"/>
  <c r="N11" i="1" l="1"/>
  <c r="N12" i="1"/>
  <c r="N9" i="1"/>
  <c r="N10" i="1"/>
  <c r="N20" i="1"/>
  <c r="N18" i="1"/>
  <c r="N26" i="1"/>
  <c r="N19" i="1"/>
  <c r="N13" i="1"/>
  <c r="N27" i="1"/>
  <c r="N21" i="1"/>
  <c r="N14" i="1"/>
  <c r="N22" i="1"/>
  <c r="N15" i="1"/>
  <c r="N16" i="1"/>
  <c r="N45" i="1"/>
  <c r="N43" i="1"/>
  <c r="N51" i="1"/>
  <c r="N34" i="1"/>
  <c r="N23" i="1"/>
  <c r="N28" i="1"/>
  <c r="N42" i="1"/>
  <c r="N17" i="1"/>
  <c r="N61" i="1"/>
  <c r="N47" i="1"/>
  <c r="N72" i="1"/>
  <c r="N63" i="1"/>
  <c r="N36" i="1"/>
  <c r="N44" i="1"/>
  <c r="N30" i="1"/>
  <c r="N40" i="1"/>
  <c r="N38" i="1"/>
  <c r="N25" i="1"/>
  <c r="N35" i="1"/>
  <c r="N48" i="1"/>
  <c r="N65" i="1"/>
  <c r="N86" i="1"/>
  <c r="N98" i="1"/>
  <c r="N102" i="1"/>
  <c r="N53" i="1"/>
  <c r="N94" i="1"/>
  <c r="N55" i="1"/>
  <c r="N64" i="1"/>
  <c r="N73" i="1"/>
  <c r="N99" i="1"/>
  <c r="N81" i="1"/>
  <c r="N59" i="1"/>
  <c r="N50" i="1"/>
  <c r="N56" i="1"/>
  <c r="N52" i="1"/>
  <c r="N96" i="1"/>
  <c r="N69" i="1"/>
  <c r="N46" i="1"/>
  <c r="N80" i="1"/>
  <c r="N71" i="1"/>
  <c r="N89" i="1"/>
  <c r="N90" i="1"/>
  <c r="N67" i="1"/>
  <c r="N58" i="1"/>
  <c r="N88" i="1"/>
  <c r="N60" i="1"/>
  <c r="N77" i="1"/>
  <c r="N54" i="1"/>
  <c r="N79" i="1"/>
  <c r="N33" i="1"/>
  <c r="N97" i="1"/>
  <c r="N100" i="1"/>
  <c r="N75" i="1"/>
  <c r="N66" i="1"/>
  <c r="N84" i="1"/>
  <c r="N68" i="1"/>
  <c r="N85" i="1"/>
  <c r="N62" i="1"/>
  <c r="N87" i="1"/>
  <c r="N41" i="1"/>
  <c r="N105" i="1"/>
  <c r="N106" i="1"/>
  <c r="N83" i="1"/>
  <c r="N74" i="1"/>
  <c r="N101" i="1"/>
  <c r="N76" i="1"/>
  <c r="N29" i="1"/>
  <c r="N93" i="1"/>
  <c r="N70" i="1"/>
  <c r="N31" i="1"/>
  <c r="N95" i="1"/>
  <c r="N49" i="1"/>
  <c r="N24" i="1"/>
  <c r="N91" i="1"/>
  <c r="N82" i="1"/>
  <c r="N32" i="1"/>
  <c r="N92" i="1"/>
  <c r="N37" i="1"/>
  <c r="N78" i="1"/>
  <c r="N39" i="1"/>
  <c r="N103" i="1"/>
  <c r="N57" i="1"/>
  <c r="N104" i="1"/>
  <c r="P7" i="1" l="1"/>
  <c r="Q10" i="1" s="1"/>
</calcChain>
</file>

<file path=xl/sharedStrings.xml><?xml version="1.0" encoding="utf-8"?>
<sst xmlns="http://schemas.openxmlformats.org/spreadsheetml/2006/main" count="154" uniqueCount="146">
  <si>
    <t>Date</t>
  </si>
  <si>
    <t>Last Price</t>
  </si>
  <si>
    <t>Dividends</t>
  </si>
  <si>
    <t>Growth</t>
  </si>
  <si>
    <t>Period</t>
  </si>
  <si>
    <t>SD</t>
  </si>
  <si>
    <t>Log Return</t>
  </si>
  <si>
    <t>Mean</t>
  </si>
  <si>
    <t xml:space="preserve">Mean </t>
  </si>
  <si>
    <t>Divs per share</t>
  </si>
  <si>
    <t>Growth Rate</t>
  </si>
  <si>
    <t>PMT</t>
  </si>
  <si>
    <t>Disc rate</t>
  </si>
  <si>
    <t>PV</t>
  </si>
  <si>
    <t>Initial Dividend Growth Rate</t>
  </si>
  <si>
    <t>Growth Rate Decreasing Rate</t>
  </si>
  <si>
    <t>Discount Rate(weekly)</t>
  </si>
  <si>
    <t>Total PV</t>
  </si>
  <si>
    <t>Data Table</t>
  </si>
  <si>
    <t>Discount Rate(Yearly)</t>
  </si>
  <si>
    <t>No. of Shares</t>
  </si>
  <si>
    <r>
      <t>Dividend (D</t>
    </r>
    <r>
      <rPr>
        <b/>
        <vertAlign val="subscript"/>
        <sz val="11"/>
        <rFont val="Calibri"/>
        <family val="2"/>
        <scheme val="minor"/>
      </rPr>
      <t>0</t>
    </r>
    <r>
      <rPr>
        <b/>
        <sz val="11"/>
        <rFont val="Calibri"/>
        <family val="2"/>
        <scheme val="minor"/>
      </rPr>
      <t>)</t>
    </r>
  </si>
  <si>
    <t>Bin</t>
  </si>
  <si>
    <t>More</t>
  </si>
  <si>
    <t>Frequency</t>
  </si>
  <si>
    <t>6/30/2023</t>
  </si>
  <si>
    <t>5/31/2023</t>
  </si>
  <si>
    <t>4/28/2023</t>
  </si>
  <si>
    <t>3/31/2023</t>
  </si>
  <si>
    <t>2/28/2023</t>
  </si>
  <si>
    <t>1/31/2023</t>
  </si>
  <si>
    <t>12/30/2022</t>
  </si>
  <si>
    <t>11/30/2022</t>
  </si>
  <si>
    <t>10/31/2022</t>
  </si>
  <si>
    <t>9/30/2022</t>
  </si>
  <si>
    <t>8/31/2022</t>
  </si>
  <si>
    <t>7/29/2022</t>
  </si>
  <si>
    <t>6/30/2022</t>
  </si>
  <si>
    <t>5/31/2022</t>
  </si>
  <si>
    <t>4/29/2022</t>
  </si>
  <si>
    <t>3/31/2022</t>
  </si>
  <si>
    <t>2/28/2022</t>
  </si>
  <si>
    <t>1/31/2022</t>
  </si>
  <si>
    <t>12/31/2021</t>
  </si>
  <si>
    <t>11/30/2021</t>
  </si>
  <si>
    <t>10/29/2021</t>
  </si>
  <si>
    <t>9/30/2021</t>
  </si>
  <si>
    <t>8/31/2021</t>
  </si>
  <si>
    <t>7/30/2021</t>
  </si>
  <si>
    <t>6/30/2021</t>
  </si>
  <si>
    <t>5/31/2021</t>
  </si>
  <si>
    <t>4/30/2021</t>
  </si>
  <si>
    <t>3/31/2021</t>
  </si>
  <si>
    <t>2/26/2021</t>
  </si>
  <si>
    <t>1/29/2021</t>
  </si>
  <si>
    <t>12/31/2020</t>
  </si>
  <si>
    <t>11/30/2020</t>
  </si>
  <si>
    <t>10/30/2020</t>
  </si>
  <si>
    <t>9/30/2020</t>
  </si>
  <si>
    <t>8/31/2020</t>
  </si>
  <si>
    <t>7/31/2020</t>
  </si>
  <si>
    <t>6/30/2020</t>
  </si>
  <si>
    <t>5/29/2020</t>
  </si>
  <si>
    <t>4/30/2020</t>
  </si>
  <si>
    <t>3/31/2020</t>
  </si>
  <si>
    <t>2/28/2020</t>
  </si>
  <si>
    <t>1/31/2020</t>
  </si>
  <si>
    <t>12/31/2019</t>
  </si>
  <si>
    <t>11/29/2019</t>
  </si>
  <si>
    <t>10/31/2019</t>
  </si>
  <si>
    <t>9/30/2019</t>
  </si>
  <si>
    <t>8/30/2019</t>
  </si>
  <si>
    <t>7/31/2019</t>
  </si>
  <si>
    <t>6/28/2019</t>
  </si>
  <si>
    <t>5/31/2019</t>
  </si>
  <si>
    <t>4/30/2019</t>
  </si>
  <si>
    <t>3/29/2019</t>
  </si>
  <si>
    <t>2/28/2019</t>
  </si>
  <si>
    <t>1/31/2019</t>
  </si>
  <si>
    <t>12/31/2018</t>
  </si>
  <si>
    <t>11/30/2018</t>
  </si>
  <si>
    <t>10/31/2018</t>
  </si>
  <si>
    <t>9/28/2018</t>
  </si>
  <si>
    <t>8/31/2018</t>
  </si>
  <si>
    <t>7/31/2018</t>
  </si>
  <si>
    <t>6/29/2018</t>
  </si>
  <si>
    <t>5/31/2018</t>
  </si>
  <si>
    <t>4/30/2018</t>
  </si>
  <si>
    <t>3/30/2018</t>
  </si>
  <si>
    <t>2/28/2018</t>
  </si>
  <si>
    <t>1/31/2018</t>
  </si>
  <si>
    <t>12/29/2017</t>
  </si>
  <si>
    <t>11/30/2017</t>
  </si>
  <si>
    <t>10/31/2017</t>
  </si>
  <si>
    <t>9/29/2017</t>
  </si>
  <si>
    <t>8/31/2017</t>
  </si>
  <si>
    <t>7/31/2017</t>
  </si>
  <si>
    <t>6/30/2017</t>
  </si>
  <si>
    <t>5/31/2017</t>
  </si>
  <si>
    <t>4/28/2017</t>
  </si>
  <si>
    <t>3/31/2017</t>
  </si>
  <si>
    <t>2/28/2017</t>
  </si>
  <si>
    <t>1/31/2017</t>
  </si>
  <si>
    <t>12/30/2016</t>
  </si>
  <si>
    <t>11/30/2016</t>
  </si>
  <si>
    <t>10/31/2016</t>
  </si>
  <si>
    <t>9/30/2016</t>
  </si>
  <si>
    <t>8/31/2016</t>
  </si>
  <si>
    <t>7/29/2016</t>
  </si>
  <si>
    <t>6/30/2016</t>
  </si>
  <si>
    <t>5/31/2016</t>
  </si>
  <si>
    <t>4/29/2016</t>
  </si>
  <si>
    <t>3/31/2016</t>
  </si>
  <si>
    <t>2/29/2016</t>
  </si>
  <si>
    <t>1/29/2016</t>
  </si>
  <si>
    <t>12/31/2015</t>
  </si>
  <si>
    <t>11/30/2015</t>
  </si>
  <si>
    <t>10/30/2015</t>
  </si>
  <si>
    <t>9/30/2015</t>
  </si>
  <si>
    <t>8/31/2015</t>
  </si>
  <si>
    <t>7/31/2015</t>
  </si>
  <si>
    <t>6/30/2015</t>
  </si>
  <si>
    <t>5/29/2015</t>
  </si>
  <si>
    <t>4/30/2015</t>
  </si>
  <si>
    <t>3/31/2015</t>
  </si>
  <si>
    <t>2/27/2015</t>
  </si>
  <si>
    <t>1/30/2015</t>
  </si>
  <si>
    <t>12/31/2014</t>
  </si>
  <si>
    <t>11/28/2014</t>
  </si>
  <si>
    <t>10/31/2014</t>
  </si>
  <si>
    <t>9/30/2014</t>
  </si>
  <si>
    <t>8/29/2014</t>
  </si>
  <si>
    <t>7/31/2014</t>
  </si>
  <si>
    <t>6/30/2014</t>
  </si>
  <si>
    <t>5/30/2014</t>
  </si>
  <si>
    <t>4/30/2014</t>
  </si>
  <si>
    <t>3/31/2014</t>
  </si>
  <si>
    <t>2/28/2014</t>
  </si>
  <si>
    <t>1/31/2014</t>
  </si>
  <si>
    <t>12/31/2013</t>
  </si>
  <si>
    <t>11/29/2013</t>
  </si>
  <si>
    <t>10/31/2013</t>
  </si>
  <si>
    <t>9/30/2013</t>
  </si>
  <si>
    <t>8/30/2013</t>
  </si>
  <si>
    <t>7/31/2013</t>
  </si>
  <si>
    <t>6/28/2013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</si>
</sst>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00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vertAlign val="subscript"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4" borderId="0" applyNumberFormat="0" applyBorder="0" applyAlignment="0" applyProtection="0"/>
  </cellStyleXfs>
  <cellXfs count="25">
    <xf numFmtId="0" fontId="0" fillId="0" borderId="0" xfId="0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0" fontId="1" fillId="3" borderId="0" xfId="0" applyFont="1" applyFill="1"/>
    <xf numFmtId="0" fontId="0" fillId="2" borderId="0" xfId="0" applyFill="1" applyAlignment="1">
      <alignment horizontal="center"/>
    </xf>
    <xf numFmtId="0" fontId="0" fillId="2" borderId="0" xfId="0" applyFill="1"/>
    <xf numFmtId="164" fontId="0" fillId="5" borderId="0" xfId="0" applyNumberFormat="1" applyFill="1"/>
    <xf numFmtId="0" fontId="3" fillId="3" borderId="0" xfId="0" applyFont="1" applyFill="1"/>
    <xf numFmtId="0" fontId="4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  <xf numFmtId="165" fontId="3" fillId="2" borderId="0" xfId="0" applyNumberFormat="1" applyFont="1" applyFill="1"/>
    <xf numFmtId="0" fontId="5" fillId="5" borderId="0" xfId="0" applyFont="1" applyFill="1"/>
    <xf numFmtId="0" fontId="5" fillId="5" borderId="0" xfId="0" applyFont="1" applyFill="1" applyAlignment="1">
      <alignment horizontal="center"/>
    </xf>
    <xf numFmtId="0" fontId="4" fillId="4" borderId="0" xfId="1" applyFont="1" applyAlignment="1">
      <alignment horizontal="left"/>
    </xf>
    <xf numFmtId="0" fontId="0" fillId="0" borderId="1" xfId="0" applyBorder="1"/>
    <xf numFmtId="0" fontId="7" fillId="0" borderId="2" xfId="0" applyFont="1" applyBorder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7" fillId="0" borderId="2" xfId="0" applyFont="1" applyFill="1" applyBorder="1" applyAlignment="1">
      <alignment horizontal="center"/>
    </xf>
    <xf numFmtId="165" fontId="4" fillId="6" borderId="0" xfId="1" applyNumberFormat="1" applyFont="1" applyFill="1" applyAlignment="1">
      <alignment horizontal="left"/>
    </xf>
    <xf numFmtId="164" fontId="4" fillId="6" borderId="0" xfId="1" applyNumberFormat="1" applyFont="1" applyFill="1" applyAlignment="1">
      <alignment horizontal="left"/>
    </xf>
    <xf numFmtId="0" fontId="0" fillId="6" borderId="0" xfId="0" applyFill="1" applyAlignment="1">
      <alignment horizontal="center"/>
    </xf>
    <xf numFmtId="0" fontId="8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Sheet2!$A$2:$A$23</c:f>
              <c:strCache>
                <c:ptCount val="22"/>
                <c:pt idx="0">
                  <c:v>-0.142768158</c:v>
                </c:pt>
                <c:pt idx="1">
                  <c:v>-0.132632474</c:v>
                </c:pt>
                <c:pt idx="2">
                  <c:v>-0.12249679</c:v>
                </c:pt>
                <c:pt idx="3">
                  <c:v>-0.112361106</c:v>
                </c:pt>
                <c:pt idx="4">
                  <c:v>-0.102225422</c:v>
                </c:pt>
                <c:pt idx="5">
                  <c:v>-0.092089737</c:v>
                </c:pt>
                <c:pt idx="6">
                  <c:v>-0.081954053</c:v>
                </c:pt>
                <c:pt idx="7">
                  <c:v>-0.071818369</c:v>
                </c:pt>
                <c:pt idx="8">
                  <c:v>-0.061682685</c:v>
                </c:pt>
                <c:pt idx="9">
                  <c:v>-0.051547001</c:v>
                </c:pt>
                <c:pt idx="10">
                  <c:v>-0.041411317</c:v>
                </c:pt>
                <c:pt idx="11">
                  <c:v>-0.031275633</c:v>
                </c:pt>
                <c:pt idx="12">
                  <c:v>-0.021139949</c:v>
                </c:pt>
                <c:pt idx="13">
                  <c:v>-0.011004265</c:v>
                </c:pt>
                <c:pt idx="14">
                  <c:v>-0.00086858</c:v>
                </c:pt>
                <c:pt idx="15">
                  <c:v>0.009267104</c:v>
                </c:pt>
                <c:pt idx="16">
                  <c:v>0.019402788</c:v>
                </c:pt>
                <c:pt idx="17">
                  <c:v>0.029538472</c:v>
                </c:pt>
                <c:pt idx="18">
                  <c:v>0.039674156</c:v>
                </c:pt>
                <c:pt idx="19">
                  <c:v>0.04980984</c:v>
                </c:pt>
                <c:pt idx="20">
                  <c:v>0.059945524</c:v>
                </c:pt>
                <c:pt idx="21">
                  <c:v>More</c:v>
                </c:pt>
              </c:strCache>
            </c:strRef>
          </c:cat>
          <c:val>
            <c:numRef>
              <c:f>Sheet2!$B$2:$B$23</c:f>
              <c:numCache>
                <c:formatCode>General</c:formatCode>
                <c:ptCount val="22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5</c:v>
                </c:pt>
                <c:pt idx="8">
                  <c:v>6</c:v>
                </c:pt>
                <c:pt idx="9">
                  <c:v>3</c:v>
                </c:pt>
                <c:pt idx="10">
                  <c:v>12</c:v>
                </c:pt>
                <c:pt idx="11">
                  <c:v>21</c:v>
                </c:pt>
                <c:pt idx="12">
                  <c:v>41</c:v>
                </c:pt>
                <c:pt idx="13">
                  <c:v>41</c:v>
                </c:pt>
                <c:pt idx="14">
                  <c:v>69</c:v>
                </c:pt>
                <c:pt idx="15">
                  <c:v>95</c:v>
                </c:pt>
                <c:pt idx="16">
                  <c:v>65</c:v>
                </c:pt>
                <c:pt idx="17">
                  <c:v>49</c:v>
                </c:pt>
                <c:pt idx="18">
                  <c:v>36</c:v>
                </c:pt>
                <c:pt idx="19">
                  <c:v>15</c:v>
                </c:pt>
                <c:pt idx="20">
                  <c:v>6</c:v>
                </c:pt>
                <c:pt idx="2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EA8-48FF-8D0B-7E4ACD15A4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86418112"/>
        <c:axId val="586427472"/>
      </c:barChart>
      <c:catAx>
        <c:axId val="5864181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6427472"/>
        <c:crosses val="autoZero"/>
        <c:auto val="1"/>
        <c:lblAlgn val="ctr"/>
        <c:lblOffset val="100"/>
        <c:noMultiLvlLbl val="0"/>
      </c:catAx>
      <c:valAx>
        <c:axId val="58642747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86418112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02957286241224E-2"/>
          <c:y val="0.12541666666666668"/>
          <c:w val="0.83596998871800265"/>
          <c:h val="0.72088764946048411"/>
        </c:manualLayout>
      </c:layout>
      <c:scatterChart>
        <c:scatterStyle val="smoothMarker"/>
        <c:varyColors val="0"/>
        <c:ser>
          <c:idx val="0"/>
          <c:order val="0"/>
          <c:tx>
            <c:v>Simulations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Sheet1!$P$11:$P$510</c:f>
              <c:numCache>
                <c:formatCode>General</c:formatCode>
                <c:ptCount val="5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</c:numCache>
            </c:numRef>
          </c:xVal>
          <c:yVal>
            <c:numRef>
              <c:f>Sheet1!$Q$11:$Q$510</c:f>
              <c:numCache>
                <c:formatCode>General</c:formatCode>
                <c:ptCount val="500"/>
                <c:pt idx="0">
                  <c:v>1231.4447485779597</c:v>
                </c:pt>
                <c:pt idx="1">
                  <c:v>63.27901433019543</c:v>
                </c:pt>
                <c:pt idx="2">
                  <c:v>30.840182794861192</c:v>
                </c:pt>
                <c:pt idx="3">
                  <c:v>5.4584599222769912</c:v>
                </c:pt>
                <c:pt idx="4">
                  <c:v>15.17080484921707</c:v>
                </c:pt>
                <c:pt idx="5">
                  <c:v>13.902562243233691</c:v>
                </c:pt>
                <c:pt idx="6">
                  <c:v>575.7770761356611</c:v>
                </c:pt>
                <c:pt idx="7">
                  <c:v>130.18405915313767</c:v>
                </c:pt>
                <c:pt idx="8">
                  <c:v>23.561403386447196</c:v>
                </c:pt>
                <c:pt idx="9">
                  <c:v>9.1870931018880739</c:v>
                </c:pt>
                <c:pt idx="10">
                  <c:v>59.327839039183445</c:v>
                </c:pt>
                <c:pt idx="11">
                  <c:v>24.485570206355902</c:v>
                </c:pt>
                <c:pt idx="12">
                  <c:v>27.270326398362212</c:v>
                </c:pt>
                <c:pt idx="13">
                  <c:v>4.2007505151100704</c:v>
                </c:pt>
                <c:pt idx="14">
                  <c:v>275.00389315767421</c:v>
                </c:pt>
                <c:pt idx="15">
                  <c:v>2218.828170526946</c:v>
                </c:pt>
                <c:pt idx="16">
                  <c:v>47.257881463295838</c:v>
                </c:pt>
                <c:pt idx="17">
                  <c:v>42.72152774420514</c:v>
                </c:pt>
                <c:pt idx="18">
                  <c:v>6.8351522721132625</c:v>
                </c:pt>
                <c:pt idx="19">
                  <c:v>106.26320962083683</c:v>
                </c:pt>
                <c:pt idx="20">
                  <c:v>701.76525070860839</c:v>
                </c:pt>
                <c:pt idx="21">
                  <c:v>5370.1381157598826</c:v>
                </c:pt>
                <c:pt idx="22">
                  <c:v>102.26876090277312</c:v>
                </c:pt>
                <c:pt idx="23">
                  <c:v>241.32902501616886</c:v>
                </c:pt>
                <c:pt idx="24">
                  <c:v>205.4581660165295</c:v>
                </c:pt>
                <c:pt idx="25">
                  <c:v>1685.7932562385761</c:v>
                </c:pt>
                <c:pt idx="26">
                  <c:v>19.501861231928537</c:v>
                </c:pt>
                <c:pt idx="27">
                  <c:v>14.750289944690262</c:v>
                </c:pt>
                <c:pt idx="28">
                  <c:v>90427.662996301879</c:v>
                </c:pt>
                <c:pt idx="29">
                  <c:v>18.02400835642916</c:v>
                </c:pt>
                <c:pt idx="30">
                  <c:v>2507.6449897255343</c:v>
                </c:pt>
                <c:pt idx="31">
                  <c:v>77.030937978144081</c:v>
                </c:pt>
                <c:pt idx="32">
                  <c:v>12.540522838397081</c:v>
                </c:pt>
                <c:pt idx="33">
                  <c:v>7.1752849351201675</c:v>
                </c:pt>
                <c:pt idx="34">
                  <c:v>8.031204813378725</c:v>
                </c:pt>
                <c:pt idx="35">
                  <c:v>26.16189170471856</c:v>
                </c:pt>
                <c:pt idx="36">
                  <c:v>1.8952105757664632</c:v>
                </c:pt>
                <c:pt idx="37">
                  <c:v>10.667971849376988</c:v>
                </c:pt>
                <c:pt idx="38">
                  <c:v>14.160702395075422</c:v>
                </c:pt>
                <c:pt idx="39">
                  <c:v>660.4946169928586</c:v>
                </c:pt>
                <c:pt idx="40">
                  <c:v>1080.5184175495949</c:v>
                </c:pt>
                <c:pt idx="41">
                  <c:v>15.521808870269451</c:v>
                </c:pt>
                <c:pt idx="42">
                  <c:v>5.7651837293596948</c:v>
                </c:pt>
                <c:pt idx="43">
                  <c:v>14.851488824612227</c:v>
                </c:pt>
                <c:pt idx="44">
                  <c:v>382.21135181777544</c:v>
                </c:pt>
                <c:pt idx="45">
                  <c:v>36.394406836830782</c:v>
                </c:pt>
                <c:pt idx="46">
                  <c:v>33.575160494269497</c:v>
                </c:pt>
                <c:pt idx="47">
                  <c:v>159.8265551702624</c:v>
                </c:pt>
                <c:pt idx="48">
                  <c:v>270.22629925358552</c:v>
                </c:pt>
                <c:pt idx="49">
                  <c:v>73.296615595705234</c:v>
                </c:pt>
                <c:pt idx="50">
                  <c:v>2.8030347458146267</c:v>
                </c:pt>
                <c:pt idx="51">
                  <c:v>11.623047326291228</c:v>
                </c:pt>
                <c:pt idx="52">
                  <c:v>1038.1361628686045</c:v>
                </c:pt>
                <c:pt idx="53">
                  <c:v>26.085389930400591</c:v>
                </c:pt>
                <c:pt idx="54">
                  <c:v>16.994225267966247</c:v>
                </c:pt>
                <c:pt idx="55">
                  <c:v>6.549124918571386</c:v>
                </c:pt>
                <c:pt idx="56">
                  <c:v>103.38173026565707</c:v>
                </c:pt>
                <c:pt idx="57">
                  <c:v>68.438508466610287</c:v>
                </c:pt>
                <c:pt idx="58">
                  <c:v>1081.0654346629526</c:v>
                </c:pt>
                <c:pt idx="59">
                  <c:v>48.916042378525638</c:v>
                </c:pt>
                <c:pt idx="60">
                  <c:v>13.44533233673811</c:v>
                </c:pt>
                <c:pt idx="61">
                  <c:v>39236.801875730336</c:v>
                </c:pt>
                <c:pt idx="62">
                  <c:v>154.10011558246072</c:v>
                </c:pt>
                <c:pt idx="63">
                  <c:v>410.34766674701928</c:v>
                </c:pt>
                <c:pt idx="64">
                  <c:v>320.10465448650842</c:v>
                </c:pt>
                <c:pt idx="65">
                  <c:v>5.4622089449882312</c:v>
                </c:pt>
                <c:pt idx="66">
                  <c:v>361.51205876540797</c:v>
                </c:pt>
                <c:pt idx="67">
                  <c:v>44.031826279763429</c:v>
                </c:pt>
                <c:pt idx="68">
                  <c:v>44.485536150339279</c:v>
                </c:pt>
                <c:pt idx="69">
                  <c:v>418.4201440609188</c:v>
                </c:pt>
                <c:pt idx="70">
                  <c:v>19.3082019354406</c:v>
                </c:pt>
                <c:pt idx="71">
                  <c:v>21.547423767220842</c:v>
                </c:pt>
                <c:pt idx="72">
                  <c:v>450.27678108070512</c:v>
                </c:pt>
                <c:pt idx="73">
                  <c:v>14.185218142432197</c:v>
                </c:pt>
                <c:pt idx="74">
                  <c:v>11.616807004847528</c:v>
                </c:pt>
                <c:pt idx="75">
                  <c:v>432.56354248398998</c:v>
                </c:pt>
                <c:pt idx="76">
                  <c:v>35.323788684635957</c:v>
                </c:pt>
                <c:pt idx="77">
                  <c:v>36.554400588864212</c:v>
                </c:pt>
                <c:pt idx="78">
                  <c:v>12169.115316653153</c:v>
                </c:pt>
                <c:pt idx="79">
                  <c:v>203.97866356656769</c:v>
                </c:pt>
                <c:pt idx="80">
                  <c:v>6.3083793134788921</c:v>
                </c:pt>
                <c:pt idx="81">
                  <c:v>32.671750147927966</c:v>
                </c:pt>
                <c:pt idx="82">
                  <c:v>48.462789305152398</c:v>
                </c:pt>
                <c:pt idx="83">
                  <c:v>145.4072707550859</c:v>
                </c:pt>
                <c:pt idx="84">
                  <c:v>185.14648101125445</c:v>
                </c:pt>
                <c:pt idx="85">
                  <c:v>72.664899111176467</c:v>
                </c:pt>
                <c:pt idx="86">
                  <c:v>126.84080306294597</c:v>
                </c:pt>
                <c:pt idx="87">
                  <c:v>28.058269323488627</c:v>
                </c:pt>
                <c:pt idx="88">
                  <c:v>28.193771925916117</c:v>
                </c:pt>
                <c:pt idx="89">
                  <c:v>16577.185736509178</c:v>
                </c:pt>
                <c:pt idx="90">
                  <c:v>13.588474257376854</c:v>
                </c:pt>
                <c:pt idx="91">
                  <c:v>38.791341877308007</c:v>
                </c:pt>
                <c:pt idx="92">
                  <c:v>514.05777772087583</c:v>
                </c:pt>
                <c:pt idx="93">
                  <c:v>54.879979670625517</c:v>
                </c:pt>
                <c:pt idx="94">
                  <c:v>50306.32635494518</c:v>
                </c:pt>
                <c:pt idx="95">
                  <c:v>192.17210541756296</c:v>
                </c:pt>
                <c:pt idx="96">
                  <c:v>10.022139610311092</c:v>
                </c:pt>
                <c:pt idx="97">
                  <c:v>247.127851305169</c:v>
                </c:pt>
                <c:pt idx="98">
                  <c:v>2861.0605718612624</c:v>
                </c:pt>
                <c:pt idx="99">
                  <c:v>99.776234248688723</c:v>
                </c:pt>
                <c:pt idx="100">
                  <c:v>40.577066124163096</c:v>
                </c:pt>
                <c:pt idx="101">
                  <c:v>110.37369550159491</c:v>
                </c:pt>
                <c:pt idx="102">
                  <c:v>8.5477476260456058</c:v>
                </c:pt>
                <c:pt idx="103">
                  <c:v>2639.2449359521906</c:v>
                </c:pt>
                <c:pt idx="104">
                  <c:v>54.044306168783081</c:v>
                </c:pt>
                <c:pt idx="105">
                  <c:v>3.8495194693711072</c:v>
                </c:pt>
                <c:pt idx="106">
                  <c:v>311.35316183981291</c:v>
                </c:pt>
                <c:pt idx="107">
                  <c:v>188.77650680446189</c:v>
                </c:pt>
                <c:pt idx="108">
                  <c:v>5.8923794290213793</c:v>
                </c:pt>
                <c:pt idx="109">
                  <c:v>19.46369464611562</c:v>
                </c:pt>
                <c:pt idx="110">
                  <c:v>187.09387814067497</c:v>
                </c:pt>
                <c:pt idx="111">
                  <c:v>527.60228112723632</c:v>
                </c:pt>
                <c:pt idx="112">
                  <c:v>-11.556225928845452</c:v>
                </c:pt>
                <c:pt idx="113">
                  <c:v>22.027254126243129</c:v>
                </c:pt>
                <c:pt idx="114">
                  <c:v>84.129607108337183</c:v>
                </c:pt>
                <c:pt idx="115">
                  <c:v>5.9751725457569131</c:v>
                </c:pt>
                <c:pt idx="116">
                  <c:v>26.098870065359886</c:v>
                </c:pt>
                <c:pt idx="117">
                  <c:v>639.04432429743883</c:v>
                </c:pt>
                <c:pt idx="118">
                  <c:v>1218.1954160803591</c:v>
                </c:pt>
                <c:pt idx="119">
                  <c:v>12.148417397100317</c:v>
                </c:pt>
                <c:pt idx="120">
                  <c:v>43.983450319580811</c:v>
                </c:pt>
                <c:pt idx="121">
                  <c:v>88.759440666653475</c:v>
                </c:pt>
                <c:pt idx="122">
                  <c:v>823.18191935044729</c:v>
                </c:pt>
                <c:pt idx="123">
                  <c:v>38.677150470353659</c:v>
                </c:pt>
                <c:pt idx="124">
                  <c:v>901.54308263258315</c:v>
                </c:pt>
                <c:pt idx="125">
                  <c:v>49.346560551292143</c:v>
                </c:pt>
                <c:pt idx="126">
                  <c:v>183.72362702405496</c:v>
                </c:pt>
                <c:pt idx="127">
                  <c:v>17.812251182649739</c:v>
                </c:pt>
                <c:pt idx="128">
                  <c:v>3.1961078804642198</c:v>
                </c:pt>
                <c:pt idx="129">
                  <c:v>14.774936765027615</c:v>
                </c:pt>
                <c:pt idx="130">
                  <c:v>140.04413167347869</c:v>
                </c:pt>
                <c:pt idx="131">
                  <c:v>277.77795471984888</c:v>
                </c:pt>
                <c:pt idx="132">
                  <c:v>1158.0742607230598</c:v>
                </c:pt>
                <c:pt idx="133">
                  <c:v>43.179944306626446</c:v>
                </c:pt>
                <c:pt idx="134">
                  <c:v>206.48203215229671</c:v>
                </c:pt>
                <c:pt idx="135">
                  <c:v>16.412467238479781</c:v>
                </c:pt>
                <c:pt idx="136">
                  <c:v>15.434349034422898</c:v>
                </c:pt>
                <c:pt idx="137">
                  <c:v>16.881126919757975</c:v>
                </c:pt>
                <c:pt idx="138">
                  <c:v>50.869428720161679</c:v>
                </c:pt>
                <c:pt idx="139">
                  <c:v>741.65623877650262</c:v>
                </c:pt>
                <c:pt idx="140">
                  <c:v>9780.442971997416</c:v>
                </c:pt>
                <c:pt idx="141">
                  <c:v>200.24800156414304</c:v>
                </c:pt>
                <c:pt idx="142">
                  <c:v>34.366182881491078</c:v>
                </c:pt>
                <c:pt idx="143">
                  <c:v>44.006928577811351</c:v>
                </c:pt>
                <c:pt idx="144">
                  <c:v>9.0936607590275642</c:v>
                </c:pt>
                <c:pt idx="145">
                  <c:v>1.817662704752989</c:v>
                </c:pt>
                <c:pt idx="146">
                  <c:v>3.0929321672089181</c:v>
                </c:pt>
                <c:pt idx="147">
                  <c:v>193.9193676864781</c:v>
                </c:pt>
                <c:pt idx="148">
                  <c:v>630.88961622266322</c:v>
                </c:pt>
                <c:pt idx="149">
                  <c:v>12.940693325270637</c:v>
                </c:pt>
                <c:pt idx="150">
                  <c:v>71.63188296267117</c:v>
                </c:pt>
                <c:pt idx="151">
                  <c:v>283.96916414540232</c:v>
                </c:pt>
                <c:pt idx="152">
                  <c:v>74.802562673619661</c:v>
                </c:pt>
                <c:pt idx="153">
                  <c:v>4.1245327186840051</c:v>
                </c:pt>
                <c:pt idx="154">
                  <c:v>4.8302760997052152</c:v>
                </c:pt>
                <c:pt idx="155">
                  <c:v>57.35291448254381</c:v>
                </c:pt>
                <c:pt idx="156">
                  <c:v>237.54911845998927</c:v>
                </c:pt>
                <c:pt idx="157">
                  <c:v>10.19470956869278</c:v>
                </c:pt>
                <c:pt idx="158">
                  <c:v>3143.9800665721586</c:v>
                </c:pt>
                <c:pt idx="159">
                  <c:v>13.55560107473771</c:v>
                </c:pt>
                <c:pt idx="160">
                  <c:v>4.6181449653818785</c:v>
                </c:pt>
                <c:pt idx="161">
                  <c:v>34.671230108479399</c:v>
                </c:pt>
                <c:pt idx="162">
                  <c:v>32.622669229819564</c:v>
                </c:pt>
                <c:pt idx="163">
                  <c:v>412.75724591628313</c:v>
                </c:pt>
                <c:pt idx="164">
                  <c:v>5.410112222617931</c:v>
                </c:pt>
                <c:pt idx="165">
                  <c:v>72.648280015621182</c:v>
                </c:pt>
                <c:pt idx="166">
                  <c:v>51.145850006239179</c:v>
                </c:pt>
                <c:pt idx="167">
                  <c:v>37317.248754835535</c:v>
                </c:pt>
                <c:pt idx="168">
                  <c:v>39.757457450894563</c:v>
                </c:pt>
                <c:pt idx="169">
                  <c:v>157.68558399994464</c:v>
                </c:pt>
                <c:pt idx="170">
                  <c:v>36.420970544174857</c:v>
                </c:pt>
                <c:pt idx="171">
                  <c:v>138.22055869001869</c:v>
                </c:pt>
                <c:pt idx="172">
                  <c:v>96.644379876958851</c:v>
                </c:pt>
                <c:pt idx="173">
                  <c:v>65.763239334352576</c:v>
                </c:pt>
                <c:pt idx="174">
                  <c:v>8.843647114656342</c:v>
                </c:pt>
                <c:pt idx="175">
                  <c:v>14.936699858684227</c:v>
                </c:pt>
                <c:pt idx="176">
                  <c:v>494.20515819331769</c:v>
                </c:pt>
                <c:pt idx="177">
                  <c:v>947.53631996898343</c:v>
                </c:pt>
                <c:pt idx="178">
                  <c:v>18.757786304793118</c:v>
                </c:pt>
                <c:pt idx="179">
                  <c:v>99.55429817114468</c:v>
                </c:pt>
                <c:pt idx="180">
                  <c:v>59.077946337869705</c:v>
                </c:pt>
                <c:pt idx="181">
                  <c:v>2.925921109193538</c:v>
                </c:pt>
                <c:pt idx="182">
                  <c:v>185.21995237539767</c:v>
                </c:pt>
                <c:pt idx="183">
                  <c:v>16.146914640709383</c:v>
                </c:pt>
                <c:pt idx="184">
                  <c:v>157.29091723417642</c:v>
                </c:pt>
                <c:pt idx="185">
                  <c:v>9.8322780019673335</c:v>
                </c:pt>
                <c:pt idx="186">
                  <c:v>7.0300068166497862</c:v>
                </c:pt>
                <c:pt idx="187">
                  <c:v>23.124102654639575</c:v>
                </c:pt>
                <c:pt idx="188">
                  <c:v>64.4321001007619</c:v>
                </c:pt>
                <c:pt idx="189">
                  <c:v>1734.6622490374521</c:v>
                </c:pt>
                <c:pt idx="190">
                  <c:v>38.856070778869302</c:v>
                </c:pt>
                <c:pt idx="191">
                  <c:v>77.209557274842993</c:v>
                </c:pt>
                <c:pt idx="192">
                  <c:v>811.93690974086007</c:v>
                </c:pt>
                <c:pt idx="193">
                  <c:v>7.1873843666645021</c:v>
                </c:pt>
                <c:pt idx="194">
                  <c:v>49.470964494965912</c:v>
                </c:pt>
                <c:pt idx="195">
                  <c:v>4.7817419411572466</c:v>
                </c:pt>
                <c:pt idx="196">
                  <c:v>2059.6526785275432</c:v>
                </c:pt>
                <c:pt idx="197">
                  <c:v>5234.7366349453023</c:v>
                </c:pt>
                <c:pt idx="198">
                  <c:v>29.437720154884051</c:v>
                </c:pt>
                <c:pt idx="199">
                  <c:v>3.2038578570302967</c:v>
                </c:pt>
                <c:pt idx="200">
                  <c:v>103.12259976982556</c:v>
                </c:pt>
                <c:pt idx="201">
                  <c:v>8619.1315443154726</c:v>
                </c:pt>
                <c:pt idx="202">
                  <c:v>101.12291321224085</c:v>
                </c:pt>
                <c:pt idx="203">
                  <c:v>941.79738798659321</c:v>
                </c:pt>
                <c:pt idx="204">
                  <c:v>5.1206402334001782</c:v>
                </c:pt>
                <c:pt idx="205">
                  <c:v>13010.292948931217</c:v>
                </c:pt>
                <c:pt idx="206">
                  <c:v>44.494233195904677</c:v>
                </c:pt>
                <c:pt idx="207">
                  <c:v>80.41159262949796</c:v>
                </c:pt>
                <c:pt idx="208">
                  <c:v>144.11783059458412</c:v>
                </c:pt>
                <c:pt idx="209">
                  <c:v>11.139801850145915</c:v>
                </c:pt>
                <c:pt idx="210">
                  <c:v>27.560031937834221</c:v>
                </c:pt>
                <c:pt idx="211">
                  <c:v>244.53469183065803</c:v>
                </c:pt>
                <c:pt idx="212">
                  <c:v>1986.3361862343531</c:v>
                </c:pt>
                <c:pt idx="213">
                  <c:v>104.99621860985937</c:v>
                </c:pt>
                <c:pt idx="214">
                  <c:v>15.4735636044453</c:v>
                </c:pt>
                <c:pt idx="215">
                  <c:v>4.8078920584534606</c:v>
                </c:pt>
                <c:pt idx="216">
                  <c:v>-2.7474785325516082</c:v>
                </c:pt>
                <c:pt idx="217">
                  <c:v>14.672667379570653</c:v>
                </c:pt>
                <c:pt idx="218">
                  <c:v>1025.221423904469</c:v>
                </c:pt>
                <c:pt idx="219">
                  <c:v>316671.27055836876</c:v>
                </c:pt>
                <c:pt idx="220">
                  <c:v>6.6676674123087496</c:v>
                </c:pt>
                <c:pt idx="221">
                  <c:v>4179.1997352672051</c:v>
                </c:pt>
                <c:pt idx="222">
                  <c:v>831.43296457496103</c:v>
                </c:pt>
                <c:pt idx="223">
                  <c:v>203.9138751035411</c:v>
                </c:pt>
                <c:pt idx="224">
                  <c:v>2012.5331932819083</c:v>
                </c:pt>
                <c:pt idx="225">
                  <c:v>5.6223524365990212</c:v>
                </c:pt>
                <c:pt idx="226">
                  <c:v>22.314127061487746</c:v>
                </c:pt>
                <c:pt idx="227">
                  <c:v>42.279783887154373</c:v>
                </c:pt>
                <c:pt idx="228">
                  <c:v>607.9758793306039</c:v>
                </c:pt>
                <c:pt idx="229">
                  <c:v>34.915581522035417</c:v>
                </c:pt>
                <c:pt idx="230">
                  <c:v>65.031333996584934</c:v>
                </c:pt>
                <c:pt idx="231">
                  <c:v>35.068625060312591</c:v>
                </c:pt>
                <c:pt idx="232">
                  <c:v>-12.958093961969157</c:v>
                </c:pt>
                <c:pt idx="233">
                  <c:v>3626.1959429797557</c:v>
                </c:pt>
                <c:pt idx="234">
                  <c:v>63.741156156104744</c:v>
                </c:pt>
                <c:pt idx="235">
                  <c:v>27.926225026599578</c:v>
                </c:pt>
                <c:pt idx="236">
                  <c:v>66.69360712251283</c:v>
                </c:pt>
                <c:pt idx="237">
                  <c:v>19.235882632502168</c:v>
                </c:pt>
                <c:pt idx="238">
                  <c:v>356.25026616129071</c:v>
                </c:pt>
                <c:pt idx="239">
                  <c:v>42.067281759329376</c:v>
                </c:pt>
                <c:pt idx="240">
                  <c:v>225.56839513252652</c:v>
                </c:pt>
                <c:pt idx="241">
                  <c:v>14.3102619106866</c:v>
                </c:pt>
                <c:pt idx="242">
                  <c:v>7.3492372898898193</c:v>
                </c:pt>
                <c:pt idx="243">
                  <c:v>165.73092953936649</c:v>
                </c:pt>
                <c:pt idx="244">
                  <c:v>8.3831085496330164</c:v>
                </c:pt>
                <c:pt idx="245">
                  <c:v>28.613748252060301</c:v>
                </c:pt>
                <c:pt idx="246">
                  <c:v>2870.824210970402</c:v>
                </c:pt>
                <c:pt idx="247">
                  <c:v>255.57972837128187</c:v>
                </c:pt>
                <c:pt idx="248">
                  <c:v>6.5785964242979391</c:v>
                </c:pt>
                <c:pt idx="249">
                  <c:v>24.325250484018245</c:v>
                </c:pt>
                <c:pt idx="250">
                  <c:v>6.1395118127283901</c:v>
                </c:pt>
                <c:pt idx="251">
                  <c:v>2573.0603082996226</c:v>
                </c:pt>
                <c:pt idx="252">
                  <c:v>58.484482059442264</c:v>
                </c:pt>
                <c:pt idx="253">
                  <c:v>19.992879916533411</c:v>
                </c:pt>
                <c:pt idx="254">
                  <c:v>70.36987282333925</c:v>
                </c:pt>
                <c:pt idx="255">
                  <c:v>269.96253663723354</c:v>
                </c:pt>
                <c:pt idx="256">
                  <c:v>22.081029387132293</c:v>
                </c:pt>
                <c:pt idx="257">
                  <c:v>27.528365881575368</c:v>
                </c:pt>
                <c:pt idx="258">
                  <c:v>10.846837022687168</c:v>
                </c:pt>
                <c:pt idx="259">
                  <c:v>9875.1698172537272</c:v>
                </c:pt>
                <c:pt idx="260">
                  <c:v>28.983869115375242</c:v>
                </c:pt>
                <c:pt idx="261">
                  <c:v>118.69322561711476</c:v>
                </c:pt>
                <c:pt idx="262">
                  <c:v>77.847434821805408</c:v>
                </c:pt>
                <c:pt idx="263">
                  <c:v>46.274018119341719</c:v>
                </c:pt>
                <c:pt idx="264">
                  <c:v>109.59518208095717</c:v>
                </c:pt>
                <c:pt idx="265">
                  <c:v>2.8035493251992958</c:v>
                </c:pt>
                <c:pt idx="266">
                  <c:v>25.455456527675327</c:v>
                </c:pt>
                <c:pt idx="267">
                  <c:v>4.902413706395393</c:v>
                </c:pt>
                <c:pt idx="268">
                  <c:v>27.818180593236288</c:v>
                </c:pt>
                <c:pt idx="269">
                  <c:v>17.662455177446713</c:v>
                </c:pt>
                <c:pt idx="270">
                  <c:v>7.7526879668706083</c:v>
                </c:pt>
                <c:pt idx="271">
                  <c:v>2.6112145412160914</c:v>
                </c:pt>
                <c:pt idx="272">
                  <c:v>125.60074728252903</c:v>
                </c:pt>
                <c:pt idx="273">
                  <c:v>12.191072769033291</c:v>
                </c:pt>
                <c:pt idx="274">
                  <c:v>33906.945407058927</c:v>
                </c:pt>
                <c:pt idx="275">
                  <c:v>21.530009735755478</c:v>
                </c:pt>
                <c:pt idx="276">
                  <c:v>11.664756203645011</c:v>
                </c:pt>
                <c:pt idx="277">
                  <c:v>3.1062676585857631</c:v>
                </c:pt>
                <c:pt idx="278">
                  <c:v>15.753094739348761</c:v>
                </c:pt>
                <c:pt idx="279">
                  <c:v>37.193577713801972</c:v>
                </c:pt>
                <c:pt idx="280">
                  <c:v>37.112523975129562</c:v>
                </c:pt>
                <c:pt idx="281">
                  <c:v>702.84787385007849</c:v>
                </c:pt>
                <c:pt idx="282">
                  <c:v>200.92405930851095</c:v>
                </c:pt>
                <c:pt idx="283">
                  <c:v>747.6937849273902</c:v>
                </c:pt>
                <c:pt idx="284">
                  <c:v>136.42147105554292</c:v>
                </c:pt>
                <c:pt idx="285">
                  <c:v>21472.738190330983</c:v>
                </c:pt>
                <c:pt idx="286">
                  <c:v>3339.0602125471787</c:v>
                </c:pt>
                <c:pt idx="287">
                  <c:v>21.124819434952268</c:v>
                </c:pt>
                <c:pt idx="288">
                  <c:v>4981.4865840499697</c:v>
                </c:pt>
                <c:pt idx="289">
                  <c:v>6.095698407478924</c:v>
                </c:pt>
                <c:pt idx="290">
                  <c:v>205.65524510208246</c:v>
                </c:pt>
                <c:pt idx="291">
                  <c:v>3.2771863236155827</c:v>
                </c:pt>
                <c:pt idx="292">
                  <c:v>64.082576596522614</c:v>
                </c:pt>
                <c:pt idx="293">
                  <c:v>26.903339426131655</c:v>
                </c:pt>
                <c:pt idx="294">
                  <c:v>29.186363514784503</c:v>
                </c:pt>
                <c:pt idx="295">
                  <c:v>547.93457904850777</c:v>
                </c:pt>
                <c:pt idx="296">
                  <c:v>277.6632808453673</c:v>
                </c:pt>
                <c:pt idx="297">
                  <c:v>-1786.4132831365787</c:v>
                </c:pt>
                <c:pt idx="298">
                  <c:v>2.5584504859013841</c:v>
                </c:pt>
                <c:pt idx="299">
                  <c:v>43.147848080170363</c:v>
                </c:pt>
                <c:pt idx="300">
                  <c:v>57.307333355004708</c:v>
                </c:pt>
                <c:pt idx="301">
                  <c:v>53.451138920544388</c:v>
                </c:pt>
                <c:pt idx="302">
                  <c:v>88.807410670155804</c:v>
                </c:pt>
                <c:pt idx="303">
                  <c:v>20.631503653374999</c:v>
                </c:pt>
                <c:pt idx="304">
                  <c:v>5.6539344541798746</c:v>
                </c:pt>
                <c:pt idx="305">
                  <c:v>2107.0476861123498</c:v>
                </c:pt>
                <c:pt idx="306">
                  <c:v>16.662544663081512</c:v>
                </c:pt>
                <c:pt idx="307">
                  <c:v>11.789155625914285</c:v>
                </c:pt>
                <c:pt idx="308">
                  <c:v>70.723168913300171</c:v>
                </c:pt>
                <c:pt idx="309">
                  <c:v>11.201457974497572</c:v>
                </c:pt>
                <c:pt idx="310">
                  <c:v>16.137148640713789</c:v>
                </c:pt>
                <c:pt idx="311">
                  <c:v>24.110373973908505</c:v>
                </c:pt>
                <c:pt idx="312">
                  <c:v>3.135003399116826</c:v>
                </c:pt>
                <c:pt idx="313">
                  <c:v>24.351912992255311</c:v>
                </c:pt>
                <c:pt idx="314">
                  <c:v>99.891812039504629</c:v>
                </c:pt>
                <c:pt idx="315">
                  <c:v>3983.5786589360323</c:v>
                </c:pt>
                <c:pt idx="316">
                  <c:v>4.4963003812909781</c:v>
                </c:pt>
                <c:pt idx="317">
                  <c:v>17.97335950432311</c:v>
                </c:pt>
                <c:pt idx="318">
                  <c:v>136.65494776079777</c:v>
                </c:pt>
                <c:pt idx="319">
                  <c:v>1186.9487193342966</c:v>
                </c:pt>
                <c:pt idx="320">
                  <c:v>922.22387378124461</c:v>
                </c:pt>
                <c:pt idx="321">
                  <c:v>46.657257646156523</c:v>
                </c:pt>
                <c:pt idx="322">
                  <c:v>13.217211363613869</c:v>
                </c:pt>
                <c:pt idx="323">
                  <c:v>105.97266971681944</c:v>
                </c:pt>
                <c:pt idx="324">
                  <c:v>19.50455541575613</c:v>
                </c:pt>
                <c:pt idx="325">
                  <c:v>8.2107730232334699</c:v>
                </c:pt>
                <c:pt idx="326">
                  <c:v>91.144777528525893</c:v>
                </c:pt>
                <c:pt idx="327">
                  <c:v>116.89666714127739</c:v>
                </c:pt>
                <c:pt idx="328">
                  <c:v>11.796496611188081</c:v>
                </c:pt>
                <c:pt idx="329">
                  <c:v>121.58847806353927</c:v>
                </c:pt>
                <c:pt idx="330">
                  <c:v>30.164247016837134</c:v>
                </c:pt>
                <c:pt idx="331">
                  <c:v>19.577122160620583</c:v>
                </c:pt>
                <c:pt idx="332">
                  <c:v>171.28354199983789</c:v>
                </c:pt>
                <c:pt idx="333">
                  <c:v>35.299301623373005</c:v>
                </c:pt>
                <c:pt idx="334">
                  <c:v>58.503061920483603</c:v>
                </c:pt>
                <c:pt idx="335">
                  <c:v>1313.1982430499957</c:v>
                </c:pt>
                <c:pt idx="336">
                  <c:v>293.45379278325839</c:v>
                </c:pt>
                <c:pt idx="337">
                  <c:v>11.081519338606235</c:v>
                </c:pt>
                <c:pt idx="338">
                  <c:v>44.464086175976043</c:v>
                </c:pt>
                <c:pt idx="339">
                  <c:v>18.009926698602602</c:v>
                </c:pt>
                <c:pt idx="340">
                  <c:v>2073.2116658957766</c:v>
                </c:pt>
                <c:pt idx="341">
                  <c:v>1446.0937248583184</c:v>
                </c:pt>
                <c:pt idx="342">
                  <c:v>136.33646159317269</c:v>
                </c:pt>
                <c:pt idx="343">
                  <c:v>45.828495483695029</c:v>
                </c:pt>
                <c:pt idx="344">
                  <c:v>52.57369949749318</c:v>
                </c:pt>
                <c:pt idx="345">
                  <c:v>122.60455291342538</c:v>
                </c:pt>
                <c:pt idx="346">
                  <c:v>9.7630789419310222</c:v>
                </c:pt>
                <c:pt idx="347">
                  <c:v>24.571204998381731</c:v>
                </c:pt>
                <c:pt idx="348">
                  <c:v>99.114914736687965</c:v>
                </c:pt>
                <c:pt idx="349">
                  <c:v>171.31822288743706</c:v>
                </c:pt>
                <c:pt idx="350">
                  <c:v>3970.1106863894393</c:v>
                </c:pt>
                <c:pt idx="351">
                  <c:v>40.315478153334269</c:v>
                </c:pt>
                <c:pt idx="352">
                  <c:v>45.040910327832734</c:v>
                </c:pt>
                <c:pt idx="353">
                  <c:v>9.2968467596164093</c:v>
                </c:pt>
                <c:pt idx="354">
                  <c:v>30.386018153643015</c:v>
                </c:pt>
                <c:pt idx="355">
                  <c:v>3.7959891185273622</c:v>
                </c:pt>
                <c:pt idx="356">
                  <c:v>388.58697850602425</c:v>
                </c:pt>
                <c:pt idx="357">
                  <c:v>38.219200167182478</c:v>
                </c:pt>
                <c:pt idx="358">
                  <c:v>8.085215862352241</c:v>
                </c:pt>
                <c:pt idx="359">
                  <c:v>48.571530240885629</c:v>
                </c:pt>
                <c:pt idx="360">
                  <c:v>2.3893116485696453</c:v>
                </c:pt>
                <c:pt idx="361">
                  <c:v>22.174225016541758</c:v>
                </c:pt>
                <c:pt idx="362">
                  <c:v>100.67389185276217</c:v>
                </c:pt>
                <c:pt idx="363">
                  <c:v>305.65198179525015</c:v>
                </c:pt>
                <c:pt idx="364">
                  <c:v>12.808915176872514</c:v>
                </c:pt>
                <c:pt idx="365">
                  <c:v>26.72510645391618</c:v>
                </c:pt>
                <c:pt idx="366">
                  <c:v>10.277281425010006</c:v>
                </c:pt>
                <c:pt idx="367">
                  <c:v>1163.1078764299782</c:v>
                </c:pt>
                <c:pt idx="368">
                  <c:v>5.0864830991472454</c:v>
                </c:pt>
                <c:pt idx="369">
                  <c:v>55.395518652725329</c:v>
                </c:pt>
                <c:pt idx="370">
                  <c:v>46.160575115154131</c:v>
                </c:pt>
                <c:pt idx="371">
                  <c:v>19.746639521844738</c:v>
                </c:pt>
                <c:pt idx="372">
                  <c:v>1200.7920470762961</c:v>
                </c:pt>
                <c:pt idx="373">
                  <c:v>15.432179948182172</c:v>
                </c:pt>
                <c:pt idx="374">
                  <c:v>21.964577093105547</c:v>
                </c:pt>
                <c:pt idx="375">
                  <c:v>24.474024216579394</c:v>
                </c:pt>
                <c:pt idx="376">
                  <c:v>1.9451357159450178</c:v>
                </c:pt>
                <c:pt idx="377">
                  <c:v>65.999624695445277</c:v>
                </c:pt>
                <c:pt idx="378">
                  <c:v>59.845233799715324</c:v>
                </c:pt>
                <c:pt idx="379">
                  <c:v>132.23389298148419</c:v>
                </c:pt>
                <c:pt idx="380">
                  <c:v>17.556594721827057</c:v>
                </c:pt>
                <c:pt idx="381">
                  <c:v>204.24114566701419</c:v>
                </c:pt>
                <c:pt idx="382">
                  <c:v>1.6918391707818545</c:v>
                </c:pt>
                <c:pt idx="383">
                  <c:v>57.932050831658358</c:v>
                </c:pt>
                <c:pt idx="384">
                  <c:v>657.23319258176241</c:v>
                </c:pt>
                <c:pt idx="385">
                  <c:v>272.09098266009443</c:v>
                </c:pt>
                <c:pt idx="386">
                  <c:v>64.100390259593965</c:v>
                </c:pt>
                <c:pt idx="387">
                  <c:v>26.431138570723583</c:v>
                </c:pt>
                <c:pt idx="388">
                  <c:v>383.39757867257993</c:v>
                </c:pt>
                <c:pt idx="389">
                  <c:v>93.118369978128356</c:v>
                </c:pt>
                <c:pt idx="390">
                  <c:v>4.3663988661489013</c:v>
                </c:pt>
                <c:pt idx="391">
                  <c:v>116.46584958057261</c:v>
                </c:pt>
                <c:pt idx="392">
                  <c:v>556.32625950833426</c:v>
                </c:pt>
                <c:pt idx="393">
                  <c:v>36.404713056096277</c:v>
                </c:pt>
                <c:pt idx="394">
                  <c:v>69.748280033916046</c:v>
                </c:pt>
                <c:pt idx="395">
                  <c:v>5064.4226984260868</c:v>
                </c:pt>
                <c:pt idx="396">
                  <c:v>9.2022736715644449</c:v>
                </c:pt>
                <c:pt idx="397">
                  <c:v>6.0816393952020276</c:v>
                </c:pt>
                <c:pt idx="398">
                  <c:v>6.3937658513998468</c:v>
                </c:pt>
                <c:pt idx="399">
                  <c:v>23838.350377544801</c:v>
                </c:pt>
                <c:pt idx="400">
                  <c:v>14.431032852172889</c:v>
                </c:pt>
                <c:pt idx="401">
                  <c:v>49.111674584509146</c:v>
                </c:pt>
                <c:pt idx="402">
                  <c:v>608.98291827369655</c:v>
                </c:pt>
                <c:pt idx="403">
                  <c:v>280.55496435341888</c:v>
                </c:pt>
                <c:pt idx="404">
                  <c:v>15.33607840675357</c:v>
                </c:pt>
                <c:pt idx="405">
                  <c:v>95.018435411152765</c:v>
                </c:pt>
                <c:pt idx="406">
                  <c:v>127.89302746987389</c:v>
                </c:pt>
                <c:pt idx="407">
                  <c:v>40.200013569845709</c:v>
                </c:pt>
                <c:pt idx="408">
                  <c:v>1659.3509893638277</c:v>
                </c:pt>
                <c:pt idx="409">
                  <c:v>-1.3606184048509715</c:v>
                </c:pt>
                <c:pt idx="410">
                  <c:v>257.70402351213465</c:v>
                </c:pt>
                <c:pt idx="411">
                  <c:v>17.510725661618423</c:v>
                </c:pt>
                <c:pt idx="412">
                  <c:v>144.99551590466498</c:v>
                </c:pt>
                <c:pt idx="413">
                  <c:v>28.23076730469781</c:v>
                </c:pt>
                <c:pt idx="414">
                  <c:v>55.970437090331572</c:v>
                </c:pt>
                <c:pt idx="415">
                  <c:v>-122.34693933133788</c:v>
                </c:pt>
                <c:pt idx="416">
                  <c:v>53.192955386937861</c:v>
                </c:pt>
                <c:pt idx="417">
                  <c:v>678.48359244128756</c:v>
                </c:pt>
                <c:pt idx="418">
                  <c:v>6.2262704753251095</c:v>
                </c:pt>
                <c:pt idx="419">
                  <c:v>43.698386919208644</c:v>
                </c:pt>
                <c:pt idx="420">
                  <c:v>111.61973369746377</c:v>
                </c:pt>
                <c:pt idx="421">
                  <c:v>4.7235179247951455</c:v>
                </c:pt>
                <c:pt idx="422">
                  <c:v>77.271408105888284</c:v>
                </c:pt>
                <c:pt idx="423">
                  <c:v>19.610352845648322</c:v>
                </c:pt>
                <c:pt idx="424">
                  <c:v>56.474372791908017</c:v>
                </c:pt>
                <c:pt idx="425">
                  <c:v>12.036941812719924</c:v>
                </c:pt>
                <c:pt idx="426">
                  <c:v>3043.0218615169561</c:v>
                </c:pt>
                <c:pt idx="427">
                  <c:v>34.478712760495547</c:v>
                </c:pt>
                <c:pt idx="428">
                  <c:v>16.847979871350812</c:v>
                </c:pt>
                <c:pt idx="429">
                  <c:v>20.308970000458654</c:v>
                </c:pt>
                <c:pt idx="430">
                  <c:v>12.054419687640893</c:v>
                </c:pt>
                <c:pt idx="431">
                  <c:v>67.114180354880219</c:v>
                </c:pt>
                <c:pt idx="432">
                  <c:v>43.816871899311693</c:v>
                </c:pt>
                <c:pt idx="433">
                  <c:v>30.062423976162638</c:v>
                </c:pt>
                <c:pt idx="434">
                  <c:v>16.115386135833447</c:v>
                </c:pt>
                <c:pt idx="435">
                  <c:v>0.24135755196482808</c:v>
                </c:pt>
                <c:pt idx="436">
                  <c:v>44.371807180368684</c:v>
                </c:pt>
                <c:pt idx="437">
                  <c:v>1289.9513602091934</c:v>
                </c:pt>
                <c:pt idx="438">
                  <c:v>68.52801640359003</c:v>
                </c:pt>
                <c:pt idx="439">
                  <c:v>5.2228335595918756</c:v>
                </c:pt>
                <c:pt idx="440">
                  <c:v>4.938394117829727</c:v>
                </c:pt>
                <c:pt idx="441">
                  <c:v>66.853411981450847</c:v>
                </c:pt>
                <c:pt idx="442">
                  <c:v>1278.8784520877523</c:v>
                </c:pt>
                <c:pt idx="443">
                  <c:v>6.8265189862761222</c:v>
                </c:pt>
                <c:pt idx="444">
                  <c:v>880.17484703349487</c:v>
                </c:pt>
                <c:pt idx="445">
                  <c:v>22.321727791830646</c:v>
                </c:pt>
                <c:pt idx="446">
                  <c:v>16.302510573208725</c:v>
                </c:pt>
                <c:pt idx="447">
                  <c:v>139.09102818671772</c:v>
                </c:pt>
                <c:pt idx="448">
                  <c:v>52.138499742006509</c:v>
                </c:pt>
                <c:pt idx="449">
                  <c:v>8.9575698403474888</c:v>
                </c:pt>
                <c:pt idx="450">
                  <c:v>8066.9579439709887</c:v>
                </c:pt>
                <c:pt idx="451">
                  <c:v>29.526590366364253</c:v>
                </c:pt>
                <c:pt idx="452">
                  <c:v>13.29769752153477</c:v>
                </c:pt>
                <c:pt idx="453">
                  <c:v>56.263160245668146</c:v>
                </c:pt>
                <c:pt idx="454">
                  <c:v>5.2687434998525289</c:v>
                </c:pt>
                <c:pt idx="455">
                  <c:v>150.31886529264125</c:v>
                </c:pt>
                <c:pt idx="456">
                  <c:v>5.2796616468854536</c:v>
                </c:pt>
                <c:pt idx="457">
                  <c:v>76.792398076611761</c:v>
                </c:pt>
                <c:pt idx="458">
                  <c:v>9.998226297021171</c:v>
                </c:pt>
                <c:pt idx="459">
                  <c:v>25.364846639079239</c:v>
                </c:pt>
                <c:pt idx="460">
                  <c:v>59.341886373964726</c:v>
                </c:pt>
                <c:pt idx="461">
                  <c:v>92.827537765910208</c:v>
                </c:pt>
                <c:pt idx="462">
                  <c:v>428.79888727398691</c:v>
                </c:pt>
                <c:pt idx="463">
                  <c:v>4.3273626731698087</c:v>
                </c:pt>
                <c:pt idx="464">
                  <c:v>75.062617247727516</c:v>
                </c:pt>
                <c:pt idx="465">
                  <c:v>12.101939989135328</c:v>
                </c:pt>
                <c:pt idx="466">
                  <c:v>40441.131327812996</c:v>
                </c:pt>
                <c:pt idx="467">
                  <c:v>117.68191078521325</c:v>
                </c:pt>
                <c:pt idx="468">
                  <c:v>21.105059541889087</c:v>
                </c:pt>
                <c:pt idx="469">
                  <c:v>15.026036268724184</c:v>
                </c:pt>
                <c:pt idx="470">
                  <c:v>394.91957895367676</c:v>
                </c:pt>
                <c:pt idx="471">
                  <c:v>29.753421593799779</c:v>
                </c:pt>
                <c:pt idx="472">
                  <c:v>1.3038776727675321</c:v>
                </c:pt>
                <c:pt idx="473">
                  <c:v>1355.9785158665536</c:v>
                </c:pt>
                <c:pt idx="474">
                  <c:v>24.078615633742871</c:v>
                </c:pt>
                <c:pt idx="475">
                  <c:v>14.52803284836439</c:v>
                </c:pt>
                <c:pt idx="476">
                  <c:v>151.70107183357192</c:v>
                </c:pt>
                <c:pt idx="477">
                  <c:v>17.170572436100496</c:v>
                </c:pt>
                <c:pt idx="478">
                  <c:v>4.6601038149787444</c:v>
                </c:pt>
                <c:pt idx="479">
                  <c:v>3.5593823088825665</c:v>
                </c:pt>
                <c:pt idx="480">
                  <c:v>48.925777446658827</c:v>
                </c:pt>
                <c:pt idx="481">
                  <c:v>34.769040283456647</c:v>
                </c:pt>
                <c:pt idx="482">
                  <c:v>39.250139296677851</c:v>
                </c:pt>
                <c:pt idx="483">
                  <c:v>19.111047954113165</c:v>
                </c:pt>
                <c:pt idx="484">
                  <c:v>5.895604313120657</c:v>
                </c:pt>
                <c:pt idx="485">
                  <c:v>831.30999643210453</c:v>
                </c:pt>
                <c:pt idx="486">
                  <c:v>289.11337337961595</c:v>
                </c:pt>
                <c:pt idx="487">
                  <c:v>34.633203330147545</c:v>
                </c:pt>
                <c:pt idx="488">
                  <c:v>291.41720763873957</c:v>
                </c:pt>
                <c:pt idx="489">
                  <c:v>182.95344578703839</c:v>
                </c:pt>
                <c:pt idx="490">
                  <c:v>74.058246629318859</c:v>
                </c:pt>
                <c:pt idx="491">
                  <c:v>3122.9977980979247</c:v>
                </c:pt>
                <c:pt idx="492">
                  <c:v>20.349061092397076</c:v>
                </c:pt>
                <c:pt idx="493">
                  <c:v>-29.025811003980486</c:v>
                </c:pt>
                <c:pt idx="494">
                  <c:v>140.96946994734893</c:v>
                </c:pt>
                <c:pt idx="495">
                  <c:v>1595.4530938628782</c:v>
                </c:pt>
                <c:pt idx="496">
                  <c:v>2308.8390225610606</c:v>
                </c:pt>
                <c:pt idx="497">
                  <c:v>44.966231076871104</c:v>
                </c:pt>
                <c:pt idx="498">
                  <c:v>785.75817304599855</c:v>
                </c:pt>
                <c:pt idx="499">
                  <c:v>50.52981964585463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831-4C02-BF60-49D2B51011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3954424"/>
        <c:axId val="763946144"/>
      </c:scatterChart>
      <c:valAx>
        <c:axId val="763954424"/>
        <c:scaling>
          <c:orientation val="minMax"/>
          <c:max val="5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946144"/>
        <c:crosses val="autoZero"/>
        <c:crossBetween val="midCat"/>
      </c:valAx>
      <c:valAx>
        <c:axId val="76394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39544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42586836305818121"/>
          <c:y val="0.90868216323258999"/>
          <c:w val="0.14826327388363761"/>
          <c:h val="7.934178886321845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Sheet3!$A$2:$A$24</c:f>
              <c:strCache>
                <c:ptCount val="23"/>
                <c:pt idx="0">
                  <c:v>-0.001644046</c:v>
                </c:pt>
                <c:pt idx="1">
                  <c:v>0.429605518</c:v>
                </c:pt>
                <c:pt idx="2">
                  <c:v>0.860855082</c:v>
                </c:pt>
                <c:pt idx="3">
                  <c:v>1.292104646</c:v>
                </c:pt>
                <c:pt idx="4">
                  <c:v>1.72335421</c:v>
                </c:pt>
                <c:pt idx="5">
                  <c:v>2.154603774</c:v>
                </c:pt>
                <c:pt idx="6">
                  <c:v>2.585853338</c:v>
                </c:pt>
                <c:pt idx="7">
                  <c:v>3.017102902</c:v>
                </c:pt>
                <c:pt idx="8">
                  <c:v>3.448352466</c:v>
                </c:pt>
                <c:pt idx="9">
                  <c:v>3.87960203</c:v>
                </c:pt>
                <c:pt idx="10">
                  <c:v>4.310851594</c:v>
                </c:pt>
                <c:pt idx="11">
                  <c:v>4.742101158</c:v>
                </c:pt>
                <c:pt idx="12">
                  <c:v>5.173350722</c:v>
                </c:pt>
                <c:pt idx="13">
                  <c:v>5.604600286</c:v>
                </c:pt>
                <c:pt idx="14">
                  <c:v>6.03584985</c:v>
                </c:pt>
                <c:pt idx="15">
                  <c:v>6.467099414</c:v>
                </c:pt>
                <c:pt idx="16">
                  <c:v>6.898348978</c:v>
                </c:pt>
                <c:pt idx="17">
                  <c:v>7.329598542</c:v>
                </c:pt>
                <c:pt idx="18">
                  <c:v>7.760848106</c:v>
                </c:pt>
                <c:pt idx="19">
                  <c:v>8.19209767</c:v>
                </c:pt>
                <c:pt idx="20">
                  <c:v>8.623347234</c:v>
                </c:pt>
                <c:pt idx="21">
                  <c:v>9.054596798</c:v>
                </c:pt>
                <c:pt idx="22">
                  <c:v>More</c:v>
                </c:pt>
              </c:strCache>
            </c:strRef>
          </c:cat>
          <c:val>
            <c:numRef>
              <c:f>Sheet3!$B$2:$B$24</c:f>
              <c:numCache>
                <c:formatCode>General</c:formatCode>
                <c:ptCount val="23"/>
                <c:pt idx="0">
                  <c:v>0</c:v>
                </c:pt>
                <c:pt idx="1">
                  <c:v>2</c:v>
                </c:pt>
                <c:pt idx="2">
                  <c:v>1</c:v>
                </c:pt>
                <c:pt idx="3">
                  <c:v>1</c:v>
                </c:pt>
                <c:pt idx="4">
                  <c:v>9</c:v>
                </c:pt>
                <c:pt idx="5">
                  <c:v>21</c:v>
                </c:pt>
                <c:pt idx="6">
                  <c:v>28</c:v>
                </c:pt>
                <c:pt idx="7">
                  <c:v>23</c:v>
                </c:pt>
                <c:pt idx="8">
                  <c:v>39</c:v>
                </c:pt>
                <c:pt idx="9">
                  <c:v>34</c:v>
                </c:pt>
                <c:pt idx="10">
                  <c:v>60</c:v>
                </c:pt>
                <c:pt idx="11">
                  <c:v>62</c:v>
                </c:pt>
                <c:pt idx="12">
                  <c:v>49</c:v>
                </c:pt>
                <c:pt idx="13">
                  <c:v>31</c:v>
                </c:pt>
                <c:pt idx="14">
                  <c:v>42</c:v>
                </c:pt>
                <c:pt idx="15">
                  <c:v>33</c:v>
                </c:pt>
                <c:pt idx="16">
                  <c:v>23</c:v>
                </c:pt>
                <c:pt idx="17">
                  <c:v>22</c:v>
                </c:pt>
                <c:pt idx="18">
                  <c:v>7</c:v>
                </c:pt>
                <c:pt idx="19">
                  <c:v>6</c:v>
                </c:pt>
                <c:pt idx="20">
                  <c:v>0</c:v>
                </c:pt>
                <c:pt idx="21">
                  <c:v>2</c:v>
                </c:pt>
                <c:pt idx="22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50-42E3-8CE3-E33659FD21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28763488"/>
        <c:axId val="728766368"/>
      </c:barChart>
      <c:catAx>
        <c:axId val="7287634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28766368"/>
        <c:crosses val="autoZero"/>
        <c:auto val="1"/>
        <c:lblAlgn val="ctr"/>
        <c:lblOffset val="100"/>
        <c:noMultiLvlLbl val="0"/>
      </c:catAx>
      <c:valAx>
        <c:axId val="72876636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28763488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7620</xdr:colOff>
      <xdr:row>0</xdr:row>
      <xdr:rowOff>175260</xdr:rowOff>
    </xdr:from>
    <xdr:to>
      <xdr:col>13</xdr:col>
      <xdr:colOff>38100</xdr:colOff>
      <xdr:row>22</xdr:row>
      <xdr:rowOff>30480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441107-DA52-930F-1339-A08FDB87B9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129540</xdr:colOff>
      <xdr:row>9</xdr:row>
      <xdr:rowOff>171450</xdr:rowOff>
    </xdr:from>
    <xdr:to>
      <xdr:col>28</xdr:col>
      <xdr:colOff>266700</xdr:colOff>
      <xdr:row>27</xdr:row>
      <xdr:rowOff>60960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883B41-0BB6-6C67-0C19-E466EB3866F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0</xdr:row>
      <xdr:rowOff>175260</xdr:rowOff>
    </xdr:from>
    <xdr:to>
      <xdr:col>13</xdr:col>
      <xdr:colOff>358140</xdr:colOff>
      <xdr:row>21</xdr:row>
      <xdr:rowOff>60960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B0CE720-240B-71C1-5E6E-FEECEA6938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11305-1716-4A8C-A57A-2534358CF586}">
  <dimension ref="A1:B23"/>
  <sheetViews>
    <sheetView workbookViewId="0">
      <selection activeCell="A23" sqref="A23"/>
    </sheetView>
  </sheetViews>
  <sheetFormatPr defaultRowHeight="14.4" x14ac:dyDescent="0.3"/>
  <sheetData>
    <row r="1" spans="1:2" x14ac:dyDescent="0.3">
      <c r="A1" s="17" t="s">
        <v>22</v>
      </c>
      <c r="B1" s="17" t="s">
        <v>24</v>
      </c>
    </row>
    <row r="2" spans="1:2" x14ac:dyDescent="0.3">
      <c r="A2">
        <v>-0.14276815798875883</v>
      </c>
      <c r="B2">
        <v>1</v>
      </c>
    </row>
    <row r="3" spans="1:2" x14ac:dyDescent="0.3">
      <c r="A3">
        <v>-0.13263247388199967</v>
      </c>
      <c r="B3">
        <v>0</v>
      </c>
    </row>
    <row r="4" spans="1:2" x14ac:dyDescent="0.3">
      <c r="A4">
        <v>-0.12249678977524051</v>
      </c>
      <c r="B4">
        <v>0</v>
      </c>
    </row>
    <row r="5" spans="1:2" x14ac:dyDescent="0.3">
      <c r="A5">
        <v>-0.11236110566848133</v>
      </c>
      <c r="B5">
        <v>1</v>
      </c>
    </row>
    <row r="6" spans="1:2" x14ac:dyDescent="0.3">
      <c r="A6">
        <v>-0.10222542156172217</v>
      </c>
      <c r="B6">
        <v>0</v>
      </c>
    </row>
    <row r="7" spans="1:2" x14ac:dyDescent="0.3">
      <c r="A7">
        <v>-9.2089737454963003E-2</v>
      </c>
      <c r="B7">
        <v>0</v>
      </c>
    </row>
    <row r="8" spans="1:2" x14ac:dyDescent="0.3">
      <c r="A8">
        <v>-8.1954053348203826E-2</v>
      </c>
      <c r="B8">
        <v>0</v>
      </c>
    </row>
    <row r="9" spans="1:2" x14ac:dyDescent="0.3">
      <c r="A9">
        <v>-7.1818369241444663E-2</v>
      </c>
      <c r="B9">
        <v>5</v>
      </c>
    </row>
    <row r="10" spans="1:2" x14ac:dyDescent="0.3">
      <c r="A10">
        <v>-6.16826851346855E-2</v>
      </c>
      <c r="B10">
        <v>6</v>
      </c>
    </row>
    <row r="11" spans="1:2" x14ac:dyDescent="0.3">
      <c r="A11">
        <v>-5.1547001027926337E-2</v>
      </c>
      <c r="B11">
        <v>3</v>
      </c>
    </row>
    <row r="12" spans="1:2" x14ac:dyDescent="0.3">
      <c r="A12">
        <v>-4.1411316921167174E-2</v>
      </c>
      <c r="B12">
        <v>12</v>
      </c>
    </row>
    <row r="13" spans="1:2" x14ac:dyDescent="0.3">
      <c r="A13">
        <v>-3.1275632814407997E-2</v>
      </c>
      <c r="B13">
        <v>21</v>
      </c>
    </row>
    <row r="14" spans="1:2" x14ac:dyDescent="0.3">
      <c r="A14">
        <v>-2.1139948707648834E-2</v>
      </c>
      <c r="B14">
        <v>41</v>
      </c>
    </row>
    <row r="15" spans="1:2" x14ac:dyDescent="0.3">
      <c r="A15">
        <v>-1.1004264600889657E-2</v>
      </c>
      <c r="B15">
        <v>41</v>
      </c>
    </row>
    <row r="16" spans="1:2" x14ac:dyDescent="0.3">
      <c r="A16">
        <v>-8.6858049413049421E-4</v>
      </c>
      <c r="B16">
        <v>69</v>
      </c>
    </row>
    <row r="17" spans="1:2" x14ac:dyDescent="0.3">
      <c r="A17">
        <v>9.2671036126286688E-3</v>
      </c>
      <c r="B17">
        <v>95</v>
      </c>
    </row>
    <row r="18" spans="1:2" x14ac:dyDescent="0.3">
      <c r="A18">
        <v>1.9402787719387832E-2</v>
      </c>
      <c r="B18">
        <v>65</v>
      </c>
    </row>
    <row r="19" spans="1:2" x14ac:dyDescent="0.3">
      <c r="A19">
        <v>2.9538471826146995E-2</v>
      </c>
      <c r="B19">
        <v>49</v>
      </c>
    </row>
    <row r="20" spans="1:2" x14ac:dyDescent="0.3">
      <c r="A20">
        <v>3.9674155932906158E-2</v>
      </c>
      <c r="B20">
        <v>36</v>
      </c>
    </row>
    <row r="21" spans="1:2" x14ac:dyDescent="0.3">
      <c r="A21">
        <v>4.9809840039665321E-2</v>
      </c>
      <c r="B21">
        <v>15</v>
      </c>
    </row>
    <row r="22" spans="1:2" x14ac:dyDescent="0.3">
      <c r="A22">
        <v>5.9945524146424484E-2</v>
      </c>
      <c r="B22">
        <v>6</v>
      </c>
    </row>
    <row r="23" spans="1:2" ht="15" thickBot="1" x14ac:dyDescent="0.35">
      <c r="A23" s="16" t="s">
        <v>23</v>
      </c>
      <c r="B23" s="16">
        <v>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BD41B-3FDA-43FC-B195-754D0C438C19}">
  <dimension ref="A1:T510"/>
  <sheetViews>
    <sheetView tabSelected="1" topLeftCell="J1" workbookViewId="0">
      <selection activeCell="J7" sqref="J7:N7"/>
    </sheetView>
  </sheetViews>
  <sheetFormatPr defaultRowHeight="14.4" x14ac:dyDescent="0.3"/>
  <cols>
    <col min="1" max="1" width="10.6640625" bestFit="1" customWidth="1"/>
    <col min="3" max="3" width="13.5546875" customWidth="1"/>
    <col min="5" max="5" width="20.77734375" bestFit="1" customWidth="1"/>
    <col min="6" max="6" width="11" bestFit="1" customWidth="1"/>
    <col min="7" max="7" width="12.33203125" bestFit="1" customWidth="1"/>
    <col min="9" max="9" width="11" customWidth="1"/>
    <col min="10" max="10" width="30.88671875" customWidth="1"/>
    <col min="11" max="11" width="11.33203125" bestFit="1" customWidth="1"/>
    <col min="12" max="12" width="19.33203125" bestFit="1" customWidth="1"/>
    <col min="16" max="16" width="9.77734375" customWidth="1"/>
  </cols>
  <sheetData>
    <row r="1" spans="1:20" ht="15.6" x14ac:dyDescent="0.35">
      <c r="A1" s="4" t="s">
        <v>0</v>
      </c>
      <c r="B1" s="4" t="s">
        <v>1</v>
      </c>
      <c r="C1" s="4" t="s">
        <v>6</v>
      </c>
      <c r="D1" s="8" t="s">
        <v>7</v>
      </c>
      <c r="E1" s="12">
        <f>AVERAGE(C3:C471)</f>
        <v>5.3307351137848102E-4</v>
      </c>
      <c r="G1" s="4" t="s">
        <v>20</v>
      </c>
      <c r="H1" s="11">
        <v>1218.7</v>
      </c>
      <c r="J1" s="13" t="s">
        <v>21</v>
      </c>
      <c r="K1" s="15">
        <f>G14</f>
        <v>0.82629030934602443</v>
      </c>
      <c r="L1" s="10"/>
      <c r="M1" s="10"/>
      <c r="N1" s="10"/>
    </row>
    <row r="2" spans="1:20" x14ac:dyDescent="0.3">
      <c r="A2" s="1">
        <v>41824</v>
      </c>
      <c r="B2" s="3">
        <v>30.941400000000002</v>
      </c>
      <c r="D2" s="8" t="s">
        <v>5</v>
      </c>
      <c r="E2" s="12">
        <f>_xlfn.STDEV.P(C3:C471)</f>
        <v>2.6619126603295386E-2</v>
      </c>
      <c r="J2" s="13" t="s">
        <v>16</v>
      </c>
      <c r="K2" s="21">
        <f>E1</f>
        <v>5.3307351137848102E-4</v>
      </c>
      <c r="L2" s="14" t="s">
        <v>19</v>
      </c>
      <c r="M2" s="23">
        <f>K2*52</f>
        <v>2.7719822591681015E-2</v>
      </c>
      <c r="N2" s="10"/>
    </row>
    <row r="3" spans="1:20" x14ac:dyDescent="0.3">
      <c r="A3" s="1">
        <v>41831</v>
      </c>
      <c r="B3" s="3">
        <v>30.559100000000001</v>
      </c>
      <c r="C3" s="2">
        <f>LN(B3/B2)</f>
        <v>-1.2432579387126975E-2</v>
      </c>
      <c r="J3" s="13" t="s">
        <v>14</v>
      </c>
      <c r="K3" s="22">
        <f>H15</f>
        <v>2.168379574221559E-2</v>
      </c>
      <c r="L3" s="10"/>
      <c r="M3" s="10"/>
      <c r="N3" s="10"/>
    </row>
    <row r="4" spans="1:20" x14ac:dyDescent="0.3">
      <c r="A4" s="1">
        <v>41838</v>
      </c>
      <c r="B4" s="3">
        <v>30.542100000000001</v>
      </c>
      <c r="C4" s="2">
        <f t="shared" ref="C4:C67" si="0">LN(B4/B3)</f>
        <v>-5.5645389742450205E-4</v>
      </c>
      <c r="E4" s="5" t="s">
        <v>4</v>
      </c>
      <c r="F4" s="5" t="s">
        <v>2</v>
      </c>
      <c r="G4" s="6" t="s">
        <v>9</v>
      </c>
      <c r="H4" s="5" t="s">
        <v>3</v>
      </c>
      <c r="J4" s="13" t="s">
        <v>15</v>
      </c>
      <c r="K4" s="15">
        <v>0</v>
      </c>
      <c r="L4" s="9"/>
      <c r="M4" s="9"/>
      <c r="N4" s="9"/>
    </row>
    <row r="5" spans="1:20" x14ac:dyDescent="0.3">
      <c r="A5" s="1">
        <v>41845</v>
      </c>
      <c r="B5" s="3">
        <v>30.584599999999998</v>
      </c>
      <c r="C5" s="2">
        <f t="shared" si="0"/>
        <v>1.3905545971992469E-3</v>
      </c>
      <c r="E5">
        <v>2013</v>
      </c>
      <c r="F5">
        <v>1396.7</v>
      </c>
      <c r="G5">
        <f>F5/$H$1</f>
        <v>1.1460572741445803</v>
      </c>
      <c r="T5">
        <f>AVERAGE(Q11:Q510)</f>
        <v>1758.9670794919373</v>
      </c>
    </row>
    <row r="6" spans="1:20" x14ac:dyDescent="0.3">
      <c r="A6" s="1">
        <v>41852</v>
      </c>
      <c r="B6" s="3">
        <v>30.9754</v>
      </c>
      <c r="C6" s="2">
        <f t="shared" si="0"/>
        <v>1.2696726769211129E-2</v>
      </c>
      <c r="E6">
        <v>2014</v>
      </c>
      <c r="F6">
        <v>1491.1</v>
      </c>
      <c r="G6">
        <f t="shared" ref="G6:G14" si="1">F6/$H$1</f>
        <v>1.2235168622302453</v>
      </c>
      <c r="H6" s="2">
        <f>(G6-G5)/G5</f>
        <v>6.7587885730650776E-2</v>
      </c>
    </row>
    <row r="7" spans="1:20" x14ac:dyDescent="0.3">
      <c r="A7" s="1">
        <v>41859</v>
      </c>
      <c r="B7" s="3">
        <v>30.304200000000002</v>
      </c>
      <c r="C7" s="2">
        <f t="shared" si="0"/>
        <v>-2.1907024301162044E-2</v>
      </c>
      <c r="E7">
        <v>2015</v>
      </c>
      <c r="F7">
        <v>1538.6</v>
      </c>
      <c r="G7">
        <f t="shared" si="1"/>
        <v>1.2624928202182653</v>
      </c>
      <c r="H7" s="2">
        <f t="shared" ref="H7:H14" si="2">(G7-G6)/G6</f>
        <v>3.1855677016967329E-2</v>
      </c>
      <c r="J7" s="9" t="s">
        <v>4</v>
      </c>
      <c r="K7" s="9" t="s">
        <v>10</v>
      </c>
      <c r="L7" s="9" t="s">
        <v>11</v>
      </c>
      <c r="M7" s="9" t="s">
        <v>12</v>
      </c>
      <c r="N7" s="9" t="s">
        <v>13</v>
      </c>
      <c r="O7" s="4" t="s">
        <v>17</v>
      </c>
      <c r="P7" s="4">
        <f ca="1">SUM(N8:N107)</f>
        <v>245.00826937307878</v>
      </c>
    </row>
    <row r="8" spans="1:20" x14ac:dyDescent="0.3">
      <c r="A8" s="1">
        <v>41866</v>
      </c>
      <c r="B8" s="3">
        <v>30.686499999999999</v>
      </c>
      <c r="C8" s="2">
        <f t="shared" si="0"/>
        <v>1.2536501695045093E-2</v>
      </c>
      <c r="E8">
        <v>2016</v>
      </c>
      <c r="F8">
        <v>1184.8</v>
      </c>
      <c r="G8">
        <f t="shared" si="1"/>
        <v>0.97218347419381301</v>
      </c>
      <c r="H8" s="2">
        <f t="shared" si="2"/>
        <v>-0.22994930456258936</v>
      </c>
      <c r="J8" s="10">
        <v>1</v>
      </c>
      <c r="K8" s="10">
        <f ca="1">_xlfn.NORM.INV(RAND(),$H$15,$H$16)</f>
        <v>0.31065501028801301</v>
      </c>
      <c r="L8" s="10">
        <f ca="1">K1*(1+K8)</f>
        <v>1.0829815338967992</v>
      </c>
      <c r="M8" s="10">
        <f ca="1">_xlfn.NORM.INV(RAND(),$E$1,$E$2)</f>
        <v>1.0422315712405802E-3</v>
      </c>
      <c r="N8" s="10">
        <f ca="1">L8/(1+M8)^J8</f>
        <v>1.0818539915113734</v>
      </c>
    </row>
    <row r="9" spans="1:20" x14ac:dyDescent="0.3">
      <c r="A9" s="1">
        <v>41873</v>
      </c>
      <c r="B9" s="3">
        <v>31.4512</v>
      </c>
      <c r="C9" s="2">
        <f t="shared" si="0"/>
        <v>2.4614319755655995E-2</v>
      </c>
      <c r="E9">
        <v>2017</v>
      </c>
      <c r="F9">
        <v>541</v>
      </c>
      <c r="G9">
        <f t="shared" si="1"/>
        <v>0.44391564782144904</v>
      </c>
      <c r="H9" s="2">
        <f t="shared" si="2"/>
        <v>-0.54338284942606341</v>
      </c>
      <c r="J9" s="10">
        <v>2</v>
      </c>
      <c r="K9" s="10">
        <f t="shared" ref="K9:K72" ca="1" si="3">_xlfn.NORM.INV(RAND(),$H$15,$H$16)</f>
        <v>0.30675970140594305</v>
      </c>
      <c r="L9" s="10">
        <f ca="1">L8*(1+K9)</f>
        <v>1.4151966258631317</v>
      </c>
      <c r="M9" s="10">
        <f t="shared" ref="M9:M72" ca="1" si="4">_xlfn.NORM.INV(RAND(),$E$1,$E$2)</f>
        <v>-1.7096124788600488E-2</v>
      </c>
      <c r="N9" s="10">
        <f t="shared" ref="N9:N72" ca="1" si="5">L9/(1+M9)^J9</f>
        <v>1.464855175432656</v>
      </c>
      <c r="P9" s="4" t="s">
        <v>18</v>
      </c>
    </row>
    <row r="10" spans="1:20" x14ac:dyDescent="0.3">
      <c r="A10" s="1">
        <v>41880</v>
      </c>
      <c r="B10" s="3">
        <v>30.720500000000001</v>
      </c>
      <c r="C10" s="2">
        <f t="shared" si="0"/>
        <v>-2.3506954032712236E-2</v>
      </c>
      <c r="E10">
        <v>2018</v>
      </c>
      <c r="F10">
        <v>724</v>
      </c>
      <c r="G10">
        <f t="shared" si="1"/>
        <v>0.59407565438582088</v>
      </c>
      <c r="H10" s="2">
        <f t="shared" si="2"/>
        <v>0.33826247689463951</v>
      </c>
      <c r="J10" s="10">
        <v>3</v>
      </c>
      <c r="K10" s="10">
        <f t="shared" ca="1" si="3"/>
        <v>-0.31582777142283824</v>
      </c>
      <c r="L10" s="10">
        <f t="shared" ref="L10:L73" ca="1" si="6">L9*(1+K10)</f>
        <v>0.9682382293916586</v>
      </c>
      <c r="M10" s="10">
        <f t="shared" ca="1" si="4"/>
        <v>-1.0486529702578714E-2</v>
      </c>
      <c r="N10" s="10">
        <f t="shared" ca="1" si="5"/>
        <v>0.99934879727099424</v>
      </c>
      <c r="P10" s="11" t="s">
        <v>13</v>
      </c>
      <c r="Q10">
        <f ca="1">P7</f>
        <v>245.00826937307878</v>
      </c>
    </row>
    <row r="11" spans="1:20" x14ac:dyDescent="0.3">
      <c r="A11" s="1">
        <v>41887</v>
      </c>
      <c r="B11" s="3">
        <v>30.847999999999999</v>
      </c>
      <c r="C11" s="2">
        <f t="shared" si="0"/>
        <v>4.1417342394502671E-3</v>
      </c>
      <c r="E11">
        <v>2019</v>
      </c>
      <c r="F11">
        <v>1267</v>
      </c>
      <c r="G11">
        <f t="shared" si="1"/>
        <v>1.0396323951751867</v>
      </c>
      <c r="H11" s="2">
        <f t="shared" si="2"/>
        <v>0.75000000000000022</v>
      </c>
      <c r="J11" s="10">
        <v>4</v>
      </c>
      <c r="K11" s="10">
        <f t="shared" ca="1" si="3"/>
        <v>-0.12869122421030177</v>
      </c>
      <c r="L11" s="10">
        <f t="shared" ca="1" si="6"/>
        <v>0.84363446632403105</v>
      </c>
      <c r="M11" s="10">
        <f t="shared" ca="1" si="4"/>
        <v>-1.9645135843836588E-2</v>
      </c>
      <c r="N11" s="10">
        <f t="shared" ca="1" si="5"/>
        <v>0.91331603461446387</v>
      </c>
      <c r="P11">
        <v>1</v>
      </c>
      <c r="Q11">
        <f t="dataTable" ref="Q11:Q510" dt2D="0" dtr="0" r1="S9" ca="1"/>
        <v>1231.4447485779597</v>
      </c>
    </row>
    <row r="12" spans="1:20" x14ac:dyDescent="0.3">
      <c r="A12" s="1">
        <v>41894</v>
      </c>
      <c r="B12" s="3">
        <v>29.947399999999998</v>
      </c>
      <c r="C12" s="2">
        <f t="shared" si="0"/>
        <v>-2.9629408987254021E-2</v>
      </c>
      <c r="E12">
        <v>2020</v>
      </c>
      <c r="F12">
        <v>1133</v>
      </c>
      <c r="G12">
        <f t="shared" si="1"/>
        <v>0.92967916632477221</v>
      </c>
      <c r="H12" s="2">
        <f t="shared" si="2"/>
        <v>-0.10576164167324398</v>
      </c>
      <c r="J12" s="10">
        <v>5</v>
      </c>
      <c r="K12" s="10">
        <f t="shared" ca="1" si="3"/>
        <v>-1.6610388580454518E-2</v>
      </c>
      <c r="L12" s="10">
        <f t="shared" ca="1" si="6"/>
        <v>0.82962137001852454</v>
      </c>
      <c r="M12" s="10">
        <f t="shared" ca="1" si="4"/>
        <v>1.1906815710329036E-2</v>
      </c>
      <c r="N12" s="10">
        <f t="shared" ca="1" si="5"/>
        <v>0.78194701271063938</v>
      </c>
      <c r="P12">
        <v>2</v>
      </c>
      <c r="Q12">
        <v>63.27901433019543</v>
      </c>
    </row>
    <row r="13" spans="1:20" x14ac:dyDescent="0.3">
      <c r="A13" s="1">
        <v>41901</v>
      </c>
      <c r="B13" s="3">
        <v>29.794499999999999</v>
      </c>
      <c r="C13" s="2">
        <f t="shared" si="0"/>
        <v>-5.1186967218979692E-3</v>
      </c>
      <c r="E13">
        <v>2021</v>
      </c>
      <c r="F13">
        <v>1104</v>
      </c>
      <c r="G13">
        <f t="shared" si="1"/>
        <v>0.90588331828998114</v>
      </c>
      <c r="H13" s="2">
        <f t="shared" si="2"/>
        <v>-2.559576345984102E-2</v>
      </c>
      <c r="J13" s="10">
        <v>6</v>
      </c>
      <c r="K13" s="10">
        <f t="shared" ca="1" si="3"/>
        <v>-0.20140326102495304</v>
      </c>
      <c r="L13" s="10">
        <f t="shared" ca="1" si="6"/>
        <v>0.66253292068080449</v>
      </c>
      <c r="M13" s="10">
        <f t="shared" ca="1" si="4"/>
        <v>4.1359340079319008E-3</v>
      </c>
      <c r="N13" s="10">
        <f t="shared" ca="1" si="5"/>
        <v>0.64632716371490428</v>
      </c>
      <c r="P13">
        <v>3</v>
      </c>
      <c r="Q13">
        <v>30.840182794861192</v>
      </c>
    </row>
    <row r="14" spans="1:20" x14ac:dyDescent="0.3">
      <c r="A14" s="1">
        <v>41908</v>
      </c>
      <c r="B14" s="3">
        <v>29.310199999999998</v>
      </c>
      <c r="C14" s="2">
        <f t="shared" si="0"/>
        <v>-1.6388234409773262E-2</v>
      </c>
      <c r="E14">
        <v>2022</v>
      </c>
      <c r="F14">
        <v>1007</v>
      </c>
      <c r="G14">
        <f t="shared" si="1"/>
        <v>0.82629030934602443</v>
      </c>
      <c r="H14" s="2">
        <f t="shared" si="2"/>
        <v>-8.7862318840579753E-2</v>
      </c>
      <c r="J14" s="10">
        <v>7</v>
      </c>
      <c r="K14" s="10">
        <f t="shared" ca="1" si="3"/>
        <v>-0.17051766507844857</v>
      </c>
      <c r="L14" s="10">
        <f t="shared" ca="1" si="6"/>
        <v>0.5495593540087087</v>
      </c>
      <c r="M14" s="10">
        <f t="shared" ca="1" si="4"/>
        <v>3.4907449316065806E-2</v>
      </c>
      <c r="N14" s="10">
        <f t="shared" ca="1" si="5"/>
        <v>0.43221915817955003</v>
      </c>
      <c r="P14">
        <v>4</v>
      </c>
      <c r="Q14">
        <v>5.4584599222769912</v>
      </c>
    </row>
    <row r="15" spans="1:20" x14ac:dyDescent="0.3">
      <c r="A15" s="1">
        <v>41915</v>
      </c>
      <c r="B15" s="3">
        <v>29.267800000000001</v>
      </c>
      <c r="C15" s="2">
        <f t="shared" si="0"/>
        <v>-1.4476427124413282E-3</v>
      </c>
      <c r="G15" s="6" t="s">
        <v>8</v>
      </c>
      <c r="H15" s="7">
        <f>AVERAGE(H6:H14)</f>
        <v>2.168379574221559E-2</v>
      </c>
      <c r="J15" s="10">
        <v>8</v>
      </c>
      <c r="K15" s="10">
        <f t="shared" ca="1" si="3"/>
        <v>-0.50712373123056254</v>
      </c>
      <c r="L15" s="10">
        <f t="shared" ca="1" si="6"/>
        <v>0.27086476387115471</v>
      </c>
      <c r="M15" s="10">
        <f t="shared" ca="1" si="4"/>
        <v>-2.5426419078685338E-3</v>
      </c>
      <c r="N15" s="10">
        <f t="shared" ca="1" si="5"/>
        <v>0.2764380400720266</v>
      </c>
      <c r="P15">
        <v>5</v>
      </c>
      <c r="Q15">
        <v>15.17080484921707</v>
      </c>
    </row>
    <row r="16" spans="1:20" x14ac:dyDescent="0.3">
      <c r="A16" s="1">
        <v>41922</v>
      </c>
      <c r="B16" s="3">
        <v>28.656099999999999</v>
      </c>
      <c r="C16" s="2">
        <f t="shared" si="0"/>
        <v>-2.1121600613926258E-2</v>
      </c>
      <c r="G16" s="6" t="s">
        <v>5</v>
      </c>
      <c r="H16" s="7">
        <f>_xlfn.STDEV.P(H6:H14)</f>
        <v>0.34090969568336105</v>
      </c>
      <c r="J16" s="10">
        <v>9</v>
      </c>
      <c r="K16" s="10">
        <f t="shared" ca="1" si="3"/>
        <v>0.29845390237299785</v>
      </c>
      <c r="L16" s="10">
        <f t="shared" ca="1" si="6"/>
        <v>0.35170540966384145</v>
      </c>
      <c r="M16" s="10">
        <f t="shared" ca="1" si="4"/>
        <v>5.9042405681526914E-3</v>
      </c>
      <c r="N16" s="10">
        <f t="shared" ca="1" si="5"/>
        <v>0.33355641492035165</v>
      </c>
      <c r="P16">
        <v>6</v>
      </c>
      <c r="Q16">
        <v>13.902562243233691</v>
      </c>
    </row>
    <row r="17" spans="1:17" x14ac:dyDescent="0.3">
      <c r="A17" s="1">
        <v>41929</v>
      </c>
      <c r="B17" s="3">
        <v>29.531099999999999</v>
      </c>
      <c r="C17" s="2">
        <f t="shared" si="0"/>
        <v>3.0077610333194709E-2</v>
      </c>
      <c r="J17" s="10">
        <v>10</v>
      </c>
      <c r="K17" s="10">
        <f t="shared" ca="1" si="3"/>
        <v>-0.12567753696758477</v>
      </c>
      <c r="L17" s="10">
        <f t="shared" ca="1" si="6"/>
        <v>0.30750394003911447</v>
      </c>
      <c r="M17" s="10">
        <f t="shared" ca="1" si="4"/>
        <v>2.3631432937143336E-2</v>
      </c>
      <c r="N17" s="10">
        <f t="shared" ca="1" si="5"/>
        <v>0.24345267482911437</v>
      </c>
      <c r="P17">
        <v>7</v>
      </c>
      <c r="Q17">
        <v>575.7770761356611</v>
      </c>
    </row>
    <row r="18" spans="1:17" x14ac:dyDescent="0.3">
      <c r="A18" s="1">
        <v>41936</v>
      </c>
      <c r="B18" s="3">
        <v>29.590599999999998</v>
      </c>
      <c r="C18" s="2">
        <f t="shared" si="0"/>
        <v>2.0127980111522442E-3</v>
      </c>
      <c r="J18" s="10">
        <v>11</v>
      </c>
      <c r="K18" s="10">
        <f t="shared" ca="1" si="3"/>
        <v>2.7078838690358292E-2</v>
      </c>
      <c r="L18" s="10">
        <f t="shared" ca="1" si="6"/>
        <v>0.31583078962808325</v>
      </c>
      <c r="M18" s="10">
        <f t="shared" ca="1" si="4"/>
        <v>-6.7366186893135626E-3</v>
      </c>
      <c r="N18" s="10">
        <f t="shared" ca="1" si="5"/>
        <v>0.34020899765177609</v>
      </c>
      <c r="P18">
        <v>8</v>
      </c>
      <c r="Q18">
        <v>130.18405915313767</v>
      </c>
    </row>
    <row r="19" spans="1:17" x14ac:dyDescent="0.3">
      <c r="A19" s="1">
        <v>41943</v>
      </c>
      <c r="B19" s="3">
        <v>30.584599999999998</v>
      </c>
      <c r="C19" s="2">
        <f t="shared" si="0"/>
        <v>3.3039870975458019E-2</v>
      </c>
      <c r="J19" s="10">
        <v>12</v>
      </c>
      <c r="K19" s="10">
        <f t="shared" ca="1" si="3"/>
        <v>0.44856211400550078</v>
      </c>
      <c r="L19" s="10">
        <f t="shared" ca="1" si="6"/>
        <v>0.45750051629168287</v>
      </c>
      <c r="M19" s="10">
        <f t="shared" ca="1" si="4"/>
        <v>-2.761848723133583E-2</v>
      </c>
      <c r="N19" s="10">
        <f t="shared" ca="1" si="5"/>
        <v>0.64025247926418893</v>
      </c>
      <c r="P19">
        <v>9</v>
      </c>
      <c r="Q19">
        <v>23.561403386447196</v>
      </c>
    </row>
    <row r="20" spans="1:17" x14ac:dyDescent="0.3">
      <c r="A20" s="1">
        <v>41950</v>
      </c>
      <c r="B20" s="3">
        <v>29.293199999999999</v>
      </c>
      <c r="C20" s="2">
        <f t="shared" si="0"/>
        <v>-4.3141207126062481E-2</v>
      </c>
      <c r="J20" s="10">
        <v>13</v>
      </c>
      <c r="K20" s="10">
        <f t="shared" ca="1" si="3"/>
        <v>5.7359131915647628E-3</v>
      </c>
      <c r="L20" s="10">
        <f t="shared" ca="1" si="6"/>
        <v>0.46012469953822804</v>
      </c>
      <c r="M20" s="10">
        <f t="shared" ca="1" si="4"/>
        <v>-2.8069919427424931E-2</v>
      </c>
      <c r="N20" s="10">
        <f t="shared" ca="1" si="5"/>
        <v>0.66622395147416025</v>
      </c>
      <c r="P20">
        <v>10</v>
      </c>
      <c r="Q20">
        <v>9.1870931018880739</v>
      </c>
    </row>
    <row r="21" spans="1:17" x14ac:dyDescent="0.3">
      <c r="A21" s="1">
        <v>41957</v>
      </c>
      <c r="B21" s="3">
        <v>28.647600000000001</v>
      </c>
      <c r="C21" s="2">
        <f t="shared" si="0"/>
        <v>-2.2285737158215441E-2</v>
      </c>
      <c r="J21" s="10">
        <v>14</v>
      </c>
      <c r="K21" s="10">
        <f t="shared" ca="1" si="3"/>
        <v>0.10474624713602518</v>
      </c>
      <c r="L21" s="10">
        <f t="shared" ca="1" si="6"/>
        <v>0.50832103502944859</v>
      </c>
      <c r="M21" s="10">
        <f t="shared" ca="1" si="4"/>
        <v>-1.4067270993818833E-2</v>
      </c>
      <c r="N21" s="10">
        <f t="shared" ca="1" si="5"/>
        <v>0.61983502060752171</v>
      </c>
      <c r="P21">
        <v>11</v>
      </c>
      <c r="Q21">
        <v>59.327839039183445</v>
      </c>
    </row>
    <row r="22" spans="1:17" x14ac:dyDescent="0.3">
      <c r="A22" s="1">
        <v>41964</v>
      </c>
      <c r="B22" s="3">
        <v>26.846499999999999</v>
      </c>
      <c r="C22" s="2">
        <f t="shared" si="0"/>
        <v>-6.4934211377797285E-2</v>
      </c>
      <c r="J22" s="10">
        <v>15</v>
      </c>
      <c r="K22" s="10">
        <f t="shared" ca="1" si="3"/>
        <v>-0.18911243063599847</v>
      </c>
      <c r="L22" s="10">
        <f t="shared" ca="1" si="6"/>
        <v>0.41219120855162306</v>
      </c>
      <c r="M22" s="10">
        <f t="shared" ca="1" si="4"/>
        <v>-3.3092357817302409E-2</v>
      </c>
      <c r="N22" s="10">
        <f t="shared" ca="1" si="5"/>
        <v>0.68284767139851887</v>
      </c>
      <c r="P22">
        <v>12</v>
      </c>
      <c r="Q22">
        <v>24.485570206355902</v>
      </c>
    </row>
    <row r="23" spans="1:17" x14ac:dyDescent="0.3">
      <c r="A23" s="1">
        <v>41971</v>
      </c>
      <c r="B23" s="3">
        <v>26.438700000000001</v>
      </c>
      <c r="C23" s="2">
        <f t="shared" si="0"/>
        <v>-1.5306612793251061E-2</v>
      </c>
      <c r="J23" s="10">
        <v>16</v>
      </c>
      <c r="K23" s="10">
        <f t="shared" ca="1" si="3"/>
        <v>-0.46865528468223122</v>
      </c>
      <c r="L23" s="10">
        <f t="shared" ca="1" si="6"/>
        <v>0.21901562036434924</v>
      </c>
      <c r="M23" s="10">
        <f t="shared" ca="1" si="4"/>
        <v>-8.3484725665266424E-3</v>
      </c>
      <c r="N23" s="10">
        <f t="shared" ca="1" si="5"/>
        <v>0.25045501235232992</v>
      </c>
      <c r="P23">
        <v>13</v>
      </c>
      <c r="Q23">
        <v>27.270326398362212</v>
      </c>
    </row>
    <row r="24" spans="1:17" x14ac:dyDescent="0.3">
      <c r="A24" s="1">
        <v>41978</v>
      </c>
      <c r="B24" s="3">
        <v>26.200800000000001</v>
      </c>
      <c r="C24" s="2">
        <f t="shared" si="0"/>
        <v>-9.0389011952882008E-3</v>
      </c>
      <c r="J24" s="10">
        <v>17</v>
      </c>
      <c r="K24" s="10">
        <f t="shared" ca="1" si="3"/>
        <v>0.48346541688348588</v>
      </c>
      <c r="L24" s="10">
        <f t="shared" ca="1" si="6"/>
        <v>0.32490209856779462</v>
      </c>
      <c r="M24" s="10">
        <f t="shared" ca="1" si="4"/>
        <v>2.1027799818756293E-3</v>
      </c>
      <c r="N24" s="10">
        <f t="shared" ca="1" si="5"/>
        <v>0.3135046441339685</v>
      </c>
      <c r="P24">
        <v>14</v>
      </c>
      <c r="Q24">
        <v>4.2007505151100704</v>
      </c>
    </row>
    <row r="25" spans="1:17" x14ac:dyDescent="0.3">
      <c r="A25" s="1">
        <v>41985</v>
      </c>
      <c r="B25" s="3">
        <v>25.368200000000002</v>
      </c>
      <c r="C25" s="2">
        <f t="shared" si="0"/>
        <v>-3.2293523498782978E-2</v>
      </c>
      <c r="J25" s="10">
        <v>18</v>
      </c>
      <c r="K25" s="10">
        <f t="shared" ca="1" si="3"/>
        <v>-0.3404212823932275</v>
      </c>
      <c r="L25" s="10">
        <f t="shared" ca="1" si="6"/>
        <v>0.21429850952109517</v>
      </c>
      <c r="M25" s="10">
        <f t="shared" ca="1" si="4"/>
        <v>1.1884164490508437E-2</v>
      </c>
      <c r="N25" s="10">
        <f t="shared" ca="1" si="5"/>
        <v>0.17324661594338944</v>
      </c>
      <c r="P25">
        <v>15</v>
      </c>
      <c r="Q25">
        <v>275.00389315767421</v>
      </c>
    </row>
    <row r="26" spans="1:17" x14ac:dyDescent="0.3">
      <c r="A26" s="1">
        <v>41992</v>
      </c>
      <c r="B26" s="3">
        <v>25.487200000000001</v>
      </c>
      <c r="C26" s="2">
        <f t="shared" si="0"/>
        <v>4.6799442023282992E-3</v>
      </c>
      <c r="J26" s="10">
        <v>19</v>
      </c>
      <c r="K26" s="10">
        <f t="shared" ca="1" si="3"/>
        <v>-8.248707954819344E-2</v>
      </c>
      <c r="L26" s="10">
        <f t="shared" ca="1" si="6"/>
        <v>0.19662165131916928</v>
      </c>
      <c r="M26" s="10">
        <f t="shared" ca="1" si="4"/>
        <v>-4.3326518782388815E-2</v>
      </c>
      <c r="N26" s="10">
        <f t="shared" ca="1" si="5"/>
        <v>0.45616332246784103</v>
      </c>
      <c r="P26">
        <v>16</v>
      </c>
      <c r="Q26">
        <v>2218.828170526946</v>
      </c>
    </row>
    <row r="27" spans="1:17" x14ac:dyDescent="0.3">
      <c r="A27" s="1">
        <v>41999</v>
      </c>
      <c r="B27" s="3">
        <v>25.911899999999999</v>
      </c>
      <c r="C27" s="2">
        <f t="shared" si="0"/>
        <v>1.6525957290196312E-2</v>
      </c>
      <c r="J27" s="10">
        <v>20</v>
      </c>
      <c r="K27" s="10">
        <f t="shared" ca="1" si="3"/>
        <v>-2.6020569715662568E-2</v>
      </c>
      <c r="L27" s="10">
        <f t="shared" ca="1" si="6"/>
        <v>0.19150544393341015</v>
      </c>
      <c r="M27" s="10">
        <f t="shared" ca="1" si="4"/>
        <v>9.5045421017573659E-3</v>
      </c>
      <c r="N27" s="10">
        <f t="shared" ca="1" si="5"/>
        <v>0.15849500421899332</v>
      </c>
      <c r="P27">
        <v>17</v>
      </c>
      <c r="Q27">
        <v>47.257881463295838</v>
      </c>
    </row>
    <row r="28" spans="1:17" x14ac:dyDescent="0.3">
      <c r="A28" s="1">
        <v>42006</v>
      </c>
      <c r="B28" s="3">
        <v>26.022400000000001</v>
      </c>
      <c r="C28" s="2">
        <f t="shared" si="0"/>
        <v>4.2553829260070942E-3</v>
      </c>
      <c r="J28" s="10">
        <v>21</v>
      </c>
      <c r="K28" s="10">
        <f t="shared" ca="1" si="3"/>
        <v>-9.5448637867401723E-2</v>
      </c>
      <c r="L28" s="10">
        <f t="shared" ca="1" si="6"/>
        <v>0.17322651016577406</v>
      </c>
      <c r="M28" s="10">
        <f t="shared" ca="1" si="4"/>
        <v>-8.6005444606101471E-3</v>
      </c>
      <c r="N28" s="10">
        <f t="shared" ca="1" si="5"/>
        <v>0.20767879672025985</v>
      </c>
      <c r="P28">
        <v>18</v>
      </c>
      <c r="Q28">
        <v>42.72152774420514</v>
      </c>
    </row>
    <row r="29" spans="1:17" x14ac:dyDescent="0.3">
      <c r="A29" s="1">
        <v>42013</v>
      </c>
      <c r="B29" s="3">
        <v>25.674099999999999</v>
      </c>
      <c r="C29" s="2">
        <f t="shared" si="0"/>
        <v>-1.3475003925590281E-2</v>
      </c>
      <c r="J29" s="10">
        <v>22</v>
      </c>
      <c r="K29" s="10">
        <f t="shared" ca="1" si="3"/>
        <v>0.50727258678945486</v>
      </c>
      <c r="L29" s="10">
        <f t="shared" ca="1" si="6"/>
        <v>0.26109957007807605</v>
      </c>
      <c r="M29" s="10">
        <f t="shared" ca="1" si="4"/>
        <v>2.2235304748130118E-2</v>
      </c>
      <c r="N29" s="10">
        <f t="shared" ca="1" si="5"/>
        <v>0.16094848171080361</v>
      </c>
      <c r="P29">
        <v>19</v>
      </c>
      <c r="Q29">
        <v>6.8351522721132625</v>
      </c>
    </row>
    <row r="30" spans="1:17" x14ac:dyDescent="0.3">
      <c r="A30" s="1">
        <v>42020</v>
      </c>
      <c r="B30" s="3">
        <v>26.073399999999999</v>
      </c>
      <c r="C30" s="2">
        <f t="shared" si="0"/>
        <v>1.5432935900619438E-2</v>
      </c>
      <c r="J30" s="10">
        <v>23</v>
      </c>
      <c r="K30" s="10">
        <f t="shared" ca="1" si="3"/>
        <v>0.14446911972081533</v>
      </c>
      <c r="L30" s="10">
        <f t="shared" ca="1" si="6"/>
        <v>0.29882039512673908</v>
      </c>
      <c r="M30" s="10">
        <f t="shared" ca="1" si="4"/>
        <v>-3.7533051814222645E-2</v>
      </c>
      <c r="N30" s="10">
        <f t="shared" ca="1" si="5"/>
        <v>0.72033791314493223</v>
      </c>
      <c r="P30">
        <v>20</v>
      </c>
      <c r="Q30">
        <v>106.26320962083683</v>
      </c>
    </row>
    <row r="31" spans="1:17" x14ac:dyDescent="0.3">
      <c r="A31" s="1">
        <v>42027</v>
      </c>
      <c r="B31" s="3">
        <v>26.803999999999998</v>
      </c>
      <c r="C31" s="2">
        <f t="shared" si="0"/>
        <v>2.7635492564113948E-2</v>
      </c>
      <c r="J31" s="10">
        <v>24</v>
      </c>
      <c r="K31" s="10">
        <f t="shared" ca="1" si="3"/>
        <v>-8.3964744029884117E-2</v>
      </c>
      <c r="L31" s="10">
        <f t="shared" ca="1" si="6"/>
        <v>0.27373001713901363</v>
      </c>
      <c r="M31" s="10">
        <f t="shared" ca="1" si="4"/>
        <v>-2.9132309582145972E-4</v>
      </c>
      <c r="N31" s="10">
        <f t="shared" ca="1" si="5"/>
        <v>0.27565085716408078</v>
      </c>
      <c r="P31">
        <v>21</v>
      </c>
      <c r="Q31">
        <v>701.76525070860839</v>
      </c>
    </row>
    <row r="32" spans="1:17" x14ac:dyDescent="0.3">
      <c r="A32" s="1">
        <v>42034</v>
      </c>
      <c r="B32" s="3">
        <v>26.999400000000001</v>
      </c>
      <c r="C32" s="2">
        <f t="shared" si="0"/>
        <v>7.2635134242653885E-3</v>
      </c>
      <c r="J32" s="10">
        <v>25</v>
      </c>
      <c r="K32" s="10">
        <f t="shared" ca="1" si="3"/>
        <v>-0.45225004874443903</v>
      </c>
      <c r="L32" s="10">
        <f t="shared" ca="1" si="6"/>
        <v>0.14993560354507859</v>
      </c>
      <c r="M32" s="10">
        <f t="shared" ca="1" si="4"/>
        <v>2.1539663043911729E-2</v>
      </c>
      <c r="N32" s="10">
        <f t="shared" ca="1" si="5"/>
        <v>8.8008361169359312E-2</v>
      </c>
      <c r="P32">
        <v>22</v>
      </c>
      <c r="Q32">
        <v>5370.1381157598826</v>
      </c>
    </row>
    <row r="33" spans="1:17" x14ac:dyDescent="0.3">
      <c r="A33" s="1">
        <v>42041</v>
      </c>
      <c r="B33" s="3">
        <v>27.645099999999999</v>
      </c>
      <c r="C33" s="2">
        <f t="shared" si="0"/>
        <v>2.3633853538813438E-2</v>
      </c>
      <c r="J33" s="10">
        <v>26</v>
      </c>
      <c r="K33" s="10">
        <f t="shared" ca="1" si="3"/>
        <v>-0.30565197656286258</v>
      </c>
      <c r="L33" s="10">
        <f t="shared" ca="1" si="6"/>
        <v>0.10410748996437957</v>
      </c>
      <c r="M33" s="10">
        <f t="shared" ca="1" si="4"/>
        <v>-2.294283497305832E-2</v>
      </c>
      <c r="N33" s="10">
        <f t="shared" ca="1" si="5"/>
        <v>0.19035428381658009</v>
      </c>
      <c r="P33">
        <v>23</v>
      </c>
      <c r="Q33">
        <v>102.26876090277312</v>
      </c>
    </row>
    <row r="34" spans="1:17" x14ac:dyDescent="0.3">
      <c r="A34" s="1">
        <v>42048</v>
      </c>
      <c r="B34" s="3">
        <v>27.5261</v>
      </c>
      <c r="C34" s="2">
        <f t="shared" si="0"/>
        <v>-4.3138515943941949E-3</v>
      </c>
      <c r="J34" s="10">
        <v>27</v>
      </c>
      <c r="K34" s="10">
        <f t="shared" ca="1" si="3"/>
        <v>0.27844007675083171</v>
      </c>
      <c r="L34" s="10">
        <f t="shared" ca="1" si="6"/>
        <v>0.13309518746039786</v>
      </c>
      <c r="M34" s="10">
        <f t="shared" ca="1" si="4"/>
        <v>-1.8724145289957552E-2</v>
      </c>
      <c r="N34" s="10">
        <f t="shared" ca="1" si="5"/>
        <v>0.22171869250535686</v>
      </c>
      <c r="P34">
        <v>24</v>
      </c>
      <c r="Q34">
        <v>241.32902501616886</v>
      </c>
    </row>
    <row r="35" spans="1:17" x14ac:dyDescent="0.3">
      <c r="A35" s="1">
        <v>42055</v>
      </c>
      <c r="B35" s="3">
        <v>28.256799999999998</v>
      </c>
      <c r="C35" s="2">
        <f t="shared" si="0"/>
        <v>2.6199491111928666E-2</v>
      </c>
      <c r="J35" s="10">
        <v>28</v>
      </c>
      <c r="K35" s="10">
        <f t="shared" ca="1" si="3"/>
        <v>6.0823555750137689E-2</v>
      </c>
      <c r="L35" s="10">
        <f t="shared" ca="1" si="6"/>
        <v>0.14119051001497041</v>
      </c>
      <c r="M35" s="10">
        <f t="shared" ca="1" si="4"/>
        <v>-2.177840912990715E-2</v>
      </c>
      <c r="N35" s="10">
        <f t="shared" ca="1" si="5"/>
        <v>0.26155478580590724</v>
      </c>
      <c r="P35">
        <v>25</v>
      </c>
      <c r="Q35">
        <v>205.4581660165295</v>
      </c>
    </row>
    <row r="36" spans="1:17" x14ac:dyDescent="0.3">
      <c r="A36" s="1">
        <v>42062</v>
      </c>
      <c r="B36" s="3">
        <v>26.090399999999999</v>
      </c>
      <c r="C36" s="2">
        <f t="shared" si="0"/>
        <v>-7.9766706015774347E-2</v>
      </c>
      <c r="J36" s="10">
        <v>29</v>
      </c>
      <c r="K36" s="10">
        <f t="shared" ca="1" si="3"/>
        <v>0.53009820572984967</v>
      </c>
      <c r="L36" s="10">
        <f t="shared" ca="1" si="6"/>
        <v>0.21603534603998861</v>
      </c>
      <c r="M36" s="10">
        <f t="shared" ca="1" si="4"/>
        <v>2.4843397339902248E-2</v>
      </c>
      <c r="N36" s="10">
        <f t="shared" ca="1" si="5"/>
        <v>0.10603691796462195</v>
      </c>
      <c r="P36">
        <v>26</v>
      </c>
      <c r="Q36">
        <v>1685.7932562385761</v>
      </c>
    </row>
    <row r="37" spans="1:17" x14ac:dyDescent="0.3">
      <c r="A37" s="1">
        <v>42069</v>
      </c>
      <c r="B37" s="3">
        <v>25.546600000000002</v>
      </c>
      <c r="C37" s="2">
        <f t="shared" si="0"/>
        <v>-2.1063195188013004E-2</v>
      </c>
      <c r="J37" s="10">
        <v>30</v>
      </c>
      <c r="K37" s="10">
        <f t="shared" ca="1" si="3"/>
        <v>0.38318677249631156</v>
      </c>
      <c r="L37" s="10">
        <f t="shared" ca="1" si="6"/>
        <v>0.29881723303417568</v>
      </c>
      <c r="M37" s="10">
        <f t="shared" ca="1" si="4"/>
        <v>1.643526001020941E-2</v>
      </c>
      <c r="N37" s="10">
        <f t="shared" ca="1" si="5"/>
        <v>0.18323733727823144</v>
      </c>
      <c r="P37">
        <v>27</v>
      </c>
      <c r="Q37">
        <v>19.501861231928537</v>
      </c>
    </row>
    <row r="38" spans="1:17" x14ac:dyDescent="0.3">
      <c r="A38" s="1">
        <v>42076</v>
      </c>
      <c r="B38" s="3">
        <v>24.951899999999998</v>
      </c>
      <c r="C38" s="2">
        <f t="shared" si="0"/>
        <v>-2.3554263785052872E-2</v>
      </c>
      <c r="J38" s="10">
        <v>31</v>
      </c>
      <c r="K38" s="10">
        <f t="shared" ca="1" si="3"/>
        <v>-8.7256602495394769E-2</v>
      </c>
      <c r="L38" s="10">
        <f t="shared" ca="1" si="6"/>
        <v>0.27274345651253884</v>
      </c>
      <c r="M38" s="10">
        <f t="shared" ca="1" si="4"/>
        <v>4.7840876837210722E-3</v>
      </c>
      <c r="N38" s="10">
        <f t="shared" ca="1" si="5"/>
        <v>0.23523347796966285</v>
      </c>
      <c r="P38">
        <v>28</v>
      </c>
      <c r="Q38">
        <v>14.750289944690262</v>
      </c>
    </row>
    <row r="39" spans="1:17" x14ac:dyDescent="0.3">
      <c r="A39" s="1">
        <v>42083</v>
      </c>
      <c r="B39" s="3">
        <v>24.731000000000002</v>
      </c>
      <c r="C39" s="2">
        <f t="shared" si="0"/>
        <v>-8.8924541703757926E-3</v>
      </c>
      <c r="J39" s="10">
        <v>32</v>
      </c>
      <c r="K39" s="10">
        <f t="shared" ca="1" si="3"/>
        <v>0.13333684598975767</v>
      </c>
      <c r="L39" s="10">
        <f t="shared" ca="1" si="6"/>
        <v>0.30911020876826539</v>
      </c>
      <c r="M39" s="10">
        <f t="shared" ca="1" si="4"/>
        <v>-3.9818221732239367E-2</v>
      </c>
      <c r="N39" s="10">
        <f t="shared" ca="1" si="5"/>
        <v>1.1344951153324041</v>
      </c>
      <c r="P39">
        <v>29</v>
      </c>
      <c r="Q39">
        <v>90427.662996301879</v>
      </c>
    </row>
    <row r="40" spans="1:17" x14ac:dyDescent="0.3">
      <c r="A40" s="1">
        <v>42090</v>
      </c>
      <c r="B40" s="3">
        <v>25.164300000000001</v>
      </c>
      <c r="C40" s="2">
        <f t="shared" si="0"/>
        <v>1.736880599743534E-2</v>
      </c>
      <c r="J40" s="10">
        <v>33</v>
      </c>
      <c r="K40" s="10">
        <f t="shared" ca="1" si="3"/>
        <v>0.26900336682456694</v>
      </c>
      <c r="L40" s="10">
        <f t="shared" ca="1" si="6"/>
        <v>0.3922618956467735</v>
      </c>
      <c r="M40" s="10">
        <f t="shared" ca="1" si="4"/>
        <v>2.6809402971226786E-2</v>
      </c>
      <c r="N40" s="10">
        <f t="shared" ca="1" si="5"/>
        <v>0.16383681625573271</v>
      </c>
      <c r="P40">
        <v>30</v>
      </c>
      <c r="Q40">
        <v>18.02400835642916</v>
      </c>
    </row>
    <row r="41" spans="1:17" x14ac:dyDescent="0.3">
      <c r="A41" s="1">
        <v>42097</v>
      </c>
      <c r="B41" s="3">
        <v>24.629100000000001</v>
      </c>
      <c r="C41" s="2">
        <f t="shared" si="0"/>
        <v>-2.1497652768839439E-2</v>
      </c>
      <c r="J41" s="10">
        <v>34</v>
      </c>
      <c r="K41" s="10">
        <f t="shared" ca="1" si="3"/>
        <v>0.64414386982279292</v>
      </c>
      <c r="L41" s="10">
        <f t="shared" ca="1" si="6"/>
        <v>0.6449349910927108</v>
      </c>
      <c r="M41" s="10">
        <f t="shared" ca="1" si="4"/>
        <v>4.1732514894141648E-3</v>
      </c>
      <c r="N41" s="10">
        <f t="shared" ca="1" si="5"/>
        <v>0.55978580718621174</v>
      </c>
      <c r="P41">
        <v>31</v>
      </c>
      <c r="Q41">
        <v>2507.6449897255343</v>
      </c>
    </row>
    <row r="42" spans="1:17" x14ac:dyDescent="0.3">
      <c r="A42" s="1">
        <v>42104</v>
      </c>
      <c r="B42" s="3">
        <v>25.113299999999999</v>
      </c>
      <c r="C42" s="2">
        <f t="shared" si="0"/>
        <v>1.9468915617820208E-2</v>
      </c>
      <c r="J42" s="10">
        <v>35</v>
      </c>
      <c r="K42" s="10">
        <f t="shared" ca="1" si="3"/>
        <v>8.1126613727823857E-2</v>
      </c>
      <c r="L42" s="10">
        <f t="shared" ca="1" si="6"/>
        <v>0.69725638299464676</v>
      </c>
      <c r="M42" s="10">
        <f t="shared" ca="1" si="4"/>
        <v>1.0382737441078758E-2</v>
      </c>
      <c r="N42" s="10">
        <f t="shared" ca="1" si="5"/>
        <v>0.48571932421265512</v>
      </c>
      <c r="P42">
        <v>32</v>
      </c>
      <c r="Q42">
        <v>77.030937978144081</v>
      </c>
    </row>
    <row r="43" spans="1:17" x14ac:dyDescent="0.3">
      <c r="A43" s="1">
        <v>42111</v>
      </c>
      <c r="B43" s="3">
        <v>24.238299999999999</v>
      </c>
      <c r="C43" s="2">
        <f t="shared" si="0"/>
        <v>-3.5463559550189941E-2</v>
      </c>
      <c r="J43" s="10">
        <v>36</v>
      </c>
      <c r="K43" s="10">
        <f t="shared" ca="1" si="3"/>
        <v>0.37830076100528148</v>
      </c>
      <c r="L43" s="10">
        <f t="shared" ca="1" si="6"/>
        <v>0.96102900329731167</v>
      </c>
      <c r="M43" s="10">
        <f t="shared" ca="1" si="4"/>
        <v>2.0202235926739118E-2</v>
      </c>
      <c r="N43" s="10">
        <f t="shared" ca="1" si="5"/>
        <v>0.46776824725798588</v>
      </c>
      <c r="P43">
        <v>33</v>
      </c>
      <c r="Q43">
        <v>12.540522838397081</v>
      </c>
    </row>
    <row r="44" spans="1:17" x14ac:dyDescent="0.3">
      <c r="A44" s="1">
        <v>42118</v>
      </c>
      <c r="B44" s="3">
        <v>24.5611</v>
      </c>
      <c r="C44" s="2">
        <f t="shared" si="0"/>
        <v>1.3229863821044744E-2</v>
      </c>
      <c r="J44" s="10">
        <v>37</v>
      </c>
      <c r="K44" s="10">
        <f t="shared" ca="1" si="3"/>
        <v>-2.2401280796776443E-2</v>
      </c>
      <c r="L44" s="10">
        <f t="shared" ca="1" si="6"/>
        <v>0.93950072274060248</v>
      </c>
      <c r="M44" s="10">
        <f t="shared" ca="1" si="4"/>
        <v>2.3352997448168381E-2</v>
      </c>
      <c r="N44" s="10">
        <f t="shared" ca="1" si="5"/>
        <v>0.39990319841821725</v>
      </c>
      <c r="P44">
        <v>34</v>
      </c>
      <c r="Q44">
        <v>7.1752849351201675</v>
      </c>
    </row>
    <row r="45" spans="1:17" x14ac:dyDescent="0.3">
      <c r="A45" s="1">
        <v>42125</v>
      </c>
      <c r="B45" s="3">
        <v>24.637599999999999</v>
      </c>
      <c r="C45" s="2">
        <f t="shared" si="0"/>
        <v>3.1098407743828699E-3</v>
      </c>
      <c r="J45" s="10">
        <v>38</v>
      </c>
      <c r="K45" s="10">
        <f t="shared" ca="1" si="3"/>
        <v>0.36052508746413975</v>
      </c>
      <c r="L45" s="10">
        <f t="shared" ca="1" si="6"/>
        <v>1.2782143029792807</v>
      </c>
      <c r="M45" s="10">
        <f t="shared" ca="1" si="4"/>
        <v>-1.954710155795503E-2</v>
      </c>
      <c r="N45" s="10">
        <f t="shared" ca="1" si="5"/>
        <v>2.7063736294999901</v>
      </c>
      <c r="P45">
        <v>35</v>
      </c>
      <c r="Q45">
        <v>8.031204813378725</v>
      </c>
    </row>
    <row r="46" spans="1:17" x14ac:dyDescent="0.3">
      <c r="A46" s="1">
        <v>42132</v>
      </c>
      <c r="B46" s="3">
        <v>23.261299999999999</v>
      </c>
      <c r="C46" s="2">
        <f t="shared" si="0"/>
        <v>-5.7482695855430699E-2</v>
      </c>
      <c r="J46" s="10">
        <v>39</v>
      </c>
      <c r="K46" s="10">
        <f t="shared" ca="1" si="3"/>
        <v>-0.2188419140617735</v>
      </c>
      <c r="L46" s="10">
        <f t="shared" ca="1" si="6"/>
        <v>0.99848743833415932</v>
      </c>
      <c r="M46" s="10">
        <f t="shared" ca="1" si="4"/>
        <v>1.0274929704015496E-2</v>
      </c>
      <c r="N46" s="10">
        <f t="shared" ca="1" si="5"/>
        <v>0.6701918509608995</v>
      </c>
      <c r="P46">
        <v>36</v>
      </c>
      <c r="Q46">
        <v>26.16189170471856</v>
      </c>
    </row>
    <row r="47" spans="1:17" x14ac:dyDescent="0.3">
      <c r="A47" s="1">
        <v>42139</v>
      </c>
      <c r="B47" s="3">
        <v>24.637599999999999</v>
      </c>
      <c r="C47" s="2">
        <f t="shared" si="0"/>
        <v>5.7482695855430678E-2</v>
      </c>
      <c r="J47" s="10">
        <v>40</v>
      </c>
      <c r="K47" s="10">
        <f t="shared" ca="1" si="3"/>
        <v>0.3989890014398586</v>
      </c>
      <c r="L47" s="10">
        <f t="shared" ca="1" si="6"/>
        <v>1.396872944305348</v>
      </c>
      <c r="M47" s="10">
        <f t="shared" ca="1" si="4"/>
        <v>-1.8901160470084367E-2</v>
      </c>
      <c r="N47" s="10">
        <f t="shared" ca="1" si="5"/>
        <v>2.9967217846363114</v>
      </c>
      <c r="P47">
        <v>37</v>
      </c>
      <c r="Q47">
        <v>1.8952105757664632</v>
      </c>
    </row>
    <row r="48" spans="1:17" x14ac:dyDescent="0.3">
      <c r="A48" s="1">
        <v>42146</v>
      </c>
      <c r="B48" s="3">
        <v>23.940899999999999</v>
      </c>
      <c r="C48" s="2">
        <f t="shared" si="0"/>
        <v>-2.8685437915821992E-2</v>
      </c>
      <c r="J48" s="10">
        <v>41</v>
      </c>
      <c r="K48" s="10">
        <f t="shared" ca="1" si="3"/>
        <v>-0.10108282490957343</v>
      </c>
      <c r="L48" s="10">
        <f t="shared" ca="1" si="6"/>
        <v>1.2556730810552101</v>
      </c>
      <c r="M48" s="10">
        <f t="shared" ca="1" si="4"/>
        <v>1.6523645640782399E-2</v>
      </c>
      <c r="N48" s="10">
        <f t="shared" ca="1" si="5"/>
        <v>0.64129770422352494</v>
      </c>
      <c r="P48">
        <v>38</v>
      </c>
      <c r="Q48">
        <v>10.667971849376988</v>
      </c>
    </row>
    <row r="49" spans="1:17" x14ac:dyDescent="0.3">
      <c r="A49" s="1">
        <v>42153</v>
      </c>
      <c r="B49" s="3">
        <v>23.788</v>
      </c>
      <c r="C49" s="2">
        <f t="shared" si="0"/>
        <v>-6.4070415638060691E-3</v>
      </c>
      <c r="J49" s="10">
        <v>42</v>
      </c>
      <c r="K49" s="10">
        <f t="shared" ca="1" si="3"/>
        <v>-7.9775248199284235E-3</v>
      </c>
      <c r="L49" s="10">
        <f t="shared" ca="1" si="6"/>
        <v>1.2456559178853761</v>
      </c>
      <c r="M49" s="10">
        <f t="shared" ca="1" si="4"/>
        <v>1.3595005182122874E-2</v>
      </c>
      <c r="N49" s="10">
        <f t="shared" ca="1" si="5"/>
        <v>0.70646508335590286</v>
      </c>
      <c r="P49">
        <v>39</v>
      </c>
      <c r="Q49">
        <v>14.160702395075422</v>
      </c>
    </row>
    <row r="50" spans="1:17" x14ac:dyDescent="0.3">
      <c r="A50" s="1">
        <v>42160</v>
      </c>
      <c r="B50" s="3">
        <v>23.1508</v>
      </c>
      <c r="C50" s="2">
        <f t="shared" si="0"/>
        <v>-2.715191467377048E-2</v>
      </c>
      <c r="J50" s="10">
        <v>43</v>
      </c>
      <c r="K50" s="10">
        <f t="shared" ca="1" si="3"/>
        <v>-0.1328032063876517</v>
      </c>
      <c r="L50" s="10">
        <f t="shared" ca="1" si="6"/>
        <v>1.0802288179344448</v>
      </c>
      <c r="M50" s="10">
        <f t="shared" ca="1" si="4"/>
        <v>3.6709292513601244E-3</v>
      </c>
      <c r="N50" s="10">
        <f t="shared" ca="1" si="5"/>
        <v>0.92275820081958593</v>
      </c>
      <c r="P50">
        <v>40</v>
      </c>
      <c r="Q50">
        <v>660.4946169928586</v>
      </c>
    </row>
    <row r="51" spans="1:17" x14ac:dyDescent="0.3">
      <c r="A51" s="1">
        <v>42167</v>
      </c>
      <c r="B51" s="3">
        <v>22.879000000000001</v>
      </c>
      <c r="C51" s="2">
        <f t="shared" si="0"/>
        <v>-1.180987790783369E-2</v>
      </c>
      <c r="J51" s="10">
        <v>44</v>
      </c>
      <c r="K51" s="10">
        <f t="shared" ca="1" si="3"/>
        <v>-0.27532976162445816</v>
      </c>
      <c r="L51" s="10">
        <f t="shared" ca="1" si="6"/>
        <v>0.78280967499268395</v>
      </c>
      <c r="M51" s="10">
        <f t="shared" ca="1" si="4"/>
        <v>3.35066610302047E-2</v>
      </c>
      <c r="N51" s="10">
        <f t="shared" ca="1" si="5"/>
        <v>0.18359965598391476</v>
      </c>
      <c r="P51">
        <v>41</v>
      </c>
      <c r="Q51">
        <v>1080.5184175495949</v>
      </c>
    </row>
    <row r="52" spans="1:17" x14ac:dyDescent="0.3">
      <c r="A52" s="1">
        <v>42174</v>
      </c>
      <c r="B52" s="3">
        <v>23.193300000000001</v>
      </c>
      <c r="C52" s="2">
        <f t="shared" si="0"/>
        <v>1.3643984597314354E-2</v>
      </c>
      <c r="J52" s="10">
        <v>45</v>
      </c>
      <c r="K52" s="10">
        <f t="shared" ca="1" si="3"/>
        <v>-0.38270444775553142</v>
      </c>
      <c r="L52" s="10">
        <f t="shared" ca="1" si="6"/>
        <v>0.48322493062692173</v>
      </c>
      <c r="M52" s="10">
        <f t="shared" ca="1" si="4"/>
        <v>-3.4176350098350399E-3</v>
      </c>
      <c r="N52" s="10">
        <f t="shared" ca="1" si="5"/>
        <v>0.5637095976150448</v>
      </c>
      <c r="P52">
        <v>42</v>
      </c>
      <c r="Q52">
        <v>15.521808870269451</v>
      </c>
    </row>
    <row r="53" spans="1:17" x14ac:dyDescent="0.3">
      <c r="A53" s="1">
        <v>42181</v>
      </c>
      <c r="B53" s="3">
        <v>23.2698</v>
      </c>
      <c r="C53" s="2">
        <f t="shared" si="0"/>
        <v>3.2929386600097066E-3</v>
      </c>
      <c r="J53" s="10">
        <v>46</v>
      </c>
      <c r="K53" s="10">
        <f t="shared" ca="1" si="3"/>
        <v>-9.4485614923502492E-2</v>
      </c>
      <c r="L53" s="10">
        <f t="shared" ca="1" si="6"/>
        <v>0.43756712591027019</v>
      </c>
      <c r="M53" s="10">
        <f t="shared" ca="1" si="4"/>
        <v>-1.992852179658865E-2</v>
      </c>
      <c r="N53" s="10">
        <f t="shared" ca="1" si="5"/>
        <v>1.1045570615253009</v>
      </c>
      <c r="P53">
        <v>43</v>
      </c>
      <c r="Q53">
        <v>5.7651837293596948</v>
      </c>
    </row>
    <row r="54" spans="1:17" x14ac:dyDescent="0.3">
      <c r="A54" s="1">
        <v>42188</v>
      </c>
      <c r="B54" s="3">
        <v>23.473700000000001</v>
      </c>
      <c r="C54" s="2">
        <f t="shared" si="0"/>
        <v>8.724262979070127E-3</v>
      </c>
      <c r="J54" s="10">
        <v>47</v>
      </c>
      <c r="K54" s="10">
        <f t="shared" ca="1" si="3"/>
        <v>0.23824232557916333</v>
      </c>
      <c r="L54" s="10">
        <f t="shared" ca="1" si="6"/>
        <v>0.5418141355841235</v>
      </c>
      <c r="M54" s="10">
        <f t="shared" ca="1" si="4"/>
        <v>5.4898311176661725E-3</v>
      </c>
      <c r="N54" s="10">
        <f t="shared" ca="1" si="5"/>
        <v>0.41888927468764525</v>
      </c>
      <c r="P54">
        <v>44</v>
      </c>
      <c r="Q54">
        <v>14.851488824612227</v>
      </c>
    </row>
    <row r="55" spans="1:17" x14ac:dyDescent="0.3">
      <c r="A55" s="1">
        <v>42195</v>
      </c>
      <c r="B55" s="3">
        <v>22.8705</v>
      </c>
      <c r="C55" s="2">
        <f t="shared" si="0"/>
        <v>-2.6032775001202966E-2</v>
      </c>
      <c r="J55" s="10">
        <v>48</v>
      </c>
      <c r="K55" s="10">
        <f t="shared" ca="1" si="3"/>
        <v>4.8928489636402617E-2</v>
      </c>
      <c r="L55" s="10">
        <f t="shared" ca="1" si="6"/>
        <v>0.56832428290190773</v>
      </c>
      <c r="M55" s="10">
        <f t="shared" ca="1" si="4"/>
        <v>3.4149535056523447E-2</v>
      </c>
      <c r="N55" s="10">
        <f t="shared" ca="1" si="5"/>
        <v>0.11339550591173643</v>
      </c>
      <c r="P55">
        <v>45</v>
      </c>
      <c r="Q55">
        <v>382.21135181777544</v>
      </c>
    </row>
    <row r="56" spans="1:17" x14ac:dyDescent="0.3">
      <c r="A56" s="1">
        <v>42202</v>
      </c>
      <c r="B56" s="3">
        <v>24.212800000000001</v>
      </c>
      <c r="C56" s="2">
        <f t="shared" si="0"/>
        <v>5.7033548452690409E-2</v>
      </c>
      <c r="J56" s="10">
        <v>49</v>
      </c>
      <c r="K56" s="10">
        <f t="shared" ca="1" si="3"/>
        <v>0.42256716247992876</v>
      </c>
      <c r="L56" s="10">
        <f t="shared" ca="1" si="6"/>
        <v>0.80847946249620717</v>
      </c>
      <c r="M56" s="10">
        <f t="shared" ca="1" si="4"/>
        <v>1.4430495311480667E-2</v>
      </c>
      <c r="N56" s="10">
        <f t="shared" ca="1" si="5"/>
        <v>0.40066044991508132</v>
      </c>
      <c r="P56">
        <v>46</v>
      </c>
      <c r="Q56">
        <v>36.394406836830782</v>
      </c>
    </row>
    <row r="57" spans="1:17" x14ac:dyDescent="0.3">
      <c r="A57" s="1">
        <v>42209</v>
      </c>
      <c r="B57" s="3">
        <v>23.660599999999999</v>
      </c>
      <c r="C57" s="2">
        <f t="shared" si="0"/>
        <v>-2.3070201465796112E-2</v>
      </c>
      <c r="J57" s="10">
        <v>50</v>
      </c>
      <c r="K57" s="10">
        <f t="shared" ca="1" si="3"/>
        <v>-0.3903559229428904</v>
      </c>
      <c r="L57" s="10">
        <f t="shared" ca="1" si="6"/>
        <v>0.49288471573312831</v>
      </c>
      <c r="M57" s="10">
        <f t="shared" ca="1" si="4"/>
        <v>-1.3307387759252207E-2</v>
      </c>
      <c r="N57" s="10">
        <f t="shared" ca="1" si="5"/>
        <v>0.96305596826795759</v>
      </c>
      <c r="P57">
        <v>47</v>
      </c>
      <c r="Q57">
        <v>33.575160494269497</v>
      </c>
    </row>
    <row r="58" spans="1:17" x14ac:dyDescent="0.3">
      <c r="A58" s="1">
        <v>42216</v>
      </c>
      <c r="B58" s="3">
        <v>24.297799999999999</v>
      </c>
      <c r="C58" s="2">
        <f t="shared" si="0"/>
        <v>2.6574593783711617E-2</v>
      </c>
      <c r="J58" s="10">
        <v>51</v>
      </c>
      <c r="K58" s="10">
        <f t="shared" ca="1" si="3"/>
        <v>0.14609879988204449</v>
      </c>
      <c r="L58" s="10">
        <f t="shared" ca="1" si="6"/>
        <v>0.56489458118194102</v>
      </c>
      <c r="M58" s="10">
        <f t="shared" ca="1" si="4"/>
        <v>-5.8828054647893445E-2</v>
      </c>
      <c r="N58" s="10">
        <f t="shared" ca="1" si="5"/>
        <v>12.440842091182445</v>
      </c>
      <c r="P58">
        <v>48</v>
      </c>
      <c r="Q58">
        <v>159.8265551702624</v>
      </c>
    </row>
    <row r="59" spans="1:17" x14ac:dyDescent="0.3">
      <c r="A59" s="1">
        <v>42223</v>
      </c>
      <c r="B59" s="3">
        <v>23.558599999999998</v>
      </c>
      <c r="C59" s="2">
        <f t="shared" si="0"/>
        <v>-3.0894877001180321E-2</v>
      </c>
      <c r="J59" s="10">
        <v>52</v>
      </c>
      <c r="K59" s="10">
        <f t="shared" ca="1" si="3"/>
        <v>4.0458656395984276E-2</v>
      </c>
      <c r="L59" s="10">
        <f t="shared" ca="1" si="6"/>
        <v>0.5877494569419347</v>
      </c>
      <c r="M59" s="10">
        <f t="shared" ca="1" si="4"/>
        <v>1.6875256010596102E-2</v>
      </c>
      <c r="N59" s="10">
        <f t="shared" ca="1" si="5"/>
        <v>0.24619141036472877</v>
      </c>
      <c r="P59">
        <v>49</v>
      </c>
      <c r="Q59">
        <v>270.22629925358552</v>
      </c>
    </row>
    <row r="60" spans="1:17" x14ac:dyDescent="0.3">
      <c r="A60" s="1">
        <v>42230</v>
      </c>
      <c r="B60" s="3">
        <v>22.938400000000001</v>
      </c>
      <c r="C60" s="2">
        <f t="shared" si="0"/>
        <v>-2.6678572165103203E-2</v>
      </c>
      <c r="J60" s="10">
        <v>53</v>
      </c>
      <c r="K60" s="10">
        <f t="shared" ca="1" si="3"/>
        <v>-7.6762209477083315E-2</v>
      </c>
      <c r="L60" s="10">
        <f t="shared" ca="1" si="6"/>
        <v>0.54263251000811596</v>
      </c>
      <c r="M60" s="10">
        <f t="shared" ca="1" si="4"/>
        <v>1.6566735208046302E-2</v>
      </c>
      <c r="N60" s="10">
        <f t="shared" ca="1" si="5"/>
        <v>0.22714511989591074</v>
      </c>
      <c r="P60">
        <v>50</v>
      </c>
      <c r="Q60">
        <v>73.296615595705234</v>
      </c>
    </row>
    <row r="61" spans="1:17" x14ac:dyDescent="0.3">
      <c r="A61" s="1">
        <v>42237</v>
      </c>
      <c r="B61" s="3">
        <v>22.403199999999998</v>
      </c>
      <c r="C61" s="2">
        <f t="shared" si="0"/>
        <v>-2.3608556301515281E-2</v>
      </c>
      <c r="J61" s="10">
        <v>54</v>
      </c>
      <c r="K61" s="10">
        <f t="shared" ca="1" si="3"/>
        <v>-0.15079718821138025</v>
      </c>
      <c r="L61" s="10">
        <f t="shared" ca="1" si="6"/>
        <v>0.46080505326680843</v>
      </c>
      <c r="M61" s="10">
        <f t="shared" ca="1" si="4"/>
        <v>-4.9641057025999781E-3</v>
      </c>
      <c r="N61" s="10">
        <f t="shared" ca="1" si="5"/>
        <v>0.60287165924399233</v>
      </c>
      <c r="P61">
        <v>51</v>
      </c>
      <c r="Q61">
        <v>2.8030347458146267</v>
      </c>
    </row>
    <row r="62" spans="1:17" x14ac:dyDescent="0.3">
      <c r="A62" s="1">
        <v>42244</v>
      </c>
      <c r="B62" s="3">
        <v>23.278300000000002</v>
      </c>
      <c r="C62" s="2">
        <f t="shared" si="0"/>
        <v>3.8317790341126964E-2</v>
      </c>
      <c r="J62" s="10">
        <v>55</v>
      </c>
      <c r="K62" s="10">
        <f t="shared" ca="1" si="3"/>
        <v>-0.24516345356372735</v>
      </c>
      <c r="L62" s="10">
        <f t="shared" ca="1" si="6"/>
        <v>0.34783249498830032</v>
      </c>
      <c r="M62" s="10">
        <f t="shared" ca="1" si="4"/>
        <v>-3.9078833432105986E-4</v>
      </c>
      <c r="N62" s="10">
        <f t="shared" ca="1" si="5"/>
        <v>0.35539099822041831</v>
      </c>
      <c r="P62">
        <v>52</v>
      </c>
      <c r="Q62">
        <v>11.623047326291228</v>
      </c>
    </row>
    <row r="63" spans="1:17" x14ac:dyDescent="0.3">
      <c r="A63" s="1">
        <v>42251</v>
      </c>
      <c r="B63" s="3">
        <v>21.6556</v>
      </c>
      <c r="C63" s="2">
        <f t="shared" si="0"/>
        <v>-7.2257514632147996E-2</v>
      </c>
      <c r="J63" s="10">
        <v>56</v>
      </c>
      <c r="K63" s="10">
        <f t="shared" ca="1" si="3"/>
        <v>0.51531178927414723</v>
      </c>
      <c r="L63" s="10">
        <f t="shared" ca="1" si="6"/>
        <v>0.52707468034841221</v>
      </c>
      <c r="M63" s="10">
        <f t="shared" ca="1" si="4"/>
        <v>-1.4477351708413431E-2</v>
      </c>
      <c r="N63" s="10">
        <f t="shared" ca="1" si="5"/>
        <v>1.1927297065006848</v>
      </c>
      <c r="P63">
        <v>53</v>
      </c>
      <c r="Q63">
        <v>1038.1361628686045</v>
      </c>
    </row>
    <row r="64" spans="1:17" x14ac:dyDescent="0.3">
      <c r="A64" s="1">
        <v>42258</v>
      </c>
      <c r="B64" s="3">
        <v>21.0184</v>
      </c>
      <c r="C64" s="2">
        <f t="shared" si="0"/>
        <v>-2.986583694090926E-2</v>
      </c>
      <c r="J64" s="10">
        <v>57</v>
      </c>
      <c r="K64" s="10">
        <f t="shared" ca="1" si="3"/>
        <v>0.3706915206792028</v>
      </c>
      <c r="L64" s="10">
        <f t="shared" ca="1" si="6"/>
        <v>0.72245679511826988</v>
      </c>
      <c r="M64" s="10">
        <f t="shared" ca="1" si="4"/>
        <v>-2.1014273656267506E-2</v>
      </c>
      <c r="N64" s="10">
        <f t="shared" ca="1" si="5"/>
        <v>2.4241493378669006</v>
      </c>
      <c r="P64">
        <v>54</v>
      </c>
      <c r="Q64">
        <v>26.085389930400591</v>
      </c>
    </row>
    <row r="65" spans="1:17" x14ac:dyDescent="0.3">
      <c r="A65" s="1">
        <v>42265</v>
      </c>
      <c r="B65" s="3">
        <v>21.086400000000001</v>
      </c>
      <c r="C65" s="2">
        <f t="shared" si="0"/>
        <v>3.230038338676799E-3</v>
      </c>
      <c r="J65" s="10">
        <v>58</v>
      </c>
      <c r="K65" s="10">
        <f t="shared" ca="1" si="3"/>
        <v>5.955384922347097E-2</v>
      </c>
      <c r="L65" s="10">
        <f t="shared" ca="1" si="6"/>
        <v>0.7654818781652154</v>
      </c>
      <c r="M65" s="10">
        <f t="shared" ca="1" si="4"/>
        <v>3.0184605935247528E-4</v>
      </c>
      <c r="N65" s="10">
        <f t="shared" ca="1" si="5"/>
        <v>0.75219914687577027</v>
      </c>
      <c r="P65">
        <v>55</v>
      </c>
      <c r="Q65">
        <v>16.994225267966247</v>
      </c>
    </row>
    <row r="66" spans="1:17" x14ac:dyDescent="0.3">
      <c r="A66" s="1">
        <v>42272</v>
      </c>
      <c r="B66" s="3">
        <v>21.145800000000001</v>
      </c>
      <c r="C66" s="2">
        <f t="shared" si="0"/>
        <v>2.8130213045868191E-3</v>
      </c>
      <c r="J66" s="10">
        <v>59</v>
      </c>
      <c r="K66" s="10">
        <f t="shared" ca="1" si="3"/>
        <v>-0.34470422156328573</v>
      </c>
      <c r="L66" s="10">
        <f t="shared" ca="1" si="6"/>
        <v>0.50161704323147294</v>
      </c>
      <c r="M66" s="10">
        <f t="shared" ca="1" si="4"/>
        <v>1.7060525302297132E-2</v>
      </c>
      <c r="N66" s="10">
        <f t="shared" ca="1" si="5"/>
        <v>0.1848890403627671</v>
      </c>
      <c r="P66">
        <v>56</v>
      </c>
      <c r="Q66">
        <v>6.549124918571386</v>
      </c>
    </row>
    <row r="67" spans="1:17" x14ac:dyDescent="0.3">
      <c r="A67" s="1">
        <v>42279</v>
      </c>
      <c r="B67" s="3">
        <v>21.681100000000001</v>
      </c>
      <c r="C67" s="2">
        <f t="shared" si="0"/>
        <v>2.4999609079621728E-2</v>
      </c>
      <c r="J67" s="10">
        <v>60</v>
      </c>
      <c r="K67" s="10">
        <f t="shared" ca="1" si="3"/>
        <v>0.17741789222067048</v>
      </c>
      <c r="L67" s="10">
        <f t="shared" ca="1" si="6"/>
        <v>0.59061288174356574</v>
      </c>
      <c r="M67" s="10">
        <f t="shared" ca="1" si="4"/>
        <v>-9.1102343613551455E-3</v>
      </c>
      <c r="N67" s="10">
        <f t="shared" ca="1" si="5"/>
        <v>1.0227802766529996</v>
      </c>
      <c r="P67">
        <v>57</v>
      </c>
      <c r="Q67">
        <v>103.38173026565707</v>
      </c>
    </row>
    <row r="68" spans="1:17" x14ac:dyDescent="0.3">
      <c r="A68" s="1">
        <v>42286</v>
      </c>
      <c r="B68" s="3">
        <v>22.709099999999999</v>
      </c>
      <c r="C68" s="2">
        <f t="shared" ref="C68:C131" si="7">LN(B68/B67)</f>
        <v>4.6324811921586356E-2</v>
      </c>
      <c r="J68" s="10">
        <v>61</v>
      </c>
      <c r="K68" s="10">
        <f t="shared" ca="1" si="3"/>
        <v>0.4702753572071024</v>
      </c>
      <c r="L68" s="10">
        <f t="shared" ca="1" si="6"/>
        <v>0.86836356567663719</v>
      </c>
      <c r="M68" s="10">
        <f t="shared" ca="1" si="4"/>
        <v>7.3019200916770572E-4</v>
      </c>
      <c r="N68" s="10">
        <f t="shared" ca="1" si="5"/>
        <v>0.83054741784443187</v>
      </c>
      <c r="P68">
        <v>58</v>
      </c>
      <c r="Q68">
        <v>68.438508466610287</v>
      </c>
    </row>
    <row r="69" spans="1:17" x14ac:dyDescent="0.3">
      <c r="A69" s="1">
        <v>42293</v>
      </c>
      <c r="B69" s="3">
        <v>23.065899999999999</v>
      </c>
      <c r="C69" s="2">
        <f t="shared" si="7"/>
        <v>1.5589611195650659E-2</v>
      </c>
      <c r="J69" s="10">
        <v>62</v>
      </c>
      <c r="K69" s="10">
        <f t="shared" ca="1" si="3"/>
        <v>8.3686303792263453E-2</v>
      </c>
      <c r="L69" s="10">
        <f t="shared" ca="1" si="6"/>
        <v>0.94103370283598542</v>
      </c>
      <c r="M69" s="10">
        <f t="shared" ca="1" si="4"/>
        <v>-2.2302151651852511E-3</v>
      </c>
      <c r="N69" s="10">
        <f t="shared" ca="1" si="5"/>
        <v>1.0807458833246675</v>
      </c>
      <c r="P69">
        <v>59</v>
      </c>
      <c r="Q69">
        <v>1081.0654346629526</v>
      </c>
    </row>
    <row r="70" spans="1:17" x14ac:dyDescent="0.3">
      <c r="A70" s="1">
        <v>42300</v>
      </c>
      <c r="B70" s="3">
        <v>23.6266</v>
      </c>
      <c r="C70" s="2">
        <f t="shared" si="7"/>
        <v>2.4017859545372718E-2</v>
      </c>
      <c r="J70" s="10">
        <v>63</v>
      </c>
      <c r="K70" s="10">
        <f t="shared" ca="1" si="3"/>
        <v>-0.69491400483918142</v>
      </c>
      <c r="L70" s="10">
        <f t="shared" ca="1" si="6"/>
        <v>0.28709620370958666</v>
      </c>
      <c r="M70" s="10">
        <f t="shared" ca="1" si="4"/>
        <v>4.5793718239798206E-3</v>
      </c>
      <c r="N70" s="10">
        <f t="shared" ca="1" si="5"/>
        <v>0.21528774987595417</v>
      </c>
      <c r="P70">
        <v>60</v>
      </c>
      <c r="Q70">
        <v>48.916042378525638</v>
      </c>
    </row>
    <row r="71" spans="1:17" x14ac:dyDescent="0.3">
      <c r="A71" s="1">
        <v>42307</v>
      </c>
      <c r="B71" s="3">
        <v>20.4832</v>
      </c>
      <c r="C71" s="2">
        <f t="shared" si="7"/>
        <v>-0.14276815798875883</v>
      </c>
      <c r="J71" s="10">
        <v>64</v>
      </c>
      <c r="K71" s="10">
        <f t="shared" ca="1" si="3"/>
        <v>0.29971726769638063</v>
      </c>
      <c r="L71" s="10">
        <f t="shared" ca="1" si="6"/>
        <v>0.37314389345142746</v>
      </c>
      <c r="M71" s="10">
        <f t="shared" ca="1" si="4"/>
        <v>6.119914807075303E-2</v>
      </c>
      <c r="N71" s="10">
        <f t="shared" ca="1" si="5"/>
        <v>8.3344166659195997E-3</v>
      </c>
      <c r="P71">
        <v>61</v>
      </c>
      <c r="Q71">
        <v>13.44533233673811</v>
      </c>
    </row>
    <row r="72" spans="1:17" x14ac:dyDescent="0.3">
      <c r="A72" s="1">
        <v>42314</v>
      </c>
      <c r="B72" s="3">
        <v>20.466200000000001</v>
      </c>
      <c r="C72" s="2">
        <f t="shared" si="7"/>
        <v>-8.3029304344538321E-4</v>
      </c>
      <c r="J72" s="10">
        <v>65</v>
      </c>
      <c r="K72" s="10">
        <f t="shared" ca="1" si="3"/>
        <v>-0.63303707739468951</v>
      </c>
      <c r="L72" s="10">
        <f t="shared" ca="1" si="6"/>
        <v>0.1369299736932604</v>
      </c>
      <c r="M72" s="10">
        <f t="shared" ca="1" si="4"/>
        <v>-5.7269900414719434E-3</v>
      </c>
      <c r="N72" s="10">
        <f t="shared" ca="1" si="5"/>
        <v>0.19889838034251861</v>
      </c>
      <c r="P72">
        <v>62</v>
      </c>
      <c r="Q72">
        <v>39236.801875730336</v>
      </c>
    </row>
    <row r="73" spans="1:17" x14ac:dyDescent="0.3">
      <c r="A73" s="1">
        <v>42321</v>
      </c>
      <c r="B73" s="3">
        <v>19.990400000000001</v>
      </c>
      <c r="C73" s="2">
        <f t="shared" si="7"/>
        <v>-2.3522586604988113E-2</v>
      </c>
      <c r="J73" s="10">
        <v>66</v>
      </c>
      <c r="K73" s="10">
        <f t="shared" ref="K73:K107" ca="1" si="8">_xlfn.NORM.INV(RAND(),$H$15,$H$16)</f>
        <v>0.73576251854972596</v>
      </c>
      <c r="L73" s="10">
        <f t="shared" ca="1" si="6"/>
        <v>0.23767791600276142</v>
      </c>
      <c r="M73" s="10">
        <f t="shared" ref="M73:M107" ca="1" si="9">_xlfn.NORM.INV(RAND(),$E$1,$E$2)</f>
        <v>-1.179394277006004E-2</v>
      </c>
      <c r="N73" s="10">
        <f t="shared" ref="N73:N107" ca="1" si="10">L73/(1+M73)^J73</f>
        <v>0.52005953897588797</v>
      </c>
      <c r="P73">
        <v>63</v>
      </c>
      <c r="Q73">
        <v>154.10011558246072</v>
      </c>
    </row>
    <row r="74" spans="1:17" x14ac:dyDescent="0.3">
      <c r="A74" s="1">
        <v>42328</v>
      </c>
      <c r="B74" s="3">
        <v>20.1434</v>
      </c>
      <c r="C74" s="2">
        <f t="shared" si="7"/>
        <v>7.624532997196779E-3</v>
      </c>
      <c r="J74" s="10">
        <v>67</v>
      </c>
      <c r="K74" s="10">
        <f t="shared" ca="1" si="8"/>
        <v>9.6314705712194179E-2</v>
      </c>
      <c r="L74" s="10">
        <f t="shared" ref="L74:L107" ca="1" si="11">L73*(1+K74)</f>
        <v>0.26056979453685503</v>
      </c>
      <c r="M74" s="10">
        <f t="shared" ca="1" si="9"/>
        <v>-9.1814563469667723E-3</v>
      </c>
      <c r="N74" s="10">
        <f t="shared" ca="1" si="10"/>
        <v>0.48341222265594619</v>
      </c>
      <c r="P74">
        <v>64</v>
      </c>
      <c r="Q74">
        <v>410.34766674701928</v>
      </c>
    </row>
    <row r="75" spans="1:17" x14ac:dyDescent="0.3">
      <c r="A75" s="1">
        <v>42335</v>
      </c>
      <c r="B75" s="3">
        <v>20.1858</v>
      </c>
      <c r="C75" s="2">
        <f t="shared" si="7"/>
        <v>2.1026955963434363E-3</v>
      </c>
      <c r="J75" s="10">
        <v>68</v>
      </c>
      <c r="K75" s="10">
        <f t="shared" ca="1" si="8"/>
        <v>-0.71580959955615531</v>
      </c>
      <c r="L75" s="10">
        <f t="shared" ca="1" si="11"/>
        <v>7.4051434252999163E-2</v>
      </c>
      <c r="M75" s="10">
        <f t="shared" ca="1" si="9"/>
        <v>1.6062062255468749E-2</v>
      </c>
      <c r="N75" s="10">
        <f t="shared" ca="1" si="10"/>
        <v>2.5058636046337523E-2</v>
      </c>
      <c r="P75">
        <v>65</v>
      </c>
      <c r="Q75">
        <v>320.10465448650842</v>
      </c>
    </row>
    <row r="76" spans="1:17" x14ac:dyDescent="0.3">
      <c r="A76" s="1">
        <v>42342</v>
      </c>
      <c r="B76" s="3">
        <v>20.389700000000001</v>
      </c>
      <c r="C76" s="2">
        <f t="shared" si="7"/>
        <v>1.0050484472816926E-2</v>
      </c>
      <c r="J76" s="10">
        <v>69</v>
      </c>
      <c r="K76" s="10">
        <f t="shared" ca="1" si="8"/>
        <v>0.52870339185327897</v>
      </c>
      <c r="L76" s="10">
        <f t="shared" ca="1" si="11"/>
        <v>0.1132026787141599</v>
      </c>
      <c r="M76" s="10">
        <f t="shared" ca="1" si="9"/>
        <v>-2.872563412816951E-2</v>
      </c>
      <c r="N76" s="10">
        <f t="shared" ca="1" si="10"/>
        <v>0.84579234359206479</v>
      </c>
      <c r="P76">
        <v>66</v>
      </c>
      <c r="Q76">
        <v>5.4622089449882312</v>
      </c>
    </row>
    <row r="77" spans="1:17" x14ac:dyDescent="0.3">
      <c r="A77" s="1">
        <v>42349</v>
      </c>
      <c r="B77" s="3">
        <v>19.5487</v>
      </c>
      <c r="C77" s="2">
        <f t="shared" si="7"/>
        <v>-4.2121083326746946E-2</v>
      </c>
      <c r="J77" s="10">
        <v>70</v>
      </c>
      <c r="K77" s="10">
        <f t="shared" ca="1" si="8"/>
        <v>-7.7641132111375175E-2</v>
      </c>
      <c r="L77" s="10">
        <f t="shared" ca="1" si="11"/>
        <v>0.10441349458075226</v>
      </c>
      <c r="M77" s="10">
        <f t="shared" ca="1" si="9"/>
        <v>2.9466878672765127E-2</v>
      </c>
      <c r="N77" s="10">
        <f t="shared" ca="1" si="10"/>
        <v>1.3673828740878257E-2</v>
      </c>
      <c r="P77">
        <v>67</v>
      </c>
      <c r="Q77">
        <v>361.51205876540797</v>
      </c>
    </row>
    <row r="78" spans="1:17" x14ac:dyDescent="0.3">
      <c r="A78" s="1">
        <v>42356</v>
      </c>
      <c r="B78" s="3">
        <v>20.0244</v>
      </c>
      <c r="C78" s="2">
        <f t="shared" si="7"/>
        <v>2.4042741901996279E-2</v>
      </c>
      <c r="J78" s="10">
        <v>71</v>
      </c>
      <c r="K78" s="10">
        <f t="shared" ca="1" si="8"/>
        <v>-0.30315392782609274</v>
      </c>
      <c r="L78" s="10">
        <f t="shared" ca="1" si="11"/>
        <v>7.2760133580548766E-2</v>
      </c>
      <c r="M78" s="10">
        <f t="shared" ca="1" si="9"/>
        <v>-1.4143035159374383E-2</v>
      </c>
      <c r="N78" s="10">
        <f t="shared" ca="1" si="10"/>
        <v>0.20003498167795622</v>
      </c>
      <c r="P78">
        <v>68</v>
      </c>
      <c r="Q78">
        <v>44.031826279763429</v>
      </c>
    </row>
    <row r="79" spans="1:17" x14ac:dyDescent="0.3">
      <c r="A79" s="1">
        <v>42363</v>
      </c>
      <c r="B79" s="3">
        <v>20.6191</v>
      </c>
      <c r="C79" s="2">
        <f t="shared" si="7"/>
        <v>2.9266300732823998E-2</v>
      </c>
      <c r="J79" s="10">
        <v>72</v>
      </c>
      <c r="K79" s="10">
        <f t="shared" ca="1" si="8"/>
        <v>-0.15291821473141101</v>
      </c>
      <c r="L79" s="10">
        <f t="shared" ca="1" si="11"/>
        <v>6.1633783849792262E-2</v>
      </c>
      <c r="M79" s="10">
        <f t="shared" ca="1" si="9"/>
        <v>4.6058882483812076E-2</v>
      </c>
      <c r="N79" s="10">
        <f t="shared" ca="1" si="10"/>
        <v>2.4086702957204146E-3</v>
      </c>
      <c r="P79">
        <v>69</v>
      </c>
      <c r="Q79">
        <v>44.485536150339279</v>
      </c>
    </row>
    <row r="80" spans="1:17" x14ac:dyDescent="0.3">
      <c r="A80" s="1">
        <v>42370</v>
      </c>
      <c r="B80" s="3">
        <v>20.814499999999999</v>
      </c>
      <c r="C80" s="2">
        <f t="shared" si="7"/>
        <v>9.4320285282801699E-3</v>
      </c>
      <c r="J80" s="10">
        <v>73</v>
      </c>
      <c r="K80" s="10">
        <f t="shared" ca="1" si="8"/>
        <v>-0.23554322279916065</v>
      </c>
      <c r="L80" s="10">
        <f t="shared" ca="1" si="11"/>
        <v>4.7116363768505337E-2</v>
      </c>
      <c r="M80" s="10">
        <f t="shared" ca="1" si="9"/>
        <v>-5.9545384204042796E-2</v>
      </c>
      <c r="N80" s="10">
        <f t="shared" ca="1" si="10"/>
        <v>4.1639861499402526</v>
      </c>
      <c r="P80">
        <v>70</v>
      </c>
      <c r="Q80">
        <v>418.4201440609188</v>
      </c>
    </row>
    <row r="81" spans="1:17" x14ac:dyDescent="0.3">
      <c r="A81" s="1">
        <v>42377</v>
      </c>
      <c r="B81" s="3">
        <v>19.4297</v>
      </c>
      <c r="C81" s="2">
        <f t="shared" si="7"/>
        <v>-6.8847035990847905E-2</v>
      </c>
      <c r="J81" s="10">
        <v>74</v>
      </c>
      <c r="K81" s="10">
        <f t="shared" ca="1" si="8"/>
        <v>0.10372999330498824</v>
      </c>
      <c r="L81" s="10">
        <f t="shared" ca="1" si="11"/>
        <v>5.2003743866767788E-2</v>
      </c>
      <c r="M81" s="10">
        <f t="shared" ca="1" si="9"/>
        <v>5.6439979522506165E-3</v>
      </c>
      <c r="N81" s="10">
        <f t="shared" ca="1" si="10"/>
        <v>3.4289324726200658E-2</v>
      </c>
      <c r="P81">
        <v>71</v>
      </c>
      <c r="Q81">
        <v>19.3082019354406</v>
      </c>
    </row>
    <row r="82" spans="1:17" x14ac:dyDescent="0.3">
      <c r="A82" s="1">
        <v>42384</v>
      </c>
      <c r="B82" s="3">
        <v>19.251300000000001</v>
      </c>
      <c r="C82" s="2">
        <f t="shared" si="7"/>
        <v>-9.2242323078653033E-3</v>
      </c>
      <c r="J82" s="10">
        <v>75</v>
      </c>
      <c r="K82" s="10">
        <f t="shared" ca="1" si="8"/>
        <v>0.45611862597339364</v>
      </c>
      <c r="L82" s="10">
        <f t="shared" ca="1" si="11"/>
        <v>7.5723620064750211E-2</v>
      </c>
      <c r="M82" s="10">
        <f t="shared" ca="1" si="9"/>
        <v>7.4621146049179421E-4</v>
      </c>
      <c r="N82" s="10">
        <f t="shared" ca="1" si="10"/>
        <v>7.1603585177899276E-2</v>
      </c>
      <c r="P82">
        <v>72</v>
      </c>
      <c r="Q82">
        <v>21.547423767220842</v>
      </c>
    </row>
    <row r="83" spans="1:17" x14ac:dyDescent="0.3">
      <c r="A83" s="1">
        <v>42391</v>
      </c>
      <c r="B83" s="3">
        <v>20.296299999999999</v>
      </c>
      <c r="C83" s="2">
        <f t="shared" si="7"/>
        <v>5.2860012504310258E-2</v>
      </c>
      <c r="J83" s="10">
        <v>76</v>
      </c>
      <c r="K83" s="10">
        <f t="shared" ca="1" si="8"/>
        <v>0.39164158200788007</v>
      </c>
      <c r="L83" s="10">
        <f t="shared" ca="1" si="11"/>
        <v>0.10538013842227263</v>
      </c>
      <c r="M83" s="10">
        <f t="shared" ca="1" si="9"/>
        <v>-5.2316361901022269E-2</v>
      </c>
      <c r="N83" s="10">
        <f t="shared" ca="1" si="10"/>
        <v>6.2566475714626479</v>
      </c>
      <c r="P83">
        <v>73</v>
      </c>
      <c r="Q83">
        <v>450.27678108070512</v>
      </c>
    </row>
    <row r="84" spans="1:17" x14ac:dyDescent="0.3">
      <c r="A84" s="1">
        <v>42398</v>
      </c>
      <c r="B84" s="3">
        <v>20.627600000000001</v>
      </c>
      <c r="C84" s="2">
        <f t="shared" si="7"/>
        <v>1.6191381456413311E-2</v>
      </c>
      <c r="J84" s="10">
        <v>77</v>
      </c>
      <c r="K84" s="10">
        <f t="shared" ca="1" si="8"/>
        <v>-0.22359006599597936</v>
      </c>
      <c r="L84" s="10">
        <f t="shared" ca="1" si="11"/>
        <v>8.1818186317771255E-2</v>
      </c>
      <c r="M84" s="10">
        <f t="shared" ca="1" si="9"/>
        <v>-8.928726609927671E-4</v>
      </c>
      <c r="N84" s="10">
        <f t="shared" ca="1" si="10"/>
        <v>8.7643850723579789E-2</v>
      </c>
      <c r="P84">
        <v>74</v>
      </c>
      <c r="Q84">
        <v>14.185218142432197</v>
      </c>
    </row>
    <row r="85" spans="1:17" x14ac:dyDescent="0.3">
      <c r="A85" s="1">
        <v>42405</v>
      </c>
      <c r="B85" s="3">
        <v>20.1858</v>
      </c>
      <c r="C85" s="2">
        <f t="shared" si="7"/>
        <v>-2.1650597971180689E-2</v>
      </c>
      <c r="J85" s="10">
        <v>78</v>
      </c>
      <c r="K85" s="10">
        <f t="shared" ca="1" si="8"/>
        <v>0.31585971321330369</v>
      </c>
      <c r="L85" s="10">
        <f t="shared" ca="1" si="11"/>
        <v>0.10766125518373512</v>
      </c>
      <c r="M85" s="10">
        <f t="shared" ca="1" si="9"/>
        <v>-3.5462040526475273E-2</v>
      </c>
      <c r="N85" s="10">
        <f t="shared" ca="1" si="10"/>
        <v>1.7995013044745465</v>
      </c>
      <c r="P85">
        <v>75</v>
      </c>
      <c r="Q85">
        <v>11.616807004847528</v>
      </c>
    </row>
    <row r="86" spans="1:17" x14ac:dyDescent="0.3">
      <c r="A86" s="1">
        <v>42412</v>
      </c>
      <c r="B86" s="3">
        <v>18.835000000000001</v>
      </c>
      <c r="C86" s="2">
        <f t="shared" si="7"/>
        <v>-6.9262545766649711E-2</v>
      </c>
      <c r="J86" s="10">
        <v>79</v>
      </c>
      <c r="K86" s="10">
        <f t="shared" ca="1" si="8"/>
        <v>0.436408696398984</v>
      </c>
      <c r="L86" s="10">
        <f t="shared" ca="1" si="11"/>
        <v>0.15464556321114731</v>
      </c>
      <c r="M86" s="10">
        <f t="shared" ca="1" si="9"/>
        <v>-3.5344613597316381E-2</v>
      </c>
      <c r="N86" s="10">
        <f t="shared" ca="1" si="10"/>
        <v>2.6542031910369541</v>
      </c>
      <c r="P86">
        <v>76</v>
      </c>
      <c r="Q86">
        <v>432.56354248398998</v>
      </c>
    </row>
    <row r="87" spans="1:17" x14ac:dyDescent="0.3">
      <c r="A87" s="1">
        <v>42419</v>
      </c>
      <c r="B87" s="3">
        <v>19.497699999999998</v>
      </c>
      <c r="C87" s="2">
        <f t="shared" si="7"/>
        <v>3.4579668751250785E-2</v>
      </c>
      <c r="J87" s="10">
        <v>80</v>
      </c>
      <c r="K87" s="10">
        <f t="shared" ca="1" si="8"/>
        <v>-0.21228942368169534</v>
      </c>
      <c r="L87" s="10">
        <f t="shared" ca="1" si="11"/>
        <v>0.12181594572212166</v>
      </c>
      <c r="M87" s="10">
        <f t="shared" ca="1" si="9"/>
        <v>6.5423497007934869E-3</v>
      </c>
      <c r="N87" s="10">
        <f t="shared" ca="1" si="10"/>
        <v>7.2300276284992179E-2</v>
      </c>
      <c r="P87">
        <v>77</v>
      </c>
      <c r="Q87">
        <v>35.323788684635957</v>
      </c>
    </row>
    <row r="88" spans="1:17" x14ac:dyDescent="0.3">
      <c r="A88" s="1">
        <v>42426</v>
      </c>
      <c r="B88" s="3">
        <v>18.979399999999998</v>
      </c>
      <c r="C88" s="2">
        <f t="shared" si="7"/>
        <v>-2.6942329436543448E-2</v>
      </c>
      <c r="J88" s="10">
        <v>81</v>
      </c>
      <c r="K88" s="10">
        <f t="shared" ca="1" si="8"/>
        <v>-0.14445784515444932</v>
      </c>
      <c r="L88" s="10">
        <f t="shared" ca="1" si="11"/>
        <v>0.1042186766976526</v>
      </c>
      <c r="M88" s="10">
        <f t="shared" ca="1" si="9"/>
        <v>-1.6239733895511407E-2</v>
      </c>
      <c r="N88" s="10">
        <f t="shared" ca="1" si="10"/>
        <v>0.39256725994895325</v>
      </c>
      <c r="P88">
        <v>78</v>
      </c>
      <c r="Q88">
        <v>36.554400588864212</v>
      </c>
    </row>
    <row r="89" spans="1:17" x14ac:dyDescent="0.3">
      <c r="A89" s="1">
        <v>42433</v>
      </c>
      <c r="B89" s="3">
        <v>19.336300000000001</v>
      </c>
      <c r="C89" s="2">
        <f t="shared" si="7"/>
        <v>1.8629977923477564E-2</v>
      </c>
      <c r="J89" s="10">
        <v>82</v>
      </c>
      <c r="K89" s="10">
        <f t="shared" ca="1" si="8"/>
        <v>7.4487495633021331E-2</v>
      </c>
      <c r="L89" s="10">
        <f t="shared" ca="1" si="11"/>
        <v>0.11198166492304826</v>
      </c>
      <c r="M89" s="10">
        <f t="shared" ca="1" si="9"/>
        <v>-1.1671524328103013E-2</v>
      </c>
      <c r="N89" s="10">
        <f t="shared" ca="1" si="10"/>
        <v>0.29325108663238658</v>
      </c>
      <c r="P89">
        <v>79</v>
      </c>
      <c r="Q89">
        <v>12169.115316653153</v>
      </c>
    </row>
    <row r="90" spans="1:17" x14ac:dyDescent="0.3">
      <c r="A90" s="1">
        <v>42440</v>
      </c>
      <c r="B90" s="3">
        <v>19.829000000000001</v>
      </c>
      <c r="C90" s="2">
        <f t="shared" si="7"/>
        <v>2.5161354234478954E-2</v>
      </c>
      <c r="J90" s="10">
        <v>83</v>
      </c>
      <c r="K90" s="10">
        <f t="shared" ca="1" si="8"/>
        <v>0.27088273965915544</v>
      </c>
      <c r="L90" s="10">
        <f t="shared" ca="1" si="11"/>
        <v>0.14231556510899712</v>
      </c>
      <c r="M90" s="10">
        <f t="shared" ca="1" si="9"/>
        <v>-3.250452165169402E-2</v>
      </c>
      <c r="N90" s="10">
        <f t="shared" ca="1" si="10"/>
        <v>2.2099886855428705</v>
      </c>
      <c r="P90">
        <v>80</v>
      </c>
      <c r="Q90">
        <v>203.97866356656769</v>
      </c>
    </row>
    <row r="91" spans="1:17" x14ac:dyDescent="0.3">
      <c r="A91" s="1">
        <v>42447</v>
      </c>
      <c r="B91" s="3">
        <v>18.860499999999998</v>
      </c>
      <c r="C91" s="2">
        <f t="shared" si="7"/>
        <v>-5.0075724628094322E-2</v>
      </c>
      <c r="J91" s="10">
        <v>84</v>
      </c>
      <c r="K91" s="10">
        <f t="shared" ca="1" si="8"/>
        <v>8.8365629225185885E-2</v>
      </c>
      <c r="L91" s="10">
        <f t="shared" ca="1" si="11"/>
        <v>0.15489136956839158</v>
      </c>
      <c r="M91" s="10">
        <f t="shared" ca="1" si="9"/>
        <v>-1.1968338312732946E-2</v>
      </c>
      <c r="N91" s="10">
        <f t="shared" ca="1" si="10"/>
        <v>0.42586781819279734</v>
      </c>
      <c r="P91">
        <v>81</v>
      </c>
      <c r="Q91">
        <v>6.3083793134788921</v>
      </c>
    </row>
    <row r="92" spans="1:17" x14ac:dyDescent="0.3">
      <c r="A92" s="1">
        <v>42454</v>
      </c>
      <c r="B92" s="3">
        <v>19.072900000000001</v>
      </c>
      <c r="C92" s="2">
        <f t="shared" si="7"/>
        <v>1.1198691378286687E-2</v>
      </c>
      <c r="J92" s="10">
        <v>85</v>
      </c>
      <c r="K92" s="10">
        <f t="shared" ca="1" si="8"/>
        <v>0.12844916444982349</v>
      </c>
      <c r="L92" s="10">
        <f t="shared" ca="1" si="11"/>
        <v>0.17478703656994032</v>
      </c>
      <c r="M92" s="10">
        <f t="shared" ca="1" si="9"/>
        <v>-2.6366441432095341E-3</v>
      </c>
      <c r="N92" s="10">
        <f t="shared" ca="1" si="10"/>
        <v>0.21876082876517544</v>
      </c>
      <c r="P92">
        <v>82</v>
      </c>
      <c r="Q92">
        <v>32.671750147927966</v>
      </c>
    </row>
    <row r="93" spans="1:17" x14ac:dyDescent="0.3">
      <c r="A93" s="1">
        <v>42461</v>
      </c>
      <c r="B93" s="3">
        <v>18.444199999999999</v>
      </c>
      <c r="C93" s="2">
        <f t="shared" si="7"/>
        <v>-3.3518521446407046E-2</v>
      </c>
      <c r="J93" s="10">
        <v>86</v>
      </c>
      <c r="K93" s="10">
        <f t="shared" ca="1" si="8"/>
        <v>0.42987728047887508</v>
      </c>
      <c r="L93" s="10">
        <f t="shared" ca="1" si="11"/>
        <v>0.24992401251358795</v>
      </c>
      <c r="M93" s="10">
        <f t="shared" ca="1" si="9"/>
        <v>1.2195327995294825E-2</v>
      </c>
      <c r="N93" s="10">
        <f t="shared" ca="1" si="10"/>
        <v>8.8120254464614967E-2</v>
      </c>
      <c r="P93">
        <v>83</v>
      </c>
      <c r="Q93">
        <v>48.462789305152398</v>
      </c>
    </row>
    <row r="94" spans="1:17" x14ac:dyDescent="0.3">
      <c r="A94" s="1">
        <v>42468</v>
      </c>
      <c r="B94" s="3">
        <v>17.96</v>
      </c>
      <c r="C94" s="2">
        <f t="shared" si="7"/>
        <v>-2.6602895046400024E-2</v>
      </c>
      <c r="J94" s="10">
        <v>87</v>
      </c>
      <c r="K94" s="10">
        <f t="shared" ca="1" si="8"/>
        <v>0.7013691057056054</v>
      </c>
      <c r="L94" s="10">
        <f t="shared" ca="1" si="11"/>
        <v>0.42521299366459964</v>
      </c>
      <c r="M94" s="10">
        <f t="shared" ca="1" si="9"/>
        <v>9.3725622138505112E-3</v>
      </c>
      <c r="N94" s="10">
        <f t="shared" ca="1" si="10"/>
        <v>0.18885411457152512</v>
      </c>
      <c r="P94">
        <v>84</v>
      </c>
      <c r="Q94">
        <v>145.4072707550859</v>
      </c>
    </row>
    <row r="95" spans="1:17" x14ac:dyDescent="0.3">
      <c r="A95" s="1">
        <v>42475</v>
      </c>
      <c r="B95" s="3">
        <v>18.852</v>
      </c>
      <c r="C95" s="2">
        <f t="shared" si="7"/>
        <v>4.8471946187430837E-2</v>
      </c>
      <c r="J95" s="10">
        <v>88</v>
      </c>
      <c r="K95" s="10">
        <f t="shared" ca="1" si="8"/>
        <v>0.21876027755050712</v>
      </c>
      <c r="L95" s="10">
        <f t="shared" ca="1" si="11"/>
        <v>0.51823270617674944</v>
      </c>
      <c r="M95" s="10">
        <f t="shared" ca="1" si="9"/>
        <v>-6.2281102727174499E-2</v>
      </c>
      <c r="N95" s="10">
        <f t="shared" ca="1" si="10"/>
        <v>148.63805702479681</v>
      </c>
      <c r="P95">
        <v>85</v>
      </c>
      <c r="Q95">
        <v>185.14648101125445</v>
      </c>
    </row>
    <row r="96" spans="1:17" x14ac:dyDescent="0.3">
      <c r="A96" s="1">
        <v>42482</v>
      </c>
      <c r="B96" s="3">
        <v>18.4527</v>
      </c>
      <c r="C96" s="2">
        <f t="shared" si="7"/>
        <v>-2.1408307818401039E-2</v>
      </c>
      <c r="J96" s="10">
        <v>89</v>
      </c>
      <c r="K96" s="10">
        <f t="shared" ca="1" si="8"/>
        <v>1.240481800523712E-2</v>
      </c>
      <c r="L96" s="10">
        <f t="shared" ca="1" si="11"/>
        <v>0.52466128858123362</v>
      </c>
      <c r="M96" s="10">
        <f t="shared" ca="1" si="9"/>
        <v>2.3857136896722142E-2</v>
      </c>
      <c r="N96" s="10">
        <f t="shared" ca="1" si="10"/>
        <v>6.4354039101160734E-2</v>
      </c>
      <c r="P96">
        <v>86</v>
      </c>
      <c r="Q96">
        <v>72.664899111176467</v>
      </c>
    </row>
    <row r="97" spans="1:17" x14ac:dyDescent="0.3">
      <c r="A97" s="1">
        <v>42489</v>
      </c>
      <c r="B97" s="3">
        <v>18.783999999999999</v>
      </c>
      <c r="C97" s="2">
        <f t="shared" si="7"/>
        <v>1.779474240260253E-2</v>
      </c>
      <c r="J97" s="10">
        <v>90</v>
      </c>
      <c r="K97" s="10">
        <f t="shared" ca="1" si="8"/>
        <v>-0.24505415547704842</v>
      </c>
      <c r="L97" s="10">
        <f t="shared" ca="1" si="11"/>
        <v>0.3960908595964594</v>
      </c>
      <c r="M97" s="10">
        <f t="shared" ca="1" si="9"/>
        <v>-4.8990273718182054E-4</v>
      </c>
      <c r="N97" s="10">
        <f t="shared" ca="1" si="10"/>
        <v>0.41395020070913607</v>
      </c>
      <c r="P97">
        <v>87</v>
      </c>
      <c r="Q97">
        <v>126.84080306294597</v>
      </c>
    </row>
    <row r="98" spans="1:17" x14ac:dyDescent="0.3">
      <c r="A98" s="1">
        <v>42496</v>
      </c>
      <c r="B98" s="3">
        <v>18.019400000000001</v>
      </c>
      <c r="C98" s="2">
        <f t="shared" si="7"/>
        <v>-4.155648835723217E-2</v>
      </c>
      <c r="J98" s="10">
        <v>91</v>
      </c>
      <c r="K98" s="10">
        <f t="shared" ca="1" si="8"/>
        <v>-0.11107299400329686</v>
      </c>
      <c r="L98" s="10">
        <f t="shared" ca="1" si="11"/>
        <v>0.35209586192374115</v>
      </c>
      <c r="M98" s="10">
        <f t="shared" ca="1" si="9"/>
        <v>-2.9136020799728542E-3</v>
      </c>
      <c r="N98" s="10">
        <f t="shared" ca="1" si="10"/>
        <v>0.45917356127108122</v>
      </c>
      <c r="P98">
        <v>88</v>
      </c>
      <c r="Q98">
        <v>28.058269323488627</v>
      </c>
    </row>
    <row r="99" spans="1:17" x14ac:dyDescent="0.3">
      <c r="A99" s="1">
        <v>42503</v>
      </c>
      <c r="B99" s="3">
        <v>19.004899999999999</v>
      </c>
      <c r="C99" s="2">
        <f t="shared" si="7"/>
        <v>5.3247885365697661E-2</v>
      </c>
      <c r="J99" s="10">
        <v>92</v>
      </c>
      <c r="K99" s="10">
        <f t="shared" ca="1" si="8"/>
        <v>0.14902177087830001</v>
      </c>
      <c r="L99" s="10">
        <f t="shared" ca="1" si="11"/>
        <v>0.40456581078653842</v>
      </c>
      <c r="M99" s="10">
        <f t="shared" ca="1" si="9"/>
        <v>-3.6195583757877348E-2</v>
      </c>
      <c r="N99" s="10">
        <f t="shared" ca="1" si="10"/>
        <v>12.022901228073675</v>
      </c>
      <c r="P99">
        <v>89</v>
      </c>
      <c r="Q99">
        <v>28.193771925916117</v>
      </c>
    </row>
    <row r="100" spans="1:17" x14ac:dyDescent="0.3">
      <c r="A100" s="1">
        <v>42510</v>
      </c>
      <c r="B100" s="3">
        <v>18.9115</v>
      </c>
      <c r="C100" s="2">
        <f t="shared" si="7"/>
        <v>-4.9266380202307577E-3</v>
      </c>
      <c r="J100" s="10">
        <v>93</v>
      </c>
      <c r="K100" s="10">
        <f t="shared" ca="1" si="8"/>
        <v>-0.74716131261345264</v>
      </c>
      <c r="L100" s="10">
        <f t="shared" ca="1" si="11"/>
        <v>0.10228988856074266</v>
      </c>
      <c r="M100" s="10">
        <f t="shared" ca="1" si="9"/>
        <v>-4.5080714262507766E-2</v>
      </c>
      <c r="N100" s="10">
        <f t="shared" ca="1" si="10"/>
        <v>7.4633344623740321</v>
      </c>
      <c r="P100">
        <v>90</v>
      </c>
      <c r="Q100">
        <v>16577.185736509178</v>
      </c>
    </row>
    <row r="101" spans="1:17" x14ac:dyDescent="0.3">
      <c r="A101" s="1">
        <v>42517</v>
      </c>
      <c r="B101" s="3">
        <v>18.758600000000001</v>
      </c>
      <c r="C101" s="2">
        <f t="shared" si="7"/>
        <v>-8.117888706236559E-3</v>
      </c>
      <c r="J101" s="10">
        <v>94</v>
      </c>
      <c r="K101" s="10">
        <f t="shared" ca="1" si="8"/>
        <v>0.23741063345283661</v>
      </c>
      <c r="L101" s="10">
        <f t="shared" ca="1" si="11"/>
        <v>0.12657459579976862</v>
      </c>
      <c r="M101" s="10">
        <f t="shared" ca="1" si="9"/>
        <v>-2.0538602390358034E-2</v>
      </c>
      <c r="N101" s="10">
        <f t="shared" ca="1" si="10"/>
        <v>0.89030346453834619</v>
      </c>
      <c r="P101">
        <v>91</v>
      </c>
      <c r="Q101">
        <v>13.588474257376854</v>
      </c>
    </row>
    <row r="102" spans="1:17" x14ac:dyDescent="0.3">
      <c r="A102" s="1">
        <v>42524</v>
      </c>
      <c r="B102" s="3">
        <v>18.444199999999999</v>
      </c>
      <c r="C102" s="2">
        <f t="shared" si="7"/>
        <v>-1.6902356007230359E-2</v>
      </c>
      <c r="J102" s="10">
        <v>95</v>
      </c>
      <c r="K102" s="10">
        <f t="shared" ca="1" si="8"/>
        <v>-7.7137754397830147E-2</v>
      </c>
      <c r="L102" s="10">
        <f t="shared" ca="1" si="11"/>
        <v>0.11681091571596146</v>
      </c>
      <c r="M102" s="10">
        <f t="shared" ca="1" si="9"/>
        <v>-9.7649782731124429E-3</v>
      </c>
      <c r="N102" s="10">
        <f t="shared" ca="1" si="10"/>
        <v>0.29671987596134125</v>
      </c>
      <c r="P102">
        <v>92</v>
      </c>
      <c r="Q102">
        <v>38.791341877308007</v>
      </c>
    </row>
    <row r="103" spans="1:17" x14ac:dyDescent="0.3">
      <c r="A103" s="1">
        <v>42531</v>
      </c>
      <c r="B103" s="3">
        <v>18.299800000000001</v>
      </c>
      <c r="C103" s="2">
        <f t="shared" si="7"/>
        <v>-7.8598270945485355E-3</v>
      </c>
      <c r="J103" s="10">
        <v>96</v>
      </c>
      <c r="K103" s="10">
        <f t="shared" ca="1" si="8"/>
        <v>-0.74890033045048476</v>
      </c>
      <c r="L103" s="10">
        <f t="shared" ca="1" si="11"/>
        <v>2.9331182336054199E-2</v>
      </c>
      <c r="M103" s="10">
        <f t="shared" ca="1" si="9"/>
        <v>8.0859600095327978E-3</v>
      </c>
      <c r="N103" s="10">
        <f t="shared" ca="1" si="10"/>
        <v>1.3538271341296896E-2</v>
      </c>
      <c r="P103">
        <v>93</v>
      </c>
      <c r="Q103">
        <v>514.05777772087583</v>
      </c>
    </row>
    <row r="104" spans="1:17" x14ac:dyDescent="0.3">
      <c r="A104" s="1">
        <v>42538</v>
      </c>
      <c r="B104" s="3">
        <v>17.841000000000001</v>
      </c>
      <c r="C104" s="2">
        <f t="shared" si="7"/>
        <v>-2.5390951433338794E-2</v>
      </c>
      <c r="J104" s="10">
        <v>97</v>
      </c>
      <c r="K104" s="10">
        <f t="shared" ca="1" si="8"/>
        <v>-0.11369740886461573</v>
      </c>
      <c r="L104" s="10">
        <f t="shared" ca="1" si="11"/>
        <v>2.599630290550925E-2</v>
      </c>
      <c r="M104" s="10">
        <f t="shared" ca="1" si="9"/>
        <v>2.0016272338086061E-2</v>
      </c>
      <c r="N104" s="10">
        <f t="shared" ca="1" si="10"/>
        <v>3.8020942340080029E-3</v>
      </c>
      <c r="P104">
        <v>94</v>
      </c>
      <c r="Q104">
        <v>54.879979670625517</v>
      </c>
    </row>
    <row r="105" spans="1:17" x14ac:dyDescent="0.3">
      <c r="A105" s="1">
        <v>42545</v>
      </c>
      <c r="B105" s="3">
        <v>17.467199999999998</v>
      </c>
      <c r="C105" s="2">
        <f t="shared" si="7"/>
        <v>-2.1174342848698454E-2</v>
      </c>
      <c r="J105" s="10">
        <v>98</v>
      </c>
      <c r="K105" s="10">
        <f t="shared" ca="1" si="8"/>
        <v>0.35651322274511565</v>
      </c>
      <c r="L105" s="10">
        <f t="shared" ca="1" si="11"/>
        <v>3.5264328633810571E-2</v>
      </c>
      <c r="M105" s="10">
        <f t="shared" ca="1" si="9"/>
        <v>-4.1210015976106074E-2</v>
      </c>
      <c r="N105" s="10">
        <f t="shared" ca="1" si="10"/>
        <v>2.179885804888289</v>
      </c>
      <c r="P105">
        <v>95</v>
      </c>
      <c r="Q105">
        <v>50306.32635494518</v>
      </c>
    </row>
    <row r="106" spans="1:17" x14ac:dyDescent="0.3">
      <c r="A106" s="1">
        <v>42552</v>
      </c>
      <c r="B106" s="3">
        <v>17.620100000000001</v>
      </c>
      <c r="C106" s="2">
        <f t="shared" si="7"/>
        <v>8.7154593169596131E-3</v>
      </c>
      <c r="J106" s="10">
        <v>99</v>
      </c>
      <c r="K106" s="10">
        <f t="shared" ca="1" si="8"/>
        <v>-0.27229329344232905</v>
      </c>
      <c r="L106" s="10">
        <f t="shared" ca="1" si="11"/>
        <v>2.5662088449077664E-2</v>
      </c>
      <c r="M106" s="10">
        <f t="shared" ca="1" si="9"/>
        <v>6.1202722417798977E-2</v>
      </c>
      <c r="N106" s="10">
        <f t="shared" ca="1" si="10"/>
        <v>7.1656370634748322E-5</v>
      </c>
      <c r="P106">
        <v>96</v>
      </c>
      <c r="Q106">
        <v>192.17210541756296</v>
      </c>
    </row>
    <row r="107" spans="1:17" x14ac:dyDescent="0.3">
      <c r="A107" s="1">
        <v>42559</v>
      </c>
      <c r="B107" s="3">
        <v>17.509699999999999</v>
      </c>
      <c r="C107" s="2">
        <f t="shared" si="7"/>
        <v>-6.2852827766588203E-3</v>
      </c>
      <c r="J107" s="10">
        <v>100</v>
      </c>
      <c r="K107" s="10">
        <f t="shared" ca="1" si="8"/>
        <v>1.0827286145555033</v>
      </c>
      <c r="L107" s="10">
        <f t="shared" ca="1" si="11"/>
        <v>5.3447165922148307E-2</v>
      </c>
      <c r="M107" s="10">
        <f t="shared" ca="1" si="9"/>
        <v>3.0465427281327607E-2</v>
      </c>
      <c r="N107" s="10">
        <f t="shared" ca="1" si="10"/>
        <v>2.6581661840406083E-3</v>
      </c>
      <c r="P107">
        <v>97</v>
      </c>
      <c r="Q107">
        <v>10.022139610311092</v>
      </c>
    </row>
    <row r="108" spans="1:17" x14ac:dyDescent="0.3">
      <c r="A108" s="1">
        <v>42566</v>
      </c>
      <c r="B108" s="3">
        <v>18.2913</v>
      </c>
      <c r="C108" s="2">
        <f t="shared" si="7"/>
        <v>4.367052388405554E-2</v>
      </c>
      <c r="P108">
        <v>98</v>
      </c>
      <c r="Q108">
        <v>247.127851305169</v>
      </c>
    </row>
    <row r="109" spans="1:17" x14ac:dyDescent="0.3">
      <c r="A109" s="1">
        <v>42573</v>
      </c>
      <c r="B109" s="3">
        <v>19.072900000000001</v>
      </c>
      <c r="C109" s="2">
        <f t="shared" si="7"/>
        <v>4.1842942398636389E-2</v>
      </c>
      <c r="P109">
        <v>99</v>
      </c>
      <c r="Q109">
        <v>2861.0605718612624</v>
      </c>
    </row>
    <row r="110" spans="1:17" x14ac:dyDescent="0.3">
      <c r="A110" s="1">
        <v>42580</v>
      </c>
      <c r="B110" s="3">
        <v>19.888500000000001</v>
      </c>
      <c r="C110" s="2">
        <f t="shared" si="7"/>
        <v>4.187319587388541E-2</v>
      </c>
      <c r="P110">
        <v>100</v>
      </c>
      <c r="Q110">
        <v>99.776234248688723</v>
      </c>
    </row>
    <row r="111" spans="1:17" x14ac:dyDescent="0.3">
      <c r="A111" s="1">
        <v>42587</v>
      </c>
      <c r="B111" s="3">
        <v>19.888500000000001</v>
      </c>
      <c r="C111" s="2">
        <f t="shared" si="7"/>
        <v>0</v>
      </c>
      <c r="P111">
        <v>101</v>
      </c>
      <c r="Q111">
        <v>40.577066124163096</v>
      </c>
    </row>
    <row r="112" spans="1:17" x14ac:dyDescent="0.3">
      <c r="A112" s="1">
        <v>42594</v>
      </c>
      <c r="B112" s="3">
        <v>19.88</v>
      </c>
      <c r="C112" s="2">
        <f t="shared" si="7"/>
        <v>-4.2747401231819449E-4</v>
      </c>
      <c r="P112">
        <v>102</v>
      </c>
      <c r="Q112">
        <v>110.37369550159491</v>
      </c>
    </row>
    <row r="113" spans="1:17" x14ac:dyDescent="0.3">
      <c r="A113" s="1">
        <v>42601</v>
      </c>
      <c r="B113" s="3">
        <v>20.3048</v>
      </c>
      <c r="C113" s="2">
        <f t="shared" si="7"/>
        <v>2.114311007063166E-2</v>
      </c>
      <c r="P113">
        <v>103</v>
      </c>
      <c r="Q113">
        <v>8.5477476260456058</v>
      </c>
    </row>
    <row r="114" spans="1:17" x14ac:dyDescent="0.3">
      <c r="A114" s="1">
        <v>42608</v>
      </c>
      <c r="B114" s="3">
        <v>21.154299999999999</v>
      </c>
      <c r="C114" s="2">
        <f t="shared" si="7"/>
        <v>4.0985883221283943E-2</v>
      </c>
      <c r="P114">
        <v>104</v>
      </c>
      <c r="Q114">
        <v>2639.2449359521906</v>
      </c>
    </row>
    <row r="115" spans="1:17" x14ac:dyDescent="0.3">
      <c r="A115" s="1">
        <v>42615</v>
      </c>
      <c r="B115" s="3">
        <v>20.372699999999998</v>
      </c>
      <c r="C115" s="2">
        <f t="shared" si="7"/>
        <v>-3.7647425200814662E-2</v>
      </c>
      <c r="P115">
        <v>105</v>
      </c>
      <c r="Q115">
        <v>54.044306168783081</v>
      </c>
    </row>
    <row r="116" spans="1:17" x14ac:dyDescent="0.3">
      <c r="A116" s="1">
        <v>42622</v>
      </c>
      <c r="B116" s="3">
        <v>19.412700000000001</v>
      </c>
      <c r="C116" s="2">
        <f t="shared" si="7"/>
        <v>-4.8268278257743741E-2</v>
      </c>
      <c r="P116">
        <v>106</v>
      </c>
      <c r="Q116">
        <v>3.8495194693711072</v>
      </c>
    </row>
    <row r="117" spans="1:17" x14ac:dyDescent="0.3">
      <c r="A117" s="1">
        <v>42629</v>
      </c>
      <c r="B117" s="3">
        <v>19.132400000000001</v>
      </c>
      <c r="C117" s="2">
        <f t="shared" si="7"/>
        <v>-1.4544258081985697E-2</v>
      </c>
      <c r="P117">
        <v>107</v>
      </c>
      <c r="Q117">
        <v>311.35316183981291</v>
      </c>
    </row>
    <row r="118" spans="1:17" x14ac:dyDescent="0.3">
      <c r="A118" s="1">
        <v>42636</v>
      </c>
      <c r="B118" s="3">
        <v>19.837499999999999</v>
      </c>
      <c r="C118" s="2">
        <f t="shared" si="7"/>
        <v>3.6190852872727865E-2</v>
      </c>
      <c r="P118">
        <v>108</v>
      </c>
      <c r="Q118">
        <v>188.77650680446189</v>
      </c>
    </row>
    <row r="119" spans="1:17" x14ac:dyDescent="0.3">
      <c r="A119" s="1">
        <v>42643</v>
      </c>
      <c r="B119" s="3">
        <v>19.769500000000001</v>
      </c>
      <c r="C119" s="2">
        <f t="shared" si="7"/>
        <v>-3.4337398345347814E-3</v>
      </c>
      <c r="P119">
        <v>109</v>
      </c>
      <c r="Q119">
        <v>5.8923794290213793</v>
      </c>
    </row>
    <row r="120" spans="1:17" x14ac:dyDescent="0.3">
      <c r="A120" s="1">
        <v>42650</v>
      </c>
      <c r="B120" s="3">
        <v>20.296299999999999</v>
      </c>
      <c r="C120" s="2">
        <f t="shared" si="7"/>
        <v>2.6298257407428933E-2</v>
      </c>
      <c r="P120">
        <v>110</v>
      </c>
      <c r="Q120">
        <v>19.46369464611562</v>
      </c>
    </row>
    <row r="121" spans="1:17" x14ac:dyDescent="0.3">
      <c r="A121" s="1">
        <v>42657</v>
      </c>
      <c r="B121" s="3">
        <v>20.627600000000001</v>
      </c>
      <c r="C121" s="2">
        <f t="shared" si="7"/>
        <v>1.6191381456413311E-2</v>
      </c>
      <c r="P121">
        <v>111</v>
      </c>
      <c r="Q121">
        <v>187.09387814067497</v>
      </c>
    </row>
    <row r="122" spans="1:17" x14ac:dyDescent="0.3">
      <c r="A122" s="1">
        <v>42664</v>
      </c>
      <c r="B122" s="3">
        <v>21.485700000000001</v>
      </c>
      <c r="C122" s="2">
        <f t="shared" si="7"/>
        <v>4.0757612684753364E-2</v>
      </c>
      <c r="P122">
        <v>112</v>
      </c>
      <c r="Q122">
        <v>527.60228112723632</v>
      </c>
    </row>
    <row r="123" spans="1:17" x14ac:dyDescent="0.3">
      <c r="A123" s="1">
        <v>42671</v>
      </c>
      <c r="B123" s="3">
        <v>20.585100000000001</v>
      </c>
      <c r="C123" s="2">
        <f t="shared" si="7"/>
        <v>-4.2820084450277268E-2</v>
      </c>
      <c r="P123">
        <v>113</v>
      </c>
      <c r="Q123">
        <v>-11.556225928845452</v>
      </c>
    </row>
    <row r="124" spans="1:17" x14ac:dyDescent="0.3">
      <c r="A124" s="1">
        <v>42678</v>
      </c>
      <c r="B124" s="3">
        <v>19.5062</v>
      </c>
      <c r="C124" s="2">
        <f t="shared" si="7"/>
        <v>-5.3835149363643281E-2</v>
      </c>
      <c r="P124">
        <v>114</v>
      </c>
      <c r="Q124">
        <v>22.027254126243129</v>
      </c>
    </row>
    <row r="125" spans="1:17" x14ac:dyDescent="0.3">
      <c r="A125" s="1">
        <v>42685</v>
      </c>
      <c r="B125" s="3">
        <v>19.863</v>
      </c>
      <c r="C125" s="2">
        <f t="shared" si="7"/>
        <v>1.8126340858151152E-2</v>
      </c>
      <c r="P125">
        <v>115</v>
      </c>
      <c r="Q125">
        <v>84.129607108337183</v>
      </c>
    </row>
    <row r="126" spans="1:17" x14ac:dyDescent="0.3">
      <c r="A126" s="1">
        <v>42692</v>
      </c>
      <c r="B126" s="3">
        <v>19.718599999999999</v>
      </c>
      <c r="C126" s="2">
        <f t="shared" si="7"/>
        <v>-7.2963518713239292E-3</v>
      </c>
      <c r="P126">
        <v>116</v>
      </c>
      <c r="Q126">
        <v>5.9751725457569131</v>
      </c>
    </row>
    <row r="127" spans="1:17" x14ac:dyDescent="0.3">
      <c r="A127" s="1">
        <v>42699</v>
      </c>
      <c r="B127" s="3">
        <v>19.9649</v>
      </c>
      <c r="C127" s="2">
        <f t="shared" si="7"/>
        <v>1.2413378997806698E-2</v>
      </c>
      <c r="P127">
        <v>117</v>
      </c>
      <c r="Q127">
        <v>26.098870065359886</v>
      </c>
    </row>
    <row r="128" spans="1:17" x14ac:dyDescent="0.3">
      <c r="A128" s="1">
        <v>42706</v>
      </c>
      <c r="B128" s="3">
        <v>19.4892</v>
      </c>
      <c r="C128" s="2">
        <f t="shared" si="7"/>
        <v>-2.411526575088101E-2</v>
      </c>
      <c r="P128">
        <v>118</v>
      </c>
      <c r="Q128">
        <v>639.04432429743883</v>
      </c>
    </row>
    <row r="129" spans="1:17" x14ac:dyDescent="0.3">
      <c r="A129" s="1">
        <v>42713</v>
      </c>
      <c r="B129" s="3">
        <v>19.463699999999999</v>
      </c>
      <c r="C129" s="2">
        <f t="shared" si="7"/>
        <v>-1.3092736942652201E-3</v>
      </c>
      <c r="P129">
        <v>119</v>
      </c>
      <c r="Q129">
        <v>1218.1954160803591</v>
      </c>
    </row>
    <row r="130" spans="1:17" x14ac:dyDescent="0.3">
      <c r="A130" s="1">
        <v>42720</v>
      </c>
      <c r="B130" s="3">
        <v>19.497699999999998</v>
      </c>
      <c r="C130" s="2">
        <f t="shared" si="7"/>
        <v>1.7453176031000735E-3</v>
      </c>
      <c r="P130">
        <v>120</v>
      </c>
      <c r="Q130">
        <v>12.148417397100317</v>
      </c>
    </row>
    <row r="131" spans="1:17" x14ac:dyDescent="0.3">
      <c r="A131" s="1">
        <v>42727</v>
      </c>
      <c r="B131" s="3">
        <v>20.2623</v>
      </c>
      <c r="C131" s="2">
        <f t="shared" si="7"/>
        <v>3.8465506667486646E-2</v>
      </c>
      <c r="P131">
        <v>121</v>
      </c>
      <c r="Q131">
        <v>43.983450319580811</v>
      </c>
    </row>
    <row r="132" spans="1:17" x14ac:dyDescent="0.3">
      <c r="A132" s="1">
        <v>42734</v>
      </c>
      <c r="B132" s="3">
        <v>20.474699999999999</v>
      </c>
      <c r="C132" s="2">
        <f t="shared" ref="C132:C195" si="12">LN(B132/B131)</f>
        <v>1.0427961054397314E-2</v>
      </c>
      <c r="P132">
        <v>122</v>
      </c>
      <c r="Q132">
        <v>88.759440666653475</v>
      </c>
    </row>
    <row r="133" spans="1:17" x14ac:dyDescent="0.3">
      <c r="A133" s="1">
        <v>42741</v>
      </c>
      <c r="B133" s="3">
        <v>20.551100000000002</v>
      </c>
      <c r="C133" s="2">
        <f t="shared" si="12"/>
        <v>3.7244898730685568E-3</v>
      </c>
      <c r="P133">
        <v>123</v>
      </c>
      <c r="Q133">
        <v>823.18191935044729</v>
      </c>
    </row>
    <row r="134" spans="1:17" x14ac:dyDescent="0.3">
      <c r="A134" s="1">
        <v>42748</v>
      </c>
      <c r="B134" s="3">
        <v>20.712599999999998</v>
      </c>
      <c r="C134" s="2">
        <f t="shared" si="12"/>
        <v>7.8277432532328165E-3</v>
      </c>
      <c r="P134">
        <v>124</v>
      </c>
      <c r="Q134">
        <v>38.677150470353659</v>
      </c>
    </row>
    <row r="135" spans="1:17" x14ac:dyDescent="0.3">
      <c r="A135" s="1">
        <v>42755</v>
      </c>
      <c r="B135" s="3">
        <v>20.712599999999998</v>
      </c>
      <c r="C135" s="2">
        <f t="shared" si="12"/>
        <v>0</v>
      </c>
      <c r="P135">
        <v>125</v>
      </c>
      <c r="Q135">
        <v>901.54308263258315</v>
      </c>
    </row>
    <row r="136" spans="1:17" x14ac:dyDescent="0.3">
      <c r="A136" s="1">
        <v>42762</v>
      </c>
      <c r="B136" s="3">
        <v>21.3752</v>
      </c>
      <c r="C136" s="2">
        <f t="shared" si="12"/>
        <v>3.1489160760755662E-2</v>
      </c>
      <c r="P136">
        <v>126</v>
      </c>
      <c r="Q136">
        <v>49.346560551292143</v>
      </c>
    </row>
    <row r="137" spans="1:17" x14ac:dyDescent="0.3">
      <c r="A137" s="1">
        <v>42769</v>
      </c>
      <c r="B137" s="3">
        <v>21.570599999999999</v>
      </c>
      <c r="C137" s="2">
        <f t="shared" si="12"/>
        <v>9.0999049216823665E-3</v>
      </c>
      <c r="P137">
        <v>127</v>
      </c>
      <c r="Q137">
        <v>183.72362702405496</v>
      </c>
    </row>
    <row r="138" spans="1:17" x14ac:dyDescent="0.3">
      <c r="A138" s="1">
        <v>42776</v>
      </c>
      <c r="B138" s="3">
        <v>21.5197</v>
      </c>
      <c r="C138" s="2">
        <f t="shared" si="12"/>
        <v>-2.362481749910991E-3</v>
      </c>
      <c r="P138">
        <v>128</v>
      </c>
      <c r="Q138">
        <v>17.812251182649739</v>
      </c>
    </row>
    <row r="139" spans="1:17" x14ac:dyDescent="0.3">
      <c r="A139" s="1">
        <v>42783</v>
      </c>
      <c r="B139" s="3">
        <v>21.6556</v>
      </c>
      <c r="C139" s="2">
        <f t="shared" si="12"/>
        <v>6.2952868337525763E-3</v>
      </c>
      <c r="P139">
        <v>129</v>
      </c>
      <c r="Q139">
        <v>3.1961078804642198</v>
      </c>
    </row>
    <row r="140" spans="1:17" x14ac:dyDescent="0.3">
      <c r="A140" s="1">
        <v>42790</v>
      </c>
      <c r="B140" s="3">
        <v>22.5137</v>
      </c>
      <c r="C140" s="2">
        <f t="shared" si="12"/>
        <v>3.8859931291916873E-2</v>
      </c>
      <c r="P140">
        <v>130</v>
      </c>
      <c r="Q140">
        <v>14.774936765027615</v>
      </c>
    </row>
    <row r="141" spans="1:17" x14ac:dyDescent="0.3">
      <c r="A141" s="1">
        <v>42797</v>
      </c>
      <c r="B141" s="3">
        <v>21.587599999999998</v>
      </c>
      <c r="C141" s="2">
        <f t="shared" si="12"/>
        <v>-4.2004937029204596E-2</v>
      </c>
      <c r="P141">
        <v>131</v>
      </c>
      <c r="Q141">
        <v>140.04413167347869</v>
      </c>
    </row>
    <row r="142" spans="1:17" x14ac:dyDescent="0.3">
      <c r="A142" s="1">
        <v>42804</v>
      </c>
      <c r="B142" s="3">
        <v>22.445699999999999</v>
      </c>
      <c r="C142" s="2">
        <f t="shared" si="12"/>
        <v>3.8979983321995419E-2</v>
      </c>
      <c r="P142">
        <v>132</v>
      </c>
      <c r="Q142">
        <v>277.77795471984888</v>
      </c>
    </row>
    <row r="143" spans="1:17" x14ac:dyDescent="0.3">
      <c r="A143" s="1">
        <v>42811</v>
      </c>
      <c r="B143" s="3">
        <v>21.978400000000001</v>
      </c>
      <c r="C143" s="2">
        <f t="shared" si="12"/>
        <v>-2.1038906217114035E-2</v>
      </c>
      <c r="P143">
        <v>133</v>
      </c>
      <c r="Q143">
        <v>1158.0742607230598</v>
      </c>
    </row>
    <row r="144" spans="1:17" x14ac:dyDescent="0.3">
      <c r="A144" s="1">
        <v>42818</v>
      </c>
      <c r="B144" s="3">
        <v>22.0379</v>
      </c>
      <c r="C144" s="2">
        <f t="shared" si="12"/>
        <v>2.7035455611325648E-3</v>
      </c>
      <c r="P144">
        <v>134</v>
      </c>
      <c r="Q144">
        <v>43.179944306626446</v>
      </c>
    </row>
    <row r="145" spans="1:17" x14ac:dyDescent="0.3">
      <c r="A145" s="1">
        <v>42825</v>
      </c>
      <c r="B145" s="3">
        <v>22.5137</v>
      </c>
      <c r="C145" s="2">
        <f t="shared" si="12"/>
        <v>2.1360314363190466E-2</v>
      </c>
      <c r="P145">
        <v>135</v>
      </c>
      <c r="Q145">
        <v>206.48203215229671</v>
      </c>
    </row>
    <row r="146" spans="1:17" x14ac:dyDescent="0.3">
      <c r="A146" s="1">
        <v>42832</v>
      </c>
      <c r="B146" s="3">
        <v>22.5306</v>
      </c>
      <c r="C146" s="2">
        <f t="shared" si="12"/>
        <v>7.5037244636835441E-4</v>
      </c>
      <c r="P146">
        <v>136</v>
      </c>
      <c r="Q146">
        <v>16.412467238479781</v>
      </c>
    </row>
    <row r="147" spans="1:17" x14ac:dyDescent="0.3">
      <c r="A147" s="1">
        <v>42839</v>
      </c>
      <c r="B147" s="3">
        <v>22.488199999999999</v>
      </c>
      <c r="C147" s="2">
        <f t="shared" si="12"/>
        <v>-1.8836580511635175E-3</v>
      </c>
      <c r="P147">
        <v>137</v>
      </c>
      <c r="Q147">
        <v>15.434349034422898</v>
      </c>
    </row>
    <row r="148" spans="1:17" x14ac:dyDescent="0.3">
      <c r="A148" s="1">
        <v>42846</v>
      </c>
      <c r="B148" s="3">
        <v>22.522200000000002</v>
      </c>
      <c r="C148" s="2">
        <f t="shared" si="12"/>
        <v>1.5107622445838351E-3</v>
      </c>
      <c r="P148">
        <v>138</v>
      </c>
      <c r="Q148">
        <v>16.881126919757975</v>
      </c>
    </row>
    <row r="149" spans="1:17" x14ac:dyDescent="0.3">
      <c r="A149" s="1">
        <v>42853</v>
      </c>
      <c r="B149" s="3">
        <v>22.836500000000001</v>
      </c>
      <c r="C149" s="2">
        <f t="shared" si="12"/>
        <v>1.3858643673998458E-2</v>
      </c>
      <c r="P149">
        <v>139</v>
      </c>
      <c r="Q149">
        <v>50.869428720161679</v>
      </c>
    </row>
    <row r="150" spans="1:17" x14ac:dyDescent="0.3">
      <c r="A150" s="1">
        <v>42860</v>
      </c>
      <c r="B150" s="3">
        <v>22.301300000000001</v>
      </c>
      <c r="C150" s="2">
        <f t="shared" si="12"/>
        <v>-2.3715160384369403E-2</v>
      </c>
      <c r="P150">
        <v>140</v>
      </c>
      <c r="Q150">
        <v>741.65623877650262</v>
      </c>
    </row>
    <row r="151" spans="1:17" x14ac:dyDescent="0.3">
      <c r="A151" s="1">
        <v>42867</v>
      </c>
      <c r="B151" s="3">
        <v>22.887499999999999</v>
      </c>
      <c r="C151" s="2">
        <f t="shared" si="12"/>
        <v>2.5945937269573987E-2</v>
      </c>
      <c r="P151">
        <v>141</v>
      </c>
      <c r="Q151">
        <v>9780.442971997416</v>
      </c>
    </row>
    <row r="152" spans="1:17" x14ac:dyDescent="0.3">
      <c r="A152" s="1">
        <v>42874</v>
      </c>
      <c r="B152" s="3">
        <v>21.961400000000001</v>
      </c>
      <c r="C152" s="2">
        <f t="shared" si="12"/>
        <v>-4.1304543114522155E-2</v>
      </c>
      <c r="P152">
        <v>142</v>
      </c>
      <c r="Q152">
        <v>200.24800156414304</v>
      </c>
    </row>
    <row r="153" spans="1:17" x14ac:dyDescent="0.3">
      <c r="A153" s="1">
        <v>42881</v>
      </c>
      <c r="B153" s="3">
        <v>22.131399999999999</v>
      </c>
      <c r="C153" s="2">
        <f t="shared" si="12"/>
        <v>7.7110477154002498E-3</v>
      </c>
      <c r="P153">
        <v>143</v>
      </c>
      <c r="Q153">
        <v>34.366182881491078</v>
      </c>
    </row>
    <row r="154" spans="1:17" x14ac:dyDescent="0.3">
      <c r="A154" s="1">
        <v>42888</v>
      </c>
      <c r="B154" s="3">
        <v>22.539100000000001</v>
      </c>
      <c r="C154" s="2">
        <f t="shared" si="12"/>
        <v>1.8254164197854323E-2</v>
      </c>
      <c r="P154">
        <v>144</v>
      </c>
      <c r="Q154">
        <v>44.006928577811351</v>
      </c>
    </row>
    <row r="155" spans="1:17" x14ac:dyDescent="0.3">
      <c r="A155" s="1">
        <v>42895</v>
      </c>
      <c r="B155" s="3">
        <v>22.046399999999998</v>
      </c>
      <c r="C155" s="2">
        <f t="shared" si="12"/>
        <v>-2.2102255541860065E-2</v>
      </c>
      <c r="P155">
        <v>145</v>
      </c>
      <c r="Q155">
        <v>9.0936607590275642</v>
      </c>
    </row>
    <row r="156" spans="1:17" x14ac:dyDescent="0.3">
      <c r="A156" s="1">
        <v>42902</v>
      </c>
      <c r="B156" s="3">
        <v>22.301300000000001</v>
      </c>
      <c r="C156" s="2">
        <f t="shared" si="12"/>
        <v>1.1495649473553454E-2</v>
      </c>
      <c r="P156">
        <v>146</v>
      </c>
      <c r="Q156">
        <v>1.817662704752989</v>
      </c>
    </row>
    <row r="157" spans="1:17" x14ac:dyDescent="0.3">
      <c r="A157" s="1">
        <v>42909</v>
      </c>
      <c r="B157" s="3">
        <v>21.545100000000001</v>
      </c>
      <c r="C157" s="2">
        <f t="shared" si="12"/>
        <v>-3.4496560225893307E-2</v>
      </c>
      <c r="P157">
        <v>147</v>
      </c>
      <c r="Q157">
        <v>3.0929321672089181</v>
      </c>
    </row>
    <row r="158" spans="1:17" x14ac:dyDescent="0.3">
      <c r="A158" s="1">
        <v>42916</v>
      </c>
      <c r="B158" s="3">
        <v>21.6981</v>
      </c>
      <c r="C158" s="2">
        <f t="shared" si="12"/>
        <v>7.0762866041747105E-3</v>
      </c>
      <c r="P158">
        <v>148</v>
      </c>
      <c r="Q158">
        <v>193.9193676864781</v>
      </c>
    </row>
    <row r="159" spans="1:17" x14ac:dyDescent="0.3">
      <c r="A159" s="1">
        <v>42923</v>
      </c>
      <c r="B159" s="3">
        <v>21.664100000000001</v>
      </c>
      <c r="C159" s="2">
        <f t="shared" si="12"/>
        <v>-1.5681864373927523E-3</v>
      </c>
      <c r="P159">
        <v>149</v>
      </c>
      <c r="Q159">
        <v>630.88961622266322</v>
      </c>
    </row>
    <row r="160" spans="1:17" x14ac:dyDescent="0.3">
      <c r="A160" s="1">
        <v>42930</v>
      </c>
      <c r="B160" s="3">
        <v>22.403199999999998</v>
      </c>
      <c r="C160" s="2">
        <f t="shared" si="12"/>
        <v>3.3547293128797687E-2</v>
      </c>
      <c r="P160">
        <v>150</v>
      </c>
      <c r="Q160">
        <v>12.940693325270637</v>
      </c>
    </row>
    <row r="161" spans="1:17" x14ac:dyDescent="0.3">
      <c r="A161" s="1">
        <v>42937</v>
      </c>
      <c r="B161" s="3">
        <v>22.343699999999998</v>
      </c>
      <c r="C161" s="2">
        <f t="shared" si="12"/>
        <v>-2.6594036712017897E-3</v>
      </c>
      <c r="P161">
        <v>151</v>
      </c>
      <c r="Q161">
        <v>71.63188296267117</v>
      </c>
    </row>
    <row r="162" spans="1:17" x14ac:dyDescent="0.3">
      <c r="A162" s="1">
        <v>42944</v>
      </c>
      <c r="B162" s="3">
        <v>22.522200000000002</v>
      </c>
      <c r="C162" s="2">
        <f t="shared" si="12"/>
        <v>7.9570873118864158E-3</v>
      </c>
      <c r="P162">
        <v>152</v>
      </c>
      <c r="Q162">
        <v>283.96916414540232</v>
      </c>
    </row>
    <row r="163" spans="1:17" x14ac:dyDescent="0.3">
      <c r="A163" s="1">
        <v>42951</v>
      </c>
      <c r="B163" s="3">
        <v>22.938400000000001</v>
      </c>
      <c r="C163" s="2">
        <f t="shared" si="12"/>
        <v>1.8310872660830809E-2</v>
      </c>
      <c r="P163">
        <v>153</v>
      </c>
      <c r="Q163">
        <v>74.802562673619661</v>
      </c>
    </row>
    <row r="164" spans="1:17" x14ac:dyDescent="0.3">
      <c r="A164" s="1">
        <v>42958</v>
      </c>
      <c r="B164" s="3">
        <v>22.827999999999999</v>
      </c>
      <c r="C164" s="2">
        <f t="shared" si="12"/>
        <v>-4.8245094277949456E-3</v>
      </c>
      <c r="P164">
        <v>154</v>
      </c>
      <c r="Q164">
        <v>4.1245327186840051</v>
      </c>
    </row>
    <row r="165" spans="1:17" x14ac:dyDescent="0.3">
      <c r="A165" s="1">
        <v>42965</v>
      </c>
      <c r="B165" s="3">
        <v>22.955400000000001</v>
      </c>
      <c r="C165" s="2">
        <f t="shared" si="12"/>
        <v>5.565350272420156E-3</v>
      </c>
      <c r="P165">
        <v>155</v>
      </c>
      <c r="Q165">
        <v>4.8302760997052152</v>
      </c>
    </row>
    <row r="166" spans="1:17" x14ac:dyDescent="0.3">
      <c r="A166" s="1">
        <v>42972</v>
      </c>
      <c r="B166" s="3">
        <v>22.1568</v>
      </c>
      <c r="C166" s="2">
        <f t="shared" si="12"/>
        <v>-3.5408755827238104E-2</v>
      </c>
      <c r="P166">
        <v>156</v>
      </c>
      <c r="Q166">
        <v>57.35291448254381</v>
      </c>
    </row>
    <row r="167" spans="1:17" x14ac:dyDescent="0.3">
      <c r="A167" s="1">
        <v>42979</v>
      </c>
      <c r="B167" s="3">
        <v>21.910499999999999</v>
      </c>
      <c r="C167" s="2">
        <f t="shared" si="12"/>
        <v>-1.1178473142805827E-2</v>
      </c>
      <c r="P167">
        <v>157</v>
      </c>
      <c r="Q167">
        <v>237.54911845998927</v>
      </c>
    </row>
    <row r="168" spans="1:17" x14ac:dyDescent="0.3">
      <c r="A168" s="1">
        <v>42986</v>
      </c>
      <c r="B168" s="3">
        <v>21.5197</v>
      </c>
      <c r="C168" s="2">
        <f t="shared" si="12"/>
        <v>-1.7997179300870213E-2</v>
      </c>
      <c r="P168">
        <v>158</v>
      </c>
      <c r="Q168">
        <v>10.19470956869278</v>
      </c>
    </row>
    <row r="169" spans="1:17" x14ac:dyDescent="0.3">
      <c r="A169" s="1">
        <v>42993</v>
      </c>
      <c r="B169" s="3">
        <v>21.570599999999999</v>
      </c>
      <c r="C169" s="2">
        <f t="shared" si="12"/>
        <v>2.3624817499110339E-3</v>
      </c>
      <c r="P169">
        <v>159</v>
      </c>
      <c r="Q169">
        <v>3143.9800665721586</v>
      </c>
    </row>
    <row r="170" spans="1:17" x14ac:dyDescent="0.3">
      <c r="A170" s="1">
        <v>43000</v>
      </c>
      <c r="B170" s="3">
        <v>21.5366</v>
      </c>
      <c r="C170" s="2">
        <f t="shared" si="12"/>
        <v>-1.5774630247585655E-3</v>
      </c>
      <c r="P170">
        <v>160</v>
      </c>
      <c r="Q170">
        <v>13.55560107473771</v>
      </c>
    </row>
    <row r="171" spans="1:17" x14ac:dyDescent="0.3">
      <c r="A171" s="1">
        <v>43007</v>
      </c>
      <c r="B171" s="3">
        <v>21.4177</v>
      </c>
      <c r="C171" s="2">
        <f t="shared" si="12"/>
        <v>-5.5361304306101363E-3</v>
      </c>
      <c r="P171">
        <v>161</v>
      </c>
      <c r="Q171">
        <v>4.6181449653818785</v>
      </c>
    </row>
    <row r="172" spans="1:17" x14ac:dyDescent="0.3">
      <c r="A172" s="1">
        <v>43014</v>
      </c>
      <c r="B172" s="3">
        <v>21.1204</v>
      </c>
      <c r="C172" s="2">
        <f t="shared" si="12"/>
        <v>-1.397828491785791E-2</v>
      </c>
      <c r="P172">
        <v>162</v>
      </c>
      <c r="Q172">
        <v>34.671230108479399</v>
      </c>
    </row>
    <row r="173" spans="1:17" x14ac:dyDescent="0.3">
      <c r="A173" s="1">
        <v>43021</v>
      </c>
      <c r="B173" s="3">
        <v>21.2818</v>
      </c>
      <c r="C173" s="2">
        <f t="shared" si="12"/>
        <v>7.61284930972367E-3</v>
      </c>
      <c r="P173">
        <v>163</v>
      </c>
      <c r="Q173">
        <v>32.622669229819564</v>
      </c>
    </row>
    <row r="174" spans="1:17" x14ac:dyDescent="0.3">
      <c r="A174" s="1">
        <v>43028</v>
      </c>
      <c r="B174" s="3">
        <v>21.7745</v>
      </c>
      <c r="C174" s="2">
        <f t="shared" si="12"/>
        <v>2.288731300004308E-2</v>
      </c>
      <c r="P174">
        <v>164</v>
      </c>
      <c r="Q174">
        <v>412.75724591628313</v>
      </c>
    </row>
    <row r="175" spans="1:17" x14ac:dyDescent="0.3">
      <c r="A175" s="1">
        <v>43035</v>
      </c>
      <c r="B175" s="3">
        <v>21.324300000000001</v>
      </c>
      <c r="C175" s="2">
        <f t="shared" si="12"/>
        <v>-2.0892292845830159E-2</v>
      </c>
      <c r="P175">
        <v>165</v>
      </c>
      <c r="Q175">
        <v>5.410112222617931</v>
      </c>
    </row>
    <row r="176" spans="1:17" x14ac:dyDescent="0.3">
      <c r="A176" s="1">
        <v>43042</v>
      </c>
      <c r="B176" s="3">
        <v>22.139800000000001</v>
      </c>
      <c r="C176" s="2">
        <f t="shared" si="12"/>
        <v>3.7529626299433162E-2</v>
      </c>
      <c r="P176">
        <v>166</v>
      </c>
      <c r="Q176">
        <v>72.648280015621182</v>
      </c>
    </row>
    <row r="177" spans="1:17" x14ac:dyDescent="0.3">
      <c r="A177" s="1">
        <v>43049</v>
      </c>
      <c r="B177" s="3">
        <v>22.2928</v>
      </c>
      <c r="C177" s="2">
        <f t="shared" si="12"/>
        <v>6.8868625611686052E-3</v>
      </c>
      <c r="P177">
        <v>167</v>
      </c>
      <c r="Q177">
        <v>51.145850006239179</v>
      </c>
    </row>
    <row r="178" spans="1:17" x14ac:dyDescent="0.3">
      <c r="A178" s="1">
        <v>43056</v>
      </c>
      <c r="B178" s="3">
        <v>21.944400000000002</v>
      </c>
      <c r="C178" s="2">
        <f t="shared" si="12"/>
        <v>-1.575177469073959E-2</v>
      </c>
      <c r="P178">
        <v>168</v>
      </c>
      <c r="Q178">
        <v>37317.248754835535</v>
      </c>
    </row>
    <row r="179" spans="1:17" x14ac:dyDescent="0.3">
      <c r="A179" s="1">
        <v>43063</v>
      </c>
      <c r="B179" s="3">
        <v>22.3522</v>
      </c>
      <c r="C179" s="2">
        <f t="shared" si="12"/>
        <v>1.8412768533292715E-2</v>
      </c>
      <c r="P179">
        <v>169</v>
      </c>
      <c r="Q179">
        <v>39.757457450894563</v>
      </c>
    </row>
    <row r="180" spans="1:17" x14ac:dyDescent="0.3">
      <c r="A180" s="1">
        <v>43070</v>
      </c>
      <c r="B180" s="3">
        <v>22.827999999999999</v>
      </c>
      <c r="C180" s="2">
        <f t="shared" si="12"/>
        <v>2.1063102454718294E-2</v>
      </c>
      <c r="P180">
        <v>170</v>
      </c>
      <c r="Q180">
        <v>157.68558399994464</v>
      </c>
    </row>
    <row r="181" spans="1:17" x14ac:dyDescent="0.3">
      <c r="A181" s="1">
        <v>43077</v>
      </c>
      <c r="B181" s="3">
        <v>22.861999999999998</v>
      </c>
      <c r="C181" s="2">
        <f t="shared" si="12"/>
        <v>1.4882909291249477E-3</v>
      </c>
      <c r="P181">
        <v>171</v>
      </c>
      <c r="Q181">
        <v>36.420970544174857</v>
      </c>
    </row>
    <row r="182" spans="1:17" x14ac:dyDescent="0.3">
      <c r="A182" s="1">
        <v>43084</v>
      </c>
      <c r="B182" s="3">
        <v>22.997900000000001</v>
      </c>
      <c r="C182" s="2">
        <f t="shared" si="12"/>
        <v>5.9267638092413907E-3</v>
      </c>
      <c r="P182">
        <v>172</v>
      </c>
      <c r="Q182">
        <v>138.22055869001869</v>
      </c>
    </row>
    <row r="183" spans="1:17" x14ac:dyDescent="0.3">
      <c r="A183" s="1">
        <v>43091</v>
      </c>
      <c r="B183" s="3">
        <v>23.235800000000001</v>
      </c>
      <c r="C183" s="2">
        <f t="shared" si="12"/>
        <v>1.0291285346966711E-2</v>
      </c>
      <c r="P183">
        <v>173</v>
      </c>
      <c r="Q183">
        <v>96.644379876958851</v>
      </c>
    </row>
    <row r="184" spans="1:17" x14ac:dyDescent="0.3">
      <c r="A184" s="1">
        <v>43098</v>
      </c>
      <c r="B184" s="3">
        <v>23.193300000000001</v>
      </c>
      <c r="C184" s="2">
        <f t="shared" si="12"/>
        <v>-1.8307488997373292E-3</v>
      </c>
      <c r="P184">
        <v>174</v>
      </c>
      <c r="Q184">
        <v>65.763239334352576</v>
      </c>
    </row>
    <row r="185" spans="1:17" x14ac:dyDescent="0.3">
      <c r="A185" s="1">
        <v>43105</v>
      </c>
      <c r="B185" s="3">
        <v>23.159300000000002</v>
      </c>
      <c r="C185" s="2">
        <f t="shared" si="12"/>
        <v>-1.4670161370761443E-3</v>
      </c>
      <c r="P185">
        <v>175</v>
      </c>
      <c r="Q185">
        <v>8.843647114656342</v>
      </c>
    </row>
    <row r="186" spans="1:17" x14ac:dyDescent="0.3">
      <c r="A186" s="1">
        <v>43112</v>
      </c>
      <c r="B186" s="3">
        <v>23.1508</v>
      </c>
      <c r="C186" s="2">
        <f t="shared" si="12"/>
        <v>-3.6709055240449762E-4</v>
      </c>
      <c r="P186">
        <v>176</v>
      </c>
      <c r="Q186">
        <v>14.936699858684227</v>
      </c>
    </row>
    <row r="187" spans="1:17" x14ac:dyDescent="0.3">
      <c r="A187" s="1">
        <v>43119</v>
      </c>
      <c r="B187" s="3">
        <v>22.9894</v>
      </c>
      <c r="C187" s="2">
        <f t="shared" si="12"/>
        <v>-6.9960970396635517E-3</v>
      </c>
      <c r="P187">
        <v>177</v>
      </c>
      <c r="Q187">
        <v>494.20515819331769</v>
      </c>
    </row>
    <row r="188" spans="1:17" x14ac:dyDescent="0.3">
      <c r="A188" s="1">
        <v>43126</v>
      </c>
      <c r="B188" s="3">
        <v>23.014900000000001</v>
      </c>
      <c r="C188" s="2">
        <f t="shared" si="12"/>
        <v>1.1085921364557129E-3</v>
      </c>
      <c r="P188">
        <v>178</v>
      </c>
      <c r="Q188">
        <v>947.53631996898343</v>
      </c>
    </row>
    <row r="189" spans="1:17" x14ac:dyDescent="0.3">
      <c r="A189" s="1">
        <v>43133</v>
      </c>
      <c r="B189" s="3">
        <v>23.533100000000001</v>
      </c>
      <c r="C189" s="2">
        <f t="shared" si="12"/>
        <v>2.2266108500399406E-2</v>
      </c>
      <c r="P189">
        <v>179</v>
      </c>
      <c r="Q189">
        <v>18.757786304793118</v>
      </c>
    </row>
    <row r="190" spans="1:17" x14ac:dyDescent="0.3">
      <c r="A190" s="1">
        <v>43140</v>
      </c>
      <c r="B190" s="3">
        <v>22.827999999999999</v>
      </c>
      <c r="C190" s="2">
        <f t="shared" si="12"/>
        <v>-3.0420088093306742E-2</v>
      </c>
      <c r="P190">
        <v>180</v>
      </c>
      <c r="Q190">
        <v>99.55429817114468</v>
      </c>
    </row>
    <row r="191" spans="1:17" x14ac:dyDescent="0.3">
      <c r="A191" s="1">
        <v>43147</v>
      </c>
      <c r="B191" s="3">
        <v>22.980899999999998</v>
      </c>
      <c r="C191" s="2">
        <f t="shared" si="12"/>
        <v>6.675583470100918E-3</v>
      </c>
      <c r="P191">
        <v>181</v>
      </c>
      <c r="Q191">
        <v>59.077946337869705</v>
      </c>
    </row>
    <row r="192" spans="1:17" x14ac:dyDescent="0.3">
      <c r="A192" s="1">
        <v>43154</v>
      </c>
      <c r="B192" s="3">
        <v>22.8705</v>
      </c>
      <c r="C192" s="2">
        <f t="shared" si="12"/>
        <v>-4.8155656466281676E-3</v>
      </c>
      <c r="P192">
        <v>182</v>
      </c>
      <c r="Q192">
        <v>2.925921109193538</v>
      </c>
    </row>
    <row r="193" spans="1:17" x14ac:dyDescent="0.3">
      <c r="A193" s="1">
        <v>43161</v>
      </c>
      <c r="B193" s="3">
        <v>22.8705</v>
      </c>
      <c r="C193" s="2">
        <f t="shared" si="12"/>
        <v>0</v>
      </c>
      <c r="P193">
        <v>183</v>
      </c>
      <c r="Q193">
        <v>185.21995237539767</v>
      </c>
    </row>
    <row r="194" spans="1:17" x14ac:dyDescent="0.3">
      <c r="A194" s="1">
        <v>43168</v>
      </c>
      <c r="B194" s="3">
        <v>22.8535</v>
      </c>
      <c r="C194" s="2">
        <f t="shared" si="12"/>
        <v>-7.435920209656325E-4</v>
      </c>
      <c r="P194">
        <v>184</v>
      </c>
      <c r="Q194">
        <v>16.146914640709383</v>
      </c>
    </row>
    <row r="195" spans="1:17" x14ac:dyDescent="0.3">
      <c r="A195" s="1">
        <v>43175</v>
      </c>
      <c r="B195" s="3">
        <v>22.7515</v>
      </c>
      <c r="C195" s="2">
        <f t="shared" si="12"/>
        <v>-4.4732011876302607E-3</v>
      </c>
      <c r="P195">
        <v>185</v>
      </c>
      <c r="Q195">
        <v>157.29091723417642</v>
      </c>
    </row>
    <row r="196" spans="1:17" x14ac:dyDescent="0.3">
      <c r="A196" s="1">
        <v>43182</v>
      </c>
      <c r="B196" s="3">
        <v>22.547599999999999</v>
      </c>
      <c r="C196" s="2">
        <f t="shared" ref="C196:C259" si="13">LN(B196/B195)</f>
        <v>-9.0024471599527006E-3</v>
      </c>
      <c r="P196">
        <v>186</v>
      </c>
      <c r="Q196">
        <v>9.8322780019673335</v>
      </c>
    </row>
    <row r="197" spans="1:17" x14ac:dyDescent="0.3">
      <c r="A197" s="1">
        <v>43189</v>
      </c>
      <c r="B197" s="3">
        <v>22.3352</v>
      </c>
      <c r="C197" s="2">
        <f t="shared" si="13"/>
        <v>-9.4647208097654711E-3</v>
      </c>
      <c r="P197">
        <v>187</v>
      </c>
      <c r="Q197">
        <v>7.0300068166497862</v>
      </c>
    </row>
    <row r="198" spans="1:17" x14ac:dyDescent="0.3">
      <c r="A198" s="1">
        <v>43196</v>
      </c>
      <c r="B198" s="3">
        <v>22.624099999999999</v>
      </c>
      <c r="C198" s="2">
        <f t="shared" si="13"/>
        <v>1.285180046963879E-2</v>
      </c>
      <c r="P198">
        <v>188</v>
      </c>
      <c r="Q198">
        <v>23.124102654639575</v>
      </c>
    </row>
    <row r="199" spans="1:17" x14ac:dyDescent="0.3">
      <c r="A199" s="1">
        <v>43203</v>
      </c>
      <c r="B199" s="3">
        <v>22.615600000000001</v>
      </c>
      <c r="C199" s="2">
        <f t="shared" si="13"/>
        <v>-3.757761479417484E-4</v>
      </c>
      <c r="P199">
        <v>189</v>
      </c>
      <c r="Q199">
        <v>64.4321001007619</v>
      </c>
    </row>
    <row r="200" spans="1:17" x14ac:dyDescent="0.3">
      <c r="A200" s="1">
        <v>43210</v>
      </c>
      <c r="B200" s="3">
        <v>22.6751</v>
      </c>
      <c r="C200" s="2">
        <f t="shared" si="13"/>
        <v>2.6274724934878986E-3</v>
      </c>
      <c r="P200">
        <v>190</v>
      </c>
      <c r="Q200">
        <v>1734.6622490374521</v>
      </c>
    </row>
    <row r="201" spans="1:17" x14ac:dyDescent="0.3">
      <c r="A201" s="1">
        <v>43217</v>
      </c>
      <c r="B201" s="3">
        <v>23.5671</v>
      </c>
      <c r="C201" s="2">
        <f t="shared" si="13"/>
        <v>3.8584265483604149E-2</v>
      </c>
      <c r="P201">
        <v>191</v>
      </c>
      <c r="Q201">
        <v>38.856070778869302</v>
      </c>
    </row>
    <row r="202" spans="1:17" x14ac:dyDescent="0.3">
      <c r="A202" s="1">
        <v>43224</v>
      </c>
      <c r="B202" s="3">
        <v>24.297799999999999</v>
      </c>
      <c r="C202" s="2">
        <f t="shared" si="13"/>
        <v>3.0534139650130784E-2</v>
      </c>
      <c r="P202">
        <v>192</v>
      </c>
      <c r="Q202">
        <v>77.209557274842993</v>
      </c>
    </row>
    <row r="203" spans="1:17" x14ac:dyDescent="0.3">
      <c r="A203" s="1">
        <v>43231</v>
      </c>
      <c r="B203" s="3">
        <v>24.297799999999999</v>
      </c>
      <c r="C203" s="2">
        <f t="shared" si="13"/>
        <v>0</v>
      </c>
      <c r="P203">
        <v>193</v>
      </c>
      <c r="Q203">
        <v>811.93690974086007</v>
      </c>
    </row>
    <row r="204" spans="1:17" x14ac:dyDescent="0.3">
      <c r="A204" s="1">
        <v>43238</v>
      </c>
      <c r="B204" s="3">
        <v>24.6631</v>
      </c>
      <c r="C204" s="2">
        <f t="shared" si="13"/>
        <v>1.492238821811912E-2</v>
      </c>
      <c r="P204">
        <v>194</v>
      </c>
      <c r="Q204">
        <v>7.1873843666645021</v>
      </c>
    </row>
    <row r="205" spans="1:17" x14ac:dyDescent="0.3">
      <c r="A205" s="1">
        <v>43245</v>
      </c>
      <c r="B205" s="3">
        <v>24.6206</v>
      </c>
      <c r="C205" s="2">
        <f t="shared" si="13"/>
        <v>-1.7247085967616578E-3</v>
      </c>
      <c r="P205">
        <v>195</v>
      </c>
      <c r="Q205">
        <v>49.470964494965912</v>
      </c>
    </row>
    <row r="206" spans="1:17" x14ac:dyDescent="0.3">
      <c r="A206" s="1">
        <v>43252</v>
      </c>
      <c r="B206" s="3">
        <v>24.0854</v>
      </c>
      <c r="C206" s="2">
        <f t="shared" si="13"/>
        <v>-2.1977643098414386E-2</v>
      </c>
      <c r="P206">
        <v>196</v>
      </c>
      <c r="Q206">
        <v>4.7817419411572466</v>
      </c>
    </row>
    <row r="207" spans="1:17" x14ac:dyDescent="0.3">
      <c r="A207" s="1">
        <v>43259</v>
      </c>
      <c r="B207" s="3">
        <v>24.527100000000001</v>
      </c>
      <c r="C207" s="2">
        <f t="shared" si="13"/>
        <v>1.8172780905484017E-2</v>
      </c>
      <c r="P207">
        <v>197</v>
      </c>
      <c r="Q207">
        <v>2059.6526785275432</v>
      </c>
    </row>
    <row r="208" spans="1:17" x14ac:dyDescent="0.3">
      <c r="A208" s="1">
        <v>43266</v>
      </c>
      <c r="B208" s="3">
        <v>24.85</v>
      </c>
      <c r="C208" s="2">
        <f t="shared" si="13"/>
        <v>1.3079123845670646E-2</v>
      </c>
      <c r="P208">
        <v>198</v>
      </c>
      <c r="Q208">
        <v>5234.7366349453023</v>
      </c>
    </row>
    <row r="209" spans="1:17" x14ac:dyDescent="0.3">
      <c r="A209" s="1">
        <v>43273</v>
      </c>
      <c r="B209" s="3">
        <v>25.453199999999999</v>
      </c>
      <c r="C209" s="2">
        <f t="shared" si="13"/>
        <v>2.3983719288396026E-2</v>
      </c>
      <c r="P209">
        <v>199</v>
      </c>
      <c r="Q209">
        <v>29.437720154884051</v>
      </c>
    </row>
    <row r="210" spans="1:17" x14ac:dyDescent="0.3">
      <c r="A210" s="1">
        <v>43280</v>
      </c>
      <c r="B210" s="3">
        <v>25.928899999999999</v>
      </c>
      <c r="C210" s="2">
        <f t="shared" si="13"/>
        <v>1.8516704914575428E-2</v>
      </c>
      <c r="P210">
        <v>200</v>
      </c>
      <c r="Q210">
        <v>3.2038578570302967</v>
      </c>
    </row>
    <row r="211" spans="1:17" x14ac:dyDescent="0.3">
      <c r="A211" s="1">
        <v>43287</v>
      </c>
      <c r="B211" s="3">
        <v>26.039400000000001</v>
      </c>
      <c r="C211" s="2">
        <f t="shared" si="13"/>
        <v>4.2525988546459849E-3</v>
      </c>
      <c r="P211">
        <v>201</v>
      </c>
      <c r="Q211">
        <v>103.12259976982556</v>
      </c>
    </row>
    <row r="212" spans="1:17" x14ac:dyDescent="0.3">
      <c r="A212" s="1">
        <v>43294</v>
      </c>
      <c r="B212" s="3">
        <v>26.243300000000001</v>
      </c>
      <c r="C212" s="2">
        <f t="shared" si="13"/>
        <v>7.799942763353042E-3</v>
      </c>
      <c r="P212">
        <v>202</v>
      </c>
      <c r="Q212">
        <v>8619.1315443154726</v>
      </c>
    </row>
    <row r="213" spans="1:17" x14ac:dyDescent="0.3">
      <c r="A213" s="1">
        <v>43301</v>
      </c>
      <c r="B213" s="3">
        <v>26.260300000000001</v>
      </c>
      <c r="C213" s="2">
        <f t="shared" si="13"/>
        <v>6.475746651307848E-4</v>
      </c>
      <c r="P213">
        <v>203</v>
      </c>
      <c r="Q213">
        <v>101.12291321224085</v>
      </c>
    </row>
    <row r="214" spans="1:17" x14ac:dyDescent="0.3">
      <c r="A214" s="1">
        <v>43308</v>
      </c>
      <c r="B214" s="3">
        <v>25.6401</v>
      </c>
      <c r="C214" s="2">
        <f t="shared" si="13"/>
        <v>-2.390076082786927E-2</v>
      </c>
      <c r="P214">
        <v>204</v>
      </c>
      <c r="Q214">
        <v>941.79738798659321</v>
      </c>
    </row>
    <row r="215" spans="1:17" x14ac:dyDescent="0.3">
      <c r="A215" s="1">
        <v>43315</v>
      </c>
      <c r="B215" s="3">
        <v>25.249300000000002</v>
      </c>
      <c r="C215" s="2">
        <f t="shared" si="13"/>
        <v>-1.5359099636061392E-2</v>
      </c>
      <c r="P215">
        <v>205</v>
      </c>
      <c r="Q215">
        <v>5.1206402334001782</v>
      </c>
    </row>
    <row r="216" spans="1:17" x14ac:dyDescent="0.3">
      <c r="A216" s="1">
        <v>43322</v>
      </c>
      <c r="B216" s="3">
        <v>25.1813</v>
      </c>
      <c r="C216" s="2">
        <f t="shared" si="13"/>
        <v>-2.6967770048911938E-3</v>
      </c>
      <c r="P216">
        <v>206</v>
      </c>
      <c r="Q216">
        <v>13010.292948931217</v>
      </c>
    </row>
    <row r="217" spans="1:17" x14ac:dyDescent="0.3">
      <c r="A217" s="1">
        <v>43329</v>
      </c>
      <c r="B217" s="3">
        <v>25.147300000000001</v>
      </c>
      <c r="C217" s="2">
        <f t="shared" si="13"/>
        <v>-1.3511206420335727E-3</v>
      </c>
      <c r="P217">
        <v>207</v>
      </c>
      <c r="Q217">
        <v>44.494233195904677</v>
      </c>
    </row>
    <row r="218" spans="1:17" x14ac:dyDescent="0.3">
      <c r="A218" s="1">
        <v>43336</v>
      </c>
      <c r="B218" s="3">
        <v>24.467700000000001</v>
      </c>
      <c r="C218" s="2">
        <f t="shared" si="13"/>
        <v>-2.7396654524942835E-2</v>
      </c>
      <c r="P218">
        <v>208</v>
      </c>
      <c r="Q218">
        <v>80.41159262949796</v>
      </c>
    </row>
    <row r="219" spans="1:17" x14ac:dyDescent="0.3">
      <c r="A219" s="1">
        <v>43343</v>
      </c>
      <c r="B219" s="3">
        <v>24.042899999999999</v>
      </c>
      <c r="C219" s="2">
        <f t="shared" si="13"/>
        <v>-1.7514145721888384E-2</v>
      </c>
      <c r="P219">
        <v>209</v>
      </c>
      <c r="Q219">
        <v>144.11783059458412</v>
      </c>
    </row>
    <row r="220" spans="1:17" x14ac:dyDescent="0.3">
      <c r="A220" s="1">
        <v>43350</v>
      </c>
      <c r="B220" s="3">
        <v>24.034400000000002</v>
      </c>
      <c r="C220" s="2">
        <f t="shared" si="13"/>
        <v>-3.5359723148191858E-4</v>
      </c>
      <c r="P220">
        <v>210</v>
      </c>
      <c r="Q220">
        <v>11.139801850145915</v>
      </c>
    </row>
    <row r="221" spans="1:17" x14ac:dyDescent="0.3">
      <c r="A221" s="1">
        <v>43357</v>
      </c>
      <c r="B221" s="3">
        <v>23.286799999999999</v>
      </c>
      <c r="C221" s="2">
        <f t="shared" si="13"/>
        <v>-3.1599461008197847E-2</v>
      </c>
      <c r="P221">
        <v>211</v>
      </c>
      <c r="Q221">
        <v>27.560031937834221</v>
      </c>
    </row>
    <row r="222" spans="1:17" x14ac:dyDescent="0.3">
      <c r="A222" s="1">
        <v>43364</v>
      </c>
      <c r="B222" s="3">
        <v>23.4057</v>
      </c>
      <c r="C222" s="2">
        <f t="shared" si="13"/>
        <v>5.0929060127079722E-3</v>
      </c>
      <c r="P222">
        <v>212</v>
      </c>
      <c r="Q222">
        <v>244.53469183065803</v>
      </c>
    </row>
    <row r="223" spans="1:17" x14ac:dyDescent="0.3">
      <c r="A223" s="1">
        <v>43371</v>
      </c>
      <c r="B223" s="3">
        <v>23.856000000000002</v>
      </c>
      <c r="C223" s="2">
        <f t="shared" si="13"/>
        <v>1.9056175578301693E-2</v>
      </c>
      <c r="P223">
        <v>213</v>
      </c>
      <c r="Q223">
        <v>1986.3361862343531</v>
      </c>
    </row>
    <row r="224" spans="1:17" x14ac:dyDescent="0.3">
      <c r="A224" s="1">
        <v>43378</v>
      </c>
      <c r="B224" s="3">
        <v>24.0854</v>
      </c>
      <c r="C224" s="2">
        <f t="shared" si="13"/>
        <v>9.5700897691003723E-3</v>
      </c>
      <c r="P224">
        <v>214</v>
      </c>
      <c r="Q224">
        <v>104.99621860985937</v>
      </c>
    </row>
    <row r="225" spans="1:17" x14ac:dyDescent="0.3">
      <c r="A225" s="1">
        <v>43385</v>
      </c>
      <c r="B225" s="3">
        <v>23.473700000000001</v>
      </c>
      <c r="C225" s="2">
        <f t="shared" si="13"/>
        <v>-2.5725202292345869E-2</v>
      </c>
      <c r="P225">
        <v>215</v>
      </c>
      <c r="Q225">
        <v>15.4735636044453</v>
      </c>
    </row>
    <row r="226" spans="1:17" x14ac:dyDescent="0.3">
      <c r="A226" s="1">
        <v>43392</v>
      </c>
      <c r="B226" s="3">
        <v>23.873000000000001</v>
      </c>
      <c r="C226" s="2">
        <f t="shared" si="13"/>
        <v>1.6867467725277193E-2</v>
      </c>
      <c r="P226">
        <v>216</v>
      </c>
      <c r="Q226">
        <v>4.8078920584534606</v>
      </c>
    </row>
    <row r="227" spans="1:17" x14ac:dyDescent="0.3">
      <c r="A227" s="1">
        <v>43399</v>
      </c>
      <c r="B227" s="3">
        <v>23.201799999999999</v>
      </c>
      <c r="C227" s="2">
        <f t="shared" si="13"/>
        <v>-2.8518251354907799E-2</v>
      </c>
      <c r="P227">
        <v>217</v>
      </c>
      <c r="Q227">
        <v>-2.7474785325516082</v>
      </c>
    </row>
    <row r="228" spans="1:17" x14ac:dyDescent="0.3">
      <c r="A228" s="1">
        <v>43406</v>
      </c>
      <c r="B228" s="3">
        <v>24.297799999999999</v>
      </c>
      <c r="C228" s="2">
        <f t="shared" si="13"/>
        <v>4.6155949399033579E-2</v>
      </c>
      <c r="P228">
        <v>218</v>
      </c>
      <c r="Q228">
        <v>14.672667379570653</v>
      </c>
    </row>
    <row r="229" spans="1:17" x14ac:dyDescent="0.3">
      <c r="A229" s="1">
        <v>43413</v>
      </c>
      <c r="B229" s="3">
        <v>24.994399999999999</v>
      </c>
      <c r="C229" s="2">
        <f t="shared" si="13"/>
        <v>2.8265988507913273E-2</v>
      </c>
      <c r="P229">
        <v>219</v>
      </c>
      <c r="Q229">
        <v>1025.221423904469</v>
      </c>
    </row>
    <row r="230" spans="1:17" x14ac:dyDescent="0.3">
      <c r="A230" s="1">
        <v>43420</v>
      </c>
      <c r="B230" s="3">
        <v>24.433700000000002</v>
      </c>
      <c r="C230" s="2">
        <f t="shared" si="13"/>
        <v>-2.2688472843276238E-2</v>
      </c>
      <c r="P230">
        <v>220</v>
      </c>
      <c r="Q230">
        <v>316671.27055836876</v>
      </c>
    </row>
    <row r="231" spans="1:17" x14ac:dyDescent="0.3">
      <c r="A231" s="1">
        <v>43427</v>
      </c>
      <c r="B231" s="3">
        <v>24.8415</v>
      </c>
      <c r="C231" s="2">
        <f t="shared" si="13"/>
        <v>1.6552314782340968E-2</v>
      </c>
      <c r="P231">
        <v>221</v>
      </c>
      <c r="Q231">
        <v>6.6676674123087496</v>
      </c>
    </row>
    <row r="232" spans="1:17" x14ac:dyDescent="0.3">
      <c r="A232" s="1">
        <v>43434</v>
      </c>
      <c r="B232" s="3">
        <v>24.569600000000001</v>
      </c>
      <c r="C232" s="2">
        <f t="shared" si="13"/>
        <v>-1.1005735331231366E-2</v>
      </c>
      <c r="P232">
        <v>222</v>
      </c>
      <c r="Q232">
        <v>4179.1997352672051</v>
      </c>
    </row>
    <row r="233" spans="1:17" x14ac:dyDescent="0.3">
      <c r="A233" s="1">
        <v>43441</v>
      </c>
      <c r="B233" s="3">
        <v>24.832999999999998</v>
      </c>
      <c r="C233" s="2">
        <f t="shared" si="13"/>
        <v>1.0663507424238317E-2</v>
      </c>
      <c r="P233">
        <v>223</v>
      </c>
      <c r="Q233">
        <v>831.43296457496103</v>
      </c>
    </row>
    <row r="234" spans="1:17" x14ac:dyDescent="0.3">
      <c r="A234" s="1">
        <v>43448</v>
      </c>
      <c r="B234" s="3">
        <v>24.051400000000001</v>
      </c>
      <c r="C234" s="2">
        <f t="shared" si="13"/>
        <v>-3.1980206892799103E-2</v>
      </c>
      <c r="P234">
        <v>224</v>
      </c>
      <c r="Q234">
        <v>203.9138751035411</v>
      </c>
    </row>
    <row r="235" spans="1:17" x14ac:dyDescent="0.3">
      <c r="A235" s="1">
        <v>43455</v>
      </c>
      <c r="B235" s="3">
        <v>24.357199999999999</v>
      </c>
      <c r="C235" s="2">
        <f t="shared" si="13"/>
        <v>1.2634286790835794E-2</v>
      </c>
      <c r="P235">
        <v>225</v>
      </c>
      <c r="Q235">
        <v>2012.5331932819083</v>
      </c>
    </row>
    <row r="236" spans="1:17" x14ac:dyDescent="0.3">
      <c r="A236" s="1">
        <v>43462</v>
      </c>
      <c r="B236" s="3">
        <v>25.104900000000001</v>
      </c>
      <c r="C236" s="2">
        <f t="shared" si="13"/>
        <v>3.0235552501908722E-2</v>
      </c>
      <c r="P236">
        <v>226</v>
      </c>
      <c r="Q236">
        <v>5.6223524365990212</v>
      </c>
    </row>
    <row r="237" spans="1:17" x14ac:dyDescent="0.3">
      <c r="A237" s="1">
        <v>43469</v>
      </c>
      <c r="B237" s="3">
        <v>24.892499999999998</v>
      </c>
      <c r="C237" s="2">
        <f t="shared" si="13"/>
        <v>-8.4964929283684945E-3</v>
      </c>
      <c r="P237">
        <v>227</v>
      </c>
      <c r="Q237">
        <v>22.314127061487746</v>
      </c>
    </row>
    <row r="238" spans="1:17" x14ac:dyDescent="0.3">
      <c r="A238" s="1">
        <v>43476</v>
      </c>
      <c r="B238" s="3">
        <v>25.1813</v>
      </c>
      <c r="C238" s="2">
        <f t="shared" si="13"/>
        <v>1.1535102279815223E-2</v>
      </c>
      <c r="P238">
        <v>228</v>
      </c>
      <c r="Q238">
        <v>42.279783887154373</v>
      </c>
    </row>
    <row r="239" spans="1:17" x14ac:dyDescent="0.3">
      <c r="A239" s="1">
        <v>43483</v>
      </c>
      <c r="B239" s="3">
        <v>25.453199999999999</v>
      </c>
      <c r="C239" s="2">
        <f t="shared" si="13"/>
        <v>1.0739816271116431E-2</v>
      </c>
      <c r="P239">
        <v>229</v>
      </c>
      <c r="Q239">
        <v>607.9758793306039</v>
      </c>
    </row>
    <row r="240" spans="1:17" x14ac:dyDescent="0.3">
      <c r="A240" s="1">
        <v>43490</v>
      </c>
      <c r="B240" s="3">
        <v>25.928899999999999</v>
      </c>
      <c r="C240" s="2">
        <f t="shared" si="13"/>
        <v>1.8516704914575428E-2</v>
      </c>
      <c r="P240">
        <v>230</v>
      </c>
      <c r="Q240">
        <v>34.915581522035417</v>
      </c>
    </row>
    <row r="241" spans="1:17" x14ac:dyDescent="0.3">
      <c r="A241" s="1">
        <v>43497</v>
      </c>
      <c r="B241" s="3">
        <v>25.011399999999998</v>
      </c>
      <c r="C241" s="2">
        <f t="shared" si="13"/>
        <v>-3.6026455813813113E-2</v>
      </c>
      <c r="P241">
        <v>231</v>
      </c>
      <c r="Q241">
        <v>65.031333996584934</v>
      </c>
    </row>
    <row r="242" spans="1:17" x14ac:dyDescent="0.3">
      <c r="A242" s="1">
        <v>43504</v>
      </c>
      <c r="B242" s="3">
        <v>25.792999999999999</v>
      </c>
      <c r="C242" s="2">
        <f t="shared" si="13"/>
        <v>3.0771416352977081E-2</v>
      </c>
      <c r="P242">
        <v>232</v>
      </c>
      <c r="Q242">
        <v>35.068625060312591</v>
      </c>
    </row>
    <row r="243" spans="1:17" x14ac:dyDescent="0.3">
      <c r="A243" s="1">
        <v>43511</v>
      </c>
      <c r="B243" s="3">
        <v>25.512599999999999</v>
      </c>
      <c r="C243" s="2">
        <f t="shared" si="13"/>
        <v>-1.0930689509260063E-2</v>
      </c>
      <c r="P243">
        <v>233</v>
      </c>
      <c r="Q243">
        <v>-12.958093961969157</v>
      </c>
    </row>
    <row r="244" spans="1:17" x14ac:dyDescent="0.3">
      <c r="A244" s="1">
        <v>43518</v>
      </c>
      <c r="B244" s="3">
        <v>24.340199999999999</v>
      </c>
      <c r="C244" s="2">
        <f t="shared" si="13"/>
        <v>-4.7043143323021383E-2</v>
      </c>
      <c r="P244">
        <v>234</v>
      </c>
      <c r="Q244">
        <v>3626.1959429797557</v>
      </c>
    </row>
    <row r="245" spans="1:17" x14ac:dyDescent="0.3">
      <c r="A245" s="1">
        <v>43525</v>
      </c>
      <c r="B245" s="3">
        <v>24.493200000000002</v>
      </c>
      <c r="C245" s="2">
        <f t="shared" si="13"/>
        <v>6.2662235533686482E-3</v>
      </c>
      <c r="P245">
        <v>235</v>
      </c>
      <c r="Q245">
        <v>63.741156156104744</v>
      </c>
    </row>
    <row r="246" spans="1:17" x14ac:dyDescent="0.3">
      <c r="A246" s="1">
        <v>43532</v>
      </c>
      <c r="B246" s="3">
        <v>25.6996</v>
      </c>
      <c r="C246" s="2">
        <f t="shared" si="13"/>
        <v>4.807989957185576E-2</v>
      </c>
      <c r="P246">
        <v>236</v>
      </c>
      <c r="Q246">
        <v>27.926225026599578</v>
      </c>
    </row>
    <row r="247" spans="1:17" x14ac:dyDescent="0.3">
      <c r="A247" s="1">
        <v>43539</v>
      </c>
      <c r="B247" s="3">
        <v>25.682600000000001</v>
      </c>
      <c r="C247" s="2">
        <f t="shared" si="13"/>
        <v>-6.6170777507767217E-4</v>
      </c>
      <c r="P247">
        <v>237</v>
      </c>
      <c r="Q247">
        <v>66.69360712251283</v>
      </c>
    </row>
    <row r="248" spans="1:17" x14ac:dyDescent="0.3">
      <c r="A248" s="1">
        <v>43546</v>
      </c>
      <c r="B248" s="3">
        <v>25.920400000000001</v>
      </c>
      <c r="C248" s="2">
        <f t="shared" si="13"/>
        <v>9.2165836611274952E-3</v>
      </c>
      <c r="P248">
        <v>238</v>
      </c>
      <c r="Q248">
        <v>19.235882632502168</v>
      </c>
    </row>
    <row r="249" spans="1:17" x14ac:dyDescent="0.3">
      <c r="A249" s="1">
        <v>43553</v>
      </c>
      <c r="B249" s="3">
        <v>25.827000000000002</v>
      </c>
      <c r="C249" s="2">
        <f t="shared" si="13"/>
        <v>-3.6098471198384267E-3</v>
      </c>
      <c r="P249">
        <v>239</v>
      </c>
      <c r="Q249">
        <v>356.25026616129071</v>
      </c>
    </row>
    <row r="250" spans="1:17" x14ac:dyDescent="0.3">
      <c r="A250" s="1">
        <v>43560</v>
      </c>
      <c r="B250" s="3">
        <v>25.827000000000002</v>
      </c>
      <c r="C250" s="2">
        <f t="shared" si="13"/>
        <v>0</v>
      </c>
      <c r="P250">
        <v>240</v>
      </c>
      <c r="Q250">
        <v>42.067281759329376</v>
      </c>
    </row>
    <row r="251" spans="1:17" x14ac:dyDescent="0.3">
      <c r="A251" s="1">
        <v>43567</v>
      </c>
      <c r="B251" s="3">
        <v>26.3367</v>
      </c>
      <c r="C251" s="2">
        <f t="shared" si="13"/>
        <v>1.9542947384378222E-2</v>
      </c>
      <c r="P251">
        <v>241</v>
      </c>
      <c r="Q251">
        <v>225.56839513252652</v>
      </c>
    </row>
    <row r="252" spans="1:17" x14ac:dyDescent="0.3">
      <c r="A252" s="1">
        <v>43574</v>
      </c>
      <c r="B252" s="3">
        <v>26.523599999999998</v>
      </c>
      <c r="C252" s="2">
        <f t="shared" si="13"/>
        <v>7.0714989829541251E-3</v>
      </c>
      <c r="P252">
        <v>242</v>
      </c>
      <c r="Q252">
        <v>14.3102619106866</v>
      </c>
    </row>
    <row r="253" spans="1:17" x14ac:dyDescent="0.3">
      <c r="A253" s="1">
        <v>43581</v>
      </c>
      <c r="B253" s="3">
        <v>27.177800000000001</v>
      </c>
      <c r="C253" s="2">
        <f t="shared" si="13"/>
        <v>2.4365560866746877E-2</v>
      </c>
      <c r="P253">
        <v>243</v>
      </c>
      <c r="Q253">
        <v>7.3492372898898193</v>
      </c>
    </row>
    <row r="254" spans="1:17" x14ac:dyDescent="0.3">
      <c r="A254" s="1">
        <v>43588</v>
      </c>
      <c r="B254" s="3">
        <v>27.899899999999999</v>
      </c>
      <c r="C254" s="2">
        <f t="shared" si="13"/>
        <v>2.6222641013499363E-2</v>
      </c>
      <c r="P254">
        <v>244</v>
      </c>
      <c r="Q254">
        <v>165.73092953936649</v>
      </c>
    </row>
    <row r="255" spans="1:17" x14ac:dyDescent="0.3">
      <c r="A255" s="1">
        <v>43595</v>
      </c>
      <c r="B255" s="3">
        <v>28.0274</v>
      </c>
      <c r="C255" s="2">
        <f t="shared" si="13"/>
        <v>4.5594985233807549E-3</v>
      </c>
      <c r="P255">
        <v>245</v>
      </c>
      <c r="Q255">
        <v>8.3831085496330164</v>
      </c>
    </row>
    <row r="256" spans="1:17" x14ac:dyDescent="0.3">
      <c r="A256" s="1">
        <v>43602</v>
      </c>
      <c r="B256" s="3">
        <v>29.038399999999999</v>
      </c>
      <c r="C256" s="2">
        <f t="shared" si="13"/>
        <v>3.5436488905112522E-2</v>
      </c>
      <c r="P256">
        <v>246</v>
      </c>
      <c r="Q256">
        <v>28.613748252060301</v>
      </c>
    </row>
    <row r="257" spans="1:17" x14ac:dyDescent="0.3">
      <c r="A257" s="1">
        <v>43609</v>
      </c>
      <c r="B257" s="3">
        <v>27.780999999999999</v>
      </c>
      <c r="C257" s="2">
        <f t="shared" si="13"/>
        <v>-4.4266758221451874E-2</v>
      </c>
      <c r="P257">
        <v>247</v>
      </c>
      <c r="Q257">
        <v>2870.824210970402</v>
      </c>
    </row>
    <row r="258" spans="1:17" x14ac:dyDescent="0.3">
      <c r="A258" s="1">
        <v>43616</v>
      </c>
      <c r="B258" s="3">
        <v>26.6511</v>
      </c>
      <c r="C258" s="2">
        <f t="shared" si="13"/>
        <v>-4.1521908241142678E-2</v>
      </c>
      <c r="P258">
        <v>248</v>
      </c>
      <c r="Q258">
        <v>255.57972837128187</v>
      </c>
    </row>
    <row r="259" spans="1:17" x14ac:dyDescent="0.3">
      <c r="A259" s="1">
        <v>43623</v>
      </c>
      <c r="B259" s="3">
        <v>26.77</v>
      </c>
      <c r="C259" s="2">
        <f t="shared" si="13"/>
        <v>4.45143197485661E-3</v>
      </c>
      <c r="P259">
        <v>249</v>
      </c>
      <c r="Q259">
        <v>6.5785964242979391</v>
      </c>
    </row>
    <row r="260" spans="1:17" x14ac:dyDescent="0.3">
      <c r="A260" s="1">
        <v>43630</v>
      </c>
      <c r="B260" s="3">
        <v>27.432700000000001</v>
      </c>
      <c r="C260" s="2">
        <f t="shared" ref="C260:C323" si="14">LN(B260/B259)</f>
        <v>2.4453874946416411E-2</v>
      </c>
      <c r="P260">
        <v>250</v>
      </c>
      <c r="Q260">
        <v>24.325250484018245</v>
      </c>
    </row>
    <row r="261" spans="1:17" x14ac:dyDescent="0.3">
      <c r="A261" s="1">
        <v>43637</v>
      </c>
      <c r="B261" s="3">
        <v>28.0274</v>
      </c>
      <c r="C261" s="2">
        <f t="shared" si="14"/>
        <v>2.1446870636208922E-2</v>
      </c>
      <c r="P261">
        <v>251</v>
      </c>
      <c r="Q261">
        <v>6.1395118127283901</v>
      </c>
    </row>
    <row r="262" spans="1:17" x14ac:dyDescent="0.3">
      <c r="A262" s="1">
        <v>43644</v>
      </c>
      <c r="B262" s="3">
        <v>28.231300000000001</v>
      </c>
      <c r="C262" s="2">
        <f t="shared" si="14"/>
        <v>7.2486883913268994E-3</v>
      </c>
      <c r="P262">
        <v>252</v>
      </c>
      <c r="Q262">
        <v>2573.0603082996226</v>
      </c>
    </row>
    <row r="263" spans="1:17" x14ac:dyDescent="0.3">
      <c r="A263" s="1">
        <v>43651</v>
      </c>
      <c r="B263" s="3">
        <v>29.148800000000001</v>
      </c>
      <c r="C263" s="2">
        <f t="shared" si="14"/>
        <v>3.1982454062140196E-2</v>
      </c>
      <c r="P263">
        <v>253</v>
      </c>
      <c r="Q263">
        <v>58.484482059442264</v>
      </c>
    </row>
    <row r="264" spans="1:17" x14ac:dyDescent="0.3">
      <c r="A264" s="1">
        <v>43658</v>
      </c>
      <c r="B264" s="3">
        <v>29.0808</v>
      </c>
      <c r="C264" s="2">
        <f t="shared" si="14"/>
        <v>-2.335582965068226E-3</v>
      </c>
      <c r="P264">
        <v>254</v>
      </c>
      <c r="Q264">
        <v>19.992879916533411</v>
      </c>
    </row>
    <row r="265" spans="1:17" x14ac:dyDescent="0.3">
      <c r="A265" s="1">
        <v>43665</v>
      </c>
      <c r="B265" s="3">
        <v>29.165800000000001</v>
      </c>
      <c r="C265" s="2">
        <f t="shared" si="14"/>
        <v>2.9186273649811595E-3</v>
      </c>
      <c r="P265">
        <v>255</v>
      </c>
      <c r="Q265">
        <v>70.36987282333925</v>
      </c>
    </row>
    <row r="266" spans="1:17" x14ac:dyDescent="0.3">
      <c r="A266" s="1">
        <v>43672</v>
      </c>
      <c r="B266" s="3">
        <v>29.930399999999999</v>
      </c>
      <c r="C266" s="2">
        <f t="shared" si="14"/>
        <v>2.5877896324243262E-2</v>
      </c>
      <c r="P266">
        <v>256</v>
      </c>
      <c r="Q266">
        <v>269.96253663723354</v>
      </c>
    </row>
    <row r="267" spans="1:17" x14ac:dyDescent="0.3">
      <c r="A267" s="1">
        <v>43679</v>
      </c>
      <c r="B267" s="3">
        <v>30.389199999999999</v>
      </c>
      <c r="C267" s="2">
        <f t="shared" si="14"/>
        <v>1.5212595840865512E-2</v>
      </c>
      <c r="P267">
        <v>257</v>
      </c>
      <c r="Q267">
        <v>22.081029387132293</v>
      </c>
    </row>
    <row r="268" spans="1:17" x14ac:dyDescent="0.3">
      <c r="A268" s="1">
        <v>43686</v>
      </c>
      <c r="B268" s="3">
        <v>30.0748</v>
      </c>
      <c r="C268" s="2">
        <f t="shared" si="14"/>
        <v>-1.0399670336307268E-2</v>
      </c>
      <c r="P268">
        <v>258</v>
      </c>
      <c r="Q268">
        <v>27.528365881575368</v>
      </c>
    </row>
    <row r="269" spans="1:17" x14ac:dyDescent="0.3">
      <c r="A269" s="1">
        <v>43693</v>
      </c>
      <c r="B269" s="3">
        <v>29.726500000000001</v>
      </c>
      <c r="C269" s="2">
        <f t="shared" si="14"/>
        <v>-1.1648707919824133E-2</v>
      </c>
      <c r="P269">
        <v>259</v>
      </c>
      <c r="Q269">
        <v>10.846837022687168</v>
      </c>
    </row>
    <row r="270" spans="1:17" x14ac:dyDescent="0.3">
      <c r="A270" s="1">
        <v>43700</v>
      </c>
      <c r="B270" s="3">
        <v>30.5761</v>
      </c>
      <c r="C270" s="2">
        <f t="shared" si="14"/>
        <v>2.8179754154309827E-2</v>
      </c>
      <c r="P270">
        <v>260</v>
      </c>
      <c r="Q270">
        <v>9875.1698172537272</v>
      </c>
    </row>
    <row r="271" spans="1:17" x14ac:dyDescent="0.3">
      <c r="A271" s="1">
        <v>43707</v>
      </c>
      <c r="B271" s="3">
        <v>32.088299999999997</v>
      </c>
      <c r="C271" s="2">
        <f t="shared" si="14"/>
        <v>4.8272819681947465E-2</v>
      </c>
      <c r="P271">
        <v>261</v>
      </c>
      <c r="Q271">
        <v>28.983869115375242</v>
      </c>
    </row>
    <row r="272" spans="1:17" x14ac:dyDescent="0.3">
      <c r="A272" s="1">
        <v>43714</v>
      </c>
      <c r="B272" s="3">
        <v>32.334699999999998</v>
      </c>
      <c r="C272" s="2">
        <f t="shared" si="14"/>
        <v>7.6494792697404806E-3</v>
      </c>
      <c r="P272">
        <v>262</v>
      </c>
      <c r="Q272">
        <v>118.69322561711476</v>
      </c>
    </row>
    <row r="273" spans="1:17" x14ac:dyDescent="0.3">
      <c r="A273" s="1">
        <v>43721</v>
      </c>
      <c r="B273" s="3">
        <v>30.9499</v>
      </c>
      <c r="C273" s="2">
        <f t="shared" si="14"/>
        <v>-4.3771188875626969E-2</v>
      </c>
      <c r="P273">
        <v>263</v>
      </c>
      <c r="Q273">
        <v>77.847434821805408</v>
      </c>
    </row>
    <row r="274" spans="1:17" x14ac:dyDescent="0.3">
      <c r="A274" s="1">
        <v>43728</v>
      </c>
      <c r="B274" s="3">
        <v>31.799499999999998</v>
      </c>
      <c r="C274" s="2">
        <f t="shared" si="14"/>
        <v>2.7080798284464091E-2</v>
      </c>
      <c r="P274">
        <v>264</v>
      </c>
      <c r="Q274">
        <v>46.274018119341719</v>
      </c>
    </row>
    <row r="275" spans="1:17" x14ac:dyDescent="0.3">
      <c r="A275" s="1">
        <v>43735</v>
      </c>
      <c r="B275" s="3">
        <v>31.892900000000001</v>
      </c>
      <c r="C275" s="2">
        <f t="shared" si="14"/>
        <v>2.9328480933077713E-3</v>
      </c>
      <c r="P275">
        <v>265</v>
      </c>
      <c r="Q275">
        <v>109.59518208095717</v>
      </c>
    </row>
    <row r="276" spans="1:17" x14ac:dyDescent="0.3">
      <c r="A276" s="1">
        <v>43742</v>
      </c>
      <c r="B276" s="3">
        <v>30.8565</v>
      </c>
      <c r="C276" s="2">
        <f t="shared" si="14"/>
        <v>-3.3035989406885208E-2</v>
      </c>
      <c r="P276">
        <v>266</v>
      </c>
      <c r="Q276">
        <v>2.8035493251992958</v>
      </c>
    </row>
    <row r="277" spans="1:17" x14ac:dyDescent="0.3">
      <c r="A277" s="1">
        <v>43749</v>
      </c>
      <c r="B277" s="3">
        <v>31.5276</v>
      </c>
      <c r="C277" s="2">
        <f t="shared" si="14"/>
        <v>2.1515927598473834E-2</v>
      </c>
      <c r="P277">
        <v>267</v>
      </c>
      <c r="Q277">
        <v>25.455456527675327</v>
      </c>
    </row>
    <row r="278" spans="1:17" x14ac:dyDescent="0.3">
      <c r="A278" s="1">
        <v>43756</v>
      </c>
      <c r="B278" s="3">
        <v>31.8505</v>
      </c>
      <c r="C278" s="2">
        <f t="shared" si="14"/>
        <v>1.0189727805102588E-2</v>
      </c>
      <c r="P278">
        <v>268</v>
      </c>
      <c r="Q278">
        <v>4.902413706395393</v>
      </c>
    </row>
    <row r="279" spans="1:17" x14ac:dyDescent="0.3">
      <c r="A279" s="1">
        <v>43763</v>
      </c>
      <c r="B279" s="3">
        <v>32.224299999999999</v>
      </c>
      <c r="C279" s="2">
        <f t="shared" si="14"/>
        <v>1.1667745841919307E-2</v>
      </c>
      <c r="P279">
        <v>269</v>
      </c>
      <c r="Q279">
        <v>27.818180593236288</v>
      </c>
    </row>
    <row r="280" spans="1:17" x14ac:dyDescent="0.3">
      <c r="A280" s="1">
        <v>43770</v>
      </c>
      <c r="B280" s="3">
        <v>31.994900000000001</v>
      </c>
      <c r="C280" s="2">
        <f t="shared" si="14"/>
        <v>-7.1443112258155316E-3</v>
      </c>
      <c r="P280">
        <v>270</v>
      </c>
      <c r="Q280">
        <v>17.662455177446713</v>
      </c>
    </row>
    <row r="281" spans="1:17" x14ac:dyDescent="0.3">
      <c r="A281" s="1">
        <v>43777</v>
      </c>
      <c r="B281" s="3">
        <v>32.011899999999997</v>
      </c>
      <c r="C281" s="2">
        <f t="shared" si="14"/>
        <v>5.3119357317456619E-4</v>
      </c>
      <c r="P281">
        <v>271</v>
      </c>
      <c r="Q281">
        <v>7.7526879668706083</v>
      </c>
    </row>
    <row r="282" spans="1:17" x14ac:dyDescent="0.3">
      <c r="A282" s="1">
        <v>43784</v>
      </c>
      <c r="B282" s="3">
        <v>33.099299999999999</v>
      </c>
      <c r="C282" s="2">
        <f t="shared" si="14"/>
        <v>3.3404425451784361E-2</v>
      </c>
      <c r="P282">
        <v>272</v>
      </c>
      <c r="Q282">
        <v>2.6112145412160914</v>
      </c>
    </row>
    <row r="283" spans="1:17" x14ac:dyDescent="0.3">
      <c r="A283" s="1">
        <v>43791</v>
      </c>
      <c r="B283" s="3">
        <v>33.201300000000003</v>
      </c>
      <c r="C283" s="2">
        <f t="shared" si="14"/>
        <v>3.0768976592077013E-3</v>
      </c>
      <c r="P283">
        <v>273</v>
      </c>
      <c r="Q283">
        <v>125.60074728252903</v>
      </c>
    </row>
    <row r="284" spans="1:17" x14ac:dyDescent="0.3">
      <c r="A284" s="1">
        <v>43798</v>
      </c>
      <c r="B284" s="3">
        <v>33.779000000000003</v>
      </c>
      <c r="C284" s="2">
        <f t="shared" si="14"/>
        <v>1.7250275843547765E-2</v>
      </c>
      <c r="P284">
        <v>274</v>
      </c>
      <c r="Q284">
        <v>12.191072769033291</v>
      </c>
    </row>
    <row r="285" spans="1:17" x14ac:dyDescent="0.3">
      <c r="A285" s="1">
        <v>43805</v>
      </c>
      <c r="B285" s="3">
        <v>32.589599999999997</v>
      </c>
      <c r="C285" s="2">
        <f t="shared" si="14"/>
        <v>-3.5846088555338516E-2</v>
      </c>
      <c r="P285">
        <v>275</v>
      </c>
      <c r="Q285">
        <v>33906.945407058927</v>
      </c>
    </row>
    <row r="286" spans="1:17" x14ac:dyDescent="0.3">
      <c r="A286" s="1">
        <v>43812</v>
      </c>
      <c r="B286" s="3">
        <v>31.791</v>
      </c>
      <c r="C286" s="2">
        <f t="shared" si="14"/>
        <v>-2.4809988209748869E-2</v>
      </c>
      <c r="P286">
        <v>276</v>
      </c>
      <c r="Q286">
        <v>21.530009735755478</v>
      </c>
    </row>
    <row r="287" spans="1:17" x14ac:dyDescent="0.3">
      <c r="A287" s="1">
        <v>43819</v>
      </c>
      <c r="B287" s="3">
        <v>31.638100000000001</v>
      </c>
      <c r="C287" s="2">
        <f t="shared" si="14"/>
        <v>-4.8211403333632361E-3</v>
      </c>
      <c r="P287">
        <v>277</v>
      </c>
      <c r="Q287">
        <v>11.664756203645011</v>
      </c>
    </row>
    <row r="288" spans="1:17" x14ac:dyDescent="0.3">
      <c r="A288" s="1">
        <v>43826</v>
      </c>
      <c r="B288" s="3">
        <v>31.782499999999999</v>
      </c>
      <c r="C288" s="2">
        <f t="shared" si="14"/>
        <v>4.5537333146949896E-3</v>
      </c>
      <c r="P288">
        <v>278</v>
      </c>
      <c r="Q288">
        <v>3.1062676585857631</v>
      </c>
    </row>
    <row r="289" spans="1:17" x14ac:dyDescent="0.3">
      <c r="A289" s="1">
        <v>43833</v>
      </c>
      <c r="B289" s="3">
        <v>30.881900000000002</v>
      </c>
      <c r="C289" s="2">
        <f t="shared" si="14"/>
        <v>-2.8745572080956037E-2</v>
      </c>
      <c r="P289">
        <v>279</v>
      </c>
      <c r="Q289">
        <v>15.753094739348761</v>
      </c>
    </row>
    <row r="290" spans="1:17" x14ac:dyDescent="0.3">
      <c r="A290" s="1">
        <v>43840</v>
      </c>
      <c r="B290" s="3">
        <v>32.130800000000001</v>
      </c>
      <c r="C290" s="2">
        <f t="shared" si="14"/>
        <v>3.9644819905039777E-2</v>
      </c>
      <c r="P290">
        <v>280</v>
      </c>
      <c r="Q290">
        <v>37.193577713801972</v>
      </c>
    </row>
    <row r="291" spans="1:17" x14ac:dyDescent="0.3">
      <c r="A291" s="1">
        <v>43847</v>
      </c>
      <c r="B291" s="3">
        <v>33.167299999999997</v>
      </c>
      <c r="C291" s="2">
        <f t="shared" si="14"/>
        <v>3.1749379125283805E-2</v>
      </c>
      <c r="P291">
        <v>281</v>
      </c>
      <c r="Q291">
        <v>37.112523975129562</v>
      </c>
    </row>
    <row r="292" spans="1:17" x14ac:dyDescent="0.3">
      <c r="A292" s="1">
        <v>43854</v>
      </c>
      <c r="B292" s="3">
        <v>34.6965</v>
      </c>
      <c r="C292" s="2">
        <f t="shared" si="14"/>
        <v>4.5074366520820412E-2</v>
      </c>
      <c r="P292">
        <v>282</v>
      </c>
      <c r="Q292">
        <v>702.84787385007849</v>
      </c>
    </row>
    <row r="293" spans="1:17" x14ac:dyDescent="0.3">
      <c r="A293" s="1">
        <v>43861</v>
      </c>
      <c r="B293" s="3">
        <v>35.546100000000003</v>
      </c>
      <c r="C293" s="2">
        <f t="shared" si="14"/>
        <v>2.4191628277577155E-2</v>
      </c>
      <c r="P293">
        <v>283</v>
      </c>
      <c r="Q293">
        <v>200.92405930851095</v>
      </c>
    </row>
    <row r="294" spans="1:17" x14ac:dyDescent="0.3">
      <c r="A294" s="1">
        <v>43868</v>
      </c>
      <c r="B294" s="3">
        <v>36.293700000000001</v>
      </c>
      <c r="C294" s="2">
        <f t="shared" si="14"/>
        <v>2.0813726899701984E-2</v>
      </c>
      <c r="P294">
        <v>284</v>
      </c>
      <c r="Q294">
        <v>747.6937849273902</v>
      </c>
    </row>
    <row r="295" spans="1:17" x14ac:dyDescent="0.3">
      <c r="A295" s="1">
        <v>43875</v>
      </c>
      <c r="B295" s="3">
        <v>36.650500000000001</v>
      </c>
      <c r="C295" s="2">
        <f t="shared" si="14"/>
        <v>9.7828983147964389E-3</v>
      </c>
      <c r="P295">
        <v>285</v>
      </c>
      <c r="Q295">
        <v>136.42147105554292</v>
      </c>
    </row>
    <row r="296" spans="1:17" x14ac:dyDescent="0.3">
      <c r="A296" s="1">
        <v>43882</v>
      </c>
      <c r="B296" s="3">
        <v>36.913899999999998</v>
      </c>
      <c r="C296" s="2">
        <f t="shared" si="14"/>
        <v>7.1611030777307726E-3</v>
      </c>
      <c r="P296">
        <v>286</v>
      </c>
      <c r="Q296">
        <v>21472.738190330983</v>
      </c>
    </row>
    <row r="297" spans="1:17" x14ac:dyDescent="0.3">
      <c r="A297" s="1">
        <v>43889</v>
      </c>
      <c r="B297" s="3">
        <v>32.9634</v>
      </c>
      <c r="C297" s="2">
        <f t="shared" si="14"/>
        <v>-0.11319031882120394</v>
      </c>
      <c r="P297">
        <v>287</v>
      </c>
      <c r="Q297">
        <v>3339.0602125471787</v>
      </c>
    </row>
    <row r="298" spans="1:17" x14ac:dyDescent="0.3">
      <c r="A298" s="1">
        <v>43896</v>
      </c>
      <c r="B298" s="3">
        <v>32.283700000000003</v>
      </c>
      <c r="C298" s="2">
        <f t="shared" si="14"/>
        <v>-2.0835396170787255E-2</v>
      </c>
      <c r="P298">
        <v>288</v>
      </c>
      <c r="Q298">
        <v>21.124819434952268</v>
      </c>
    </row>
    <row r="299" spans="1:17" x14ac:dyDescent="0.3">
      <c r="A299" s="1">
        <v>43903</v>
      </c>
      <c r="B299" s="3">
        <v>31.476600000000001</v>
      </c>
      <c r="C299" s="2">
        <f t="shared" si="14"/>
        <v>-2.5318046256501921E-2</v>
      </c>
      <c r="P299">
        <v>289</v>
      </c>
      <c r="Q299">
        <v>4981.4865840499697</v>
      </c>
    </row>
    <row r="300" spans="1:17" x14ac:dyDescent="0.3">
      <c r="A300" s="1">
        <v>43910</v>
      </c>
      <c r="B300" s="3">
        <v>31.833500000000001</v>
      </c>
      <c r="C300" s="2">
        <f t="shared" si="14"/>
        <v>1.1274781773321947E-2</v>
      </c>
      <c r="P300">
        <v>290</v>
      </c>
      <c r="Q300">
        <v>6.095698407478924</v>
      </c>
    </row>
    <row r="301" spans="1:17" x14ac:dyDescent="0.3">
      <c r="A301" s="1">
        <v>43917</v>
      </c>
      <c r="B301" s="3">
        <v>29.565100000000001</v>
      </c>
      <c r="C301" s="2">
        <f t="shared" si="14"/>
        <v>-7.3924582762078792E-2</v>
      </c>
      <c r="P301">
        <v>291</v>
      </c>
      <c r="Q301">
        <v>205.65524510208246</v>
      </c>
    </row>
    <row r="302" spans="1:17" x14ac:dyDescent="0.3">
      <c r="A302" s="1">
        <v>43924</v>
      </c>
      <c r="B302" s="3">
        <v>30.159800000000001</v>
      </c>
      <c r="C302" s="2">
        <f t="shared" si="14"/>
        <v>1.991530017314878E-2</v>
      </c>
      <c r="P302">
        <v>292</v>
      </c>
      <c r="Q302">
        <v>3.2771863236155827</v>
      </c>
    </row>
    <row r="303" spans="1:17" x14ac:dyDescent="0.3">
      <c r="A303" s="1">
        <v>43931</v>
      </c>
      <c r="B303" s="3">
        <v>29.82</v>
      </c>
      <c r="C303" s="2">
        <f t="shared" si="14"/>
        <v>-1.1330602481441051E-2</v>
      </c>
      <c r="P303">
        <v>293</v>
      </c>
      <c r="Q303">
        <v>64.082576596522614</v>
      </c>
    </row>
    <row r="304" spans="1:17" x14ac:dyDescent="0.3">
      <c r="A304" s="1">
        <v>43938</v>
      </c>
      <c r="B304" s="3">
        <v>31.774000000000001</v>
      </c>
      <c r="C304" s="2">
        <f t="shared" si="14"/>
        <v>6.3469035961239512E-2</v>
      </c>
      <c r="P304">
        <v>294</v>
      </c>
      <c r="Q304">
        <v>26.903339426131655</v>
      </c>
    </row>
    <row r="305" spans="1:17" x14ac:dyDescent="0.3">
      <c r="A305" s="1">
        <v>43945</v>
      </c>
      <c r="B305" s="3">
        <v>30.491099999999999</v>
      </c>
      <c r="C305" s="2">
        <f t="shared" si="14"/>
        <v>-4.1213507546015216E-2</v>
      </c>
      <c r="P305">
        <v>295</v>
      </c>
      <c r="Q305">
        <v>29.186363514784503</v>
      </c>
    </row>
    <row r="306" spans="1:17" x14ac:dyDescent="0.3">
      <c r="A306" s="1">
        <v>43952</v>
      </c>
      <c r="B306" s="3">
        <v>29.267800000000001</v>
      </c>
      <c r="C306" s="2">
        <f t="shared" si="14"/>
        <v>-4.09469021550481E-2</v>
      </c>
      <c r="P306">
        <v>296</v>
      </c>
      <c r="Q306">
        <v>547.93457904850777</v>
      </c>
    </row>
    <row r="307" spans="1:17" x14ac:dyDescent="0.3">
      <c r="A307" s="1">
        <v>43959</v>
      </c>
      <c r="B307" s="3">
        <v>29.4801</v>
      </c>
      <c r="C307" s="2">
        <f t="shared" si="14"/>
        <v>7.2275238488720504E-3</v>
      </c>
      <c r="P307">
        <v>297</v>
      </c>
      <c r="Q307">
        <v>277.6632808453673</v>
      </c>
    </row>
    <row r="308" spans="1:17" x14ac:dyDescent="0.3">
      <c r="A308" s="1">
        <v>43966</v>
      </c>
      <c r="B308" s="3">
        <v>29.870999999999999</v>
      </c>
      <c r="C308" s="2">
        <f t="shared" si="14"/>
        <v>1.3172650628416605E-2</v>
      </c>
      <c r="P308">
        <v>298</v>
      </c>
      <c r="Q308">
        <v>-1786.4132831365787</v>
      </c>
    </row>
    <row r="309" spans="1:17" x14ac:dyDescent="0.3">
      <c r="A309" s="1">
        <v>43973</v>
      </c>
      <c r="B309" s="3">
        <v>29.0214</v>
      </c>
      <c r="C309" s="2">
        <f t="shared" si="14"/>
        <v>-2.8854621190335213E-2</v>
      </c>
      <c r="P309">
        <v>299</v>
      </c>
      <c r="Q309">
        <v>2.5584504859013841</v>
      </c>
    </row>
    <row r="310" spans="1:17" x14ac:dyDescent="0.3">
      <c r="A310" s="1">
        <v>43980</v>
      </c>
      <c r="B310" s="3">
        <v>30.023900000000001</v>
      </c>
      <c r="C310" s="2">
        <f t="shared" si="14"/>
        <v>3.39602422746531E-2</v>
      </c>
      <c r="P310">
        <v>300</v>
      </c>
      <c r="Q310">
        <v>43.147848080170363</v>
      </c>
    </row>
    <row r="311" spans="1:17" x14ac:dyDescent="0.3">
      <c r="A311" s="1">
        <v>43987</v>
      </c>
      <c r="B311" s="3">
        <v>31.485099999999999</v>
      </c>
      <c r="C311" s="2">
        <f t="shared" si="14"/>
        <v>4.7520686892897991E-2</v>
      </c>
      <c r="P311">
        <v>301</v>
      </c>
      <c r="Q311">
        <v>57.307333355004708</v>
      </c>
    </row>
    <row r="312" spans="1:17" x14ac:dyDescent="0.3">
      <c r="A312" s="1">
        <v>43994</v>
      </c>
      <c r="B312" s="3">
        <v>31.1538</v>
      </c>
      <c r="C312" s="2">
        <f t="shared" si="14"/>
        <v>-1.0578189888849237E-2</v>
      </c>
      <c r="P312">
        <v>302</v>
      </c>
      <c r="Q312">
        <v>53.451138920544388</v>
      </c>
    </row>
    <row r="313" spans="1:17" x14ac:dyDescent="0.3">
      <c r="A313" s="1">
        <v>44001</v>
      </c>
      <c r="B313" s="3">
        <v>31.0519</v>
      </c>
      <c r="C313" s="2">
        <f t="shared" si="14"/>
        <v>-3.2762300286579495E-3</v>
      </c>
      <c r="P313">
        <v>303</v>
      </c>
      <c r="Q313">
        <v>88.807410670155804</v>
      </c>
    </row>
    <row r="314" spans="1:17" x14ac:dyDescent="0.3">
      <c r="A314" s="1">
        <v>44008</v>
      </c>
      <c r="B314" s="3">
        <v>30.915900000000001</v>
      </c>
      <c r="C314" s="2">
        <f t="shared" si="14"/>
        <v>-4.3893834654680584E-3</v>
      </c>
      <c r="P314">
        <v>304</v>
      </c>
      <c r="Q314">
        <v>20.631503653374999</v>
      </c>
    </row>
    <row r="315" spans="1:17" x14ac:dyDescent="0.3">
      <c r="A315" s="1">
        <v>44015</v>
      </c>
      <c r="B315" s="3">
        <v>32.088299999999997</v>
      </c>
      <c r="C315" s="2">
        <f t="shared" si="14"/>
        <v>3.7220863045203903E-2</v>
      </c>
      <c r="P315">
        <v>305</v>
      </c>
      <c r="Q315">
        <v>5.6539344541798746</v>
      </c>
    </row>
    <row r="316" spans="1:17" x14ac:dyDescent="0.3">
      <c r="A316" s="1">
        <v>44022</v>
      </c>
      <c r="B316" s="3">
        <v>32.716999999999999</v>
      </c>
      <c r="C316" s="2">
        <f t="shared" si="14"/>
        <v>1.9403342775966326E-2</v>
      </c>
      <c r="P316">
        <v>306</v>
      </c>
      <c r="Q316">
        <v>2107.0476861123498</v>
      </c>
    </row>
    <row r="317" spans="1:17" x14ac:dyDescent="0.3">
      <c r="A317" s="1">
        <v>44029</v>
      </c>
      <c r="B317" s="3">
        <v>33.014400000000002</v>
      </c>
      <c r="C317" s="2">
        <f t="shared" si="14"/>
        <v>9.0490094344519365E-3</v>
      </c>
      <c r="P317">
        <v>307</v>
      </c>
      <c r="Q317">
        <v>16.662544663081512</v>
      </c>
    </row>
    <row r="318" spans="1:17" x14ac:dyDescent="0.3">
      <c r="A318" s="1">
        <v>44036</v>
      </c>
      <c r="B318" s="3">
        <v>32.819000000000003</v>
      </c>
      <c r="C318" s="2">
        <f t="shared" si="14"/>
        <v>-5.9362139522528209E-3</v>
      </c>
      <c r="P318">
        <v>308</v>
      </c>
      <c r="Q318">
        <v>11.789155625914285</v>
      </c>
    </row>
    <row r="319" spans="1:17" x14ac:dyDescent="0.3">
      <c r="A319" s="1">
        <v>44043</v>
      </c>
      <c r="B319" s="3">
        <v>32.861400000000003</v>
      </c>
      <c r="C319" s="2">
        <f t="shared" si="14"/>
        <v>1.2911007207586035E-3</v>
      </c>
      <c r="P319">
        <v>309</v>
      </c>
      <c r="Q319">
        <v>70.723168913300171</v>
      </c>
    </row>
    <row r="320" spans="1:17" x14ac:dyDescent="0.3">
      <c r="A320" s="1">
        <v>44050</v>
      </c>
      <c r="B320" s="3">
        <v>33.082299999999996</v>
      </c>
      <c r="C320" s="2">
        <f t="shared" si="14"/>
        <v>6.6996794620378134E-3</v>
      </c>
      <c r="P320">
        <v>310</v>
      </c>
      <c r="Q320">
        <v>11.201457974497572</v>
      </c>
    </row>
    <row r="321" spans="1:17" x14ac:dyDescent="0.3">
      <c r="A321" s="1">
        <v>44057</v>
      </c>
      <c r="B321" s="3">
        <v>34.212299999999999</v>
      </c>
      <c r="C321" s="2">
        <f t="shared" si="14"/>
        <v>3.3586832378659594E-2</v>
      </c>
      <c r="P321">
        <v>311</v>
      </c>
      <c r="Q321">
        <v>16.137148640713789</v>
      </c>
    </row>
    <row r="322" spans="1:17" x14ac:dyDescent="0.3">
      <c r="A322" s="1">
        <v>44064</v>
      </c>
      <c r="B322" s="3">
        <v>33.626100000000001</v>
      </c>
      <c r="C322" s="2">
        <f t="shared" si="14"/>
        <v>-1.7282677391556252E-2</v>
      </c>
      <c r="P322">
        <v>312</v>
      </c>
      <c r="Q322">
        <v>24.110373973908505</v>
      </c>
    </row>
    <row r="323" spans="1:17" x14ac:dyDescent="0.3">
      <c r="A323" s="1">
        <v>44071</v>
      </c>
      <c r="B323" s="3">
        <v>33.787500000000001</v>
      </c>
      <c r="C323" s="2">
        <f t="shared" si="14"/>
        <v>4.7883604609992494E-3</v>
      </c>
      <c r="P323">
        <v>313</v>
      </c>
      <c r="Q323">
        <v>3.135003399116826</v>
      </c>
    </row>
    <row r="324" spans="1:17" x14ac:dyDescent="0.3">
      <c r="A324" s="1">
        <v>44078</v>
      </c>
      <c r="B324" s="3">
        <v>32.292200000000001</v>
      </c>
      <c r="C324" s="2">
        <f t="shared" ref="C324:C387" si="15">LN(B324/B323)</f>
        <v>-4.5265196604522134E-2</v>
      </c>
      <c r="P324">
        <v>314</v>
      </c>
      <c r="Q324">
        <v>24.351912992255311</v>
      </c>
    </row>
    <row r="325" spans="1:17" x14ac:dyDescent="0.3">
      <c r="A325" s="1">
        <v>44085</v>
      </c>
      <c r="B325" s="3">
        <v>31.187799999999999</v>
      </c>
      <c r="C325" s="2">
        <f t="shared" si="15"/>
        <v>-3.479872229409417E-2</v>
      </c>
      <c r="P325">
        <v>315</v>
      </c>
      <c r="Q325">
        <v>99.891812039504629</v>
      </c>
    </row>
    <row r="326" spans="1:17" x14ac:dyDescent="0.3">
      <c r="A326" s="1">
        <v>44092</v>
      </c>
      <c r="B326" s="3">
        <v>30.627099999999999</v>
      </c>
      <c r="C326" s="2">
        <f t="shared" si="15"/>
        <v>-1.8141754761400324E-2</v>
      </c>
      <c r="P326">
        <v>316</v>
      </c>
      <c r="Q326">
        <v>3983.5786589360323</v>
      </c>
    </row>
    <row r="327" spans="1:17" x14ac:dyDescent="0.3">
      <c r="A327" s="1">
        <v>44099</v>
      </c>
      <c r="B327" s="3">
        <v>32.113799999999998</v>
      </c>
      <c r="C327" s="2">
        <f t="shared" si="15"/>
        <v>4.7400606352135714E-2</v>
      </c>
      <c r="P327">
        <v>317</v>
      </c>
      <c r="Q327">
        <v>4.4963003812909781</v>
      </c>
    </row>
    <row r="328" spans="1:17" x14ac:dyDescent="0.3">
      <c r="A328" s="1">
        <v>44106</v>
      </c>
      <c r="B328" s="3">
        <v>31.000900000000001</v>
      </c>
      <c r="C328" s="2">
        <f t="shared" si="15"/>
        <v>-3.5269607972902295E-2</v>
      </c>
      <c r="P328">
        <v>318</v>
      </c>
      <c r="Q328">
        <v>17.97335950432311</v>
      </c>
    </row>
    <row r="329" spans="1:17" x14ac:dyDescent="0.3">
      <c r="A329" s="1">
        <v>44113</v>
      </c>
      <c r="B329" s="3">
        <v>32.079799999999999</v>
      </c>
      <c r="C329" s="2">
        <f t="shared" si="15"/>
        <v>3.421031224313157E-2</v>
      </c>
      <c r="P329">
        <v>319</v>
      </c>
      <c r="Q329">
        <v>136.65494776079777</v>
      </c>
    </row>
    <row r="330" spans="1:17" x14ac:dyDescent="0.3">
      <c r="A330" s="1">
        <v>44120</v>
      </c>
      <c r="B330" s="3">
        <v>33.303199999999997</v>
      </c>
      <c r="C330" s="2">
        <f t="shared" si="15"/>
        <v>3.7426939900645426E-2</v>
      </c>
      <c r="P330">
        <v>320</v>
      </c>
      <c r="Q330">
        <v>1186.9487193342966</v>
      </c>
    </row>
    <row r="331" spans="1:17" x14ac:dyDescent="0.3">
      <c r="A331" s="1">
        <v>44127</v>
      </c>
      <c r="B331" s="3">
        <v>32.980400000000003</v>
      </c>
      <c r="C331" s="2">
        <f t="shared" si="15"/>
        <v>-9.7400428448923063E-3</v>
      </c>
      <c r="P331">
        <v>321</v>
      </c>
      <c r="Q331">
        <v>922.22387378124461</v>
      </c>
    </row>
    <row r="332" spans="1:17" x14ac:dyDescent="0.3">
      <c r="A332" s="1">
        <v>44134</v>
      </c>
      <c r="B332" s="3">
        <v>32.419699999999999</v>
      </c>
      <c r="C332" s="2">
        <f t="shared" si="15"/>
        <v>-1.7147182903145264E-2</v>
      </c>
      <c r="P332">
        <v>322</v>
      </c>
      <c r="Q332">
        <v>46.657257646156523</v>
      </c>
    </row>
    <row r="333" spans="1:17" x14ac:dyDescent="0.3">
      <c r="A333" s="1">
        <v>44141</v>
      </c>
      <c r="B333" s="3">
        <v>33.099299999999999</v>
      </c>
      <c r="C333" s="2">
        <f t="shared" si="15"/>
        <v>2.0745871405618066E-2</v>
      </c>
      <c r="P333">
        <v>323</v>
      </c>
      <c r="Q333">
        <v>13.217211363613869</v>
      </c>
    </row>
    <row r="334" spans="1:17" x14ac:dyDescent="0.3">
      <c r="A334" s="1">
        <v>44148</v>
      </c>
      <c r="B334" s="3">
        <v>32.334699999999998</v>
      </c>
      <c r="C334" s="2">
        <f t="shared" si="15"/>
        <v>-2.3371177139898884E-2</v>
      </c>
      <c r="P334">
        <v>324</v>
      </c>
      <c r="Q334">
        <v>105.97266971681944</v>
      </c>
    </row>
    <row r="335" spans="1:17" x14ac:dyDescent="0.3">
      <c r="A335" s="1">
        <v>44155</v>
      </c>
      <c r="B335" s="3">
        <v>32.343200000000003</v>
      </c>
      <c r="C335" s="2">
        <f t="shared" si="15"/>
        <v>2.6284094099970678E-4</v>
      </c>
      <c r="P335">
        <v>325</v>
      </c>
      <c r="Q335">
        <v>19.50455541575613</v>
      </c>
    </row>
    <row r="336" spans="1:17" x14ac:dyDescent="0.3">
      <c r="A336" s="1">
        <v>44162</v>
      </c>
      <c r="B336" s="3">
        <v>31.9099</v>
      </c>
      <c r="C336" s="2">
        <f t="shared" si="15"/>
        <v>-1.3487491452851006E-2</v>
      </c>
      <c r="P336">
        <v>326</v>
      </c>
      <c r="Q336">
        <v>8.2107730232334699</v>
      </c>
    </row>
    <row r="337" spans="1:17" x14ac:dyDescent="0.3">
      <c r="A337" s="1">
        <v>44169</v>
      </c>
      <c r="B337" s="3">
        <v>32.045900000000003</v>
      </c>
      <c r="C337" s="2">
        <f t="shared" si="15"/>
        <v>4.2529435951685797E-3</v>
      </c>
      <c r="P337">
        <v>327</v>
      </c>
      <c r="Q337">
        <v>91.144777528525893</v>
      </c>
    </row>
    <row r="338" spans="1:17" x14ac:dyDescent="0.3">
      <c r="A338" s="1">
        <v>44176</v>
      </c>
      <c r="B338" s="3">
        <v>33.056800000000003</v>
      </c>
      <c r="C338" s="2">
        <f t="shared" si="15"/>
        <v>3.1058043933097079E-2</v>
      </c>
      <c r="P338">
        <v>328</v>
      </c>
      <c r="Q338">
        <v>116.89666714127739</v>
      </c>
    </row>
    <row r="339" spans="1:17" x14ac:dyDescent="0.3">
      <c r="A339" s="1">
        <v>44183</v>
      </c>
      <c r="B339" s="3">
        <v>33.974400000000003</v>
      </c>
      <c r="C339" s="2">
        <f t="shared" si="15"/>
        <v>2.738000583746094E-2</v>
      </c>
      <c r="P339">
        <v>329</v>
      </c>
      <c r="Q339">
        <v>11.796496611188081</v>
      </c>
    </row>
    <row r="340" spans="1:17" x14ac:dyDescent="0.3">
      <c r="A340" s="1">
        <v>44190</v>
      </c>
      <c r="B340" s="3">
        <v>33.872399999999999</v>
      </c>
      <c r="C340" s="2">
        <f t="shared" si="15"/>
        <v>-3.0067763504240644E-3</v>
      </c>
      <c r="P340">
        <v>330</v>
      </c>
      <c r="Q340">
        <v>121.58847806353927</v>
      </c>
    </row>
    <row r="341" spans="1:17" x14ac:dyDescent="0.3">
      <c r="A341" s="1">
        <v>44197</v>
      </c>
      <c r="B341" s="3">
        <v>33.396700000000003</v>
      </c>
      <c r="C341" s="2">
        <f t="shared" si="15"/>
        <v>-1.41434307805258E-2</v>
      </c>
      <c r="P341">
        <v>331</v>
      </c>
      <c r="Q341">
        <v>30.164247016837134</v>
      </c>
    </row>
    <row r="342" spans="1:17" x14ac:dyDescent="0.3">
      <c r="A342" s="1">
        <v>44204</v>
      </c>
      <c r="B342" s="3">
        <v>34.441699999999997</v>
      </c>
      <c r="C342" s="2">
        <f t="shared" si="15"/>
        <v>3.0810946843036344E-2</v>
      </c>
      <c r="P342">
        <v>332</v>
      </c>
      <c r="Q342">
        <v>19.577122160620583</v>
      </c>
    </row>
    <row r="343" spans="1:17" x14ac:dyDescent="0.3">
      <c r="A343" s="1">
        <v>44211</v>
      </c>
      <c r="B343" s="3">
        <v>33.583599999999997</v>
      </c>
      <c r="C343" s="2">
        <f t="shared" si="15"/>
        <v>-2.5230186975395943E-2</v>
      </c>
      <c r="P343">
        <v>333</v>
      </c>
      <c r="Q343">
        <v>171.28354199983789</v>
      </c>
    </row>
    <row r="344" spans="1:17" x14ac:dyDescent="0.3">
      <c r="A344" s="1">
        <v>44218</v>
      </c>
      <c r="B344" s="3">
        <v>34.628599999999999</v>
      </c>
      <c r="C344" s="2">
        <f t="shared" si="15"/>
        <v>3.0642077648206284E-2</v>
      </c>
      <c r="P344">
        <v>334</v>
      </c>
      <c r="Q344">
        <v>35.299301623373005</v>
      </c>
    </row>
    <row r="345" spans="1:17" x14ac:dyDescent="0.3">
      <c r="A345" s="1">
        <v>44225</v>
      </c>
      <c r="B345" s="3">
        <v>34.713500000000003</v>
      </c>
      <c r="C345" s="2">
        <f t="shared" si="15"/>
        <v>2.4487300622181973E-3</v>
      </c>
      <c r="P345">
        <v>335</v>
      </c>
      <c r="Q345">
        <v>58.503061920483603</v>
      </c>
    </row>
    <row r="346" spans="1:17" x14ac:dyDescent="0.3">
      <c r="A346" s="1">
        <v>44232</v>
      </c>
      <c r="B346" s="3">
        <v>35.002400000000002</v>
      </c>
      <c r="C346" s="2">
        <f t="shared" si="15"/>
        <v>8.2879702828400469E-3</v>
      </c>
      <c r="P346">
        <v>336</v>
      </c>
      <c r="Q346">
        <v>1313.1982430499957</v>
      </c>
    </row>
    <row r="347" spans="1:17" x14ac:dyDescent="0.3">
      <c r="A347" s="1">
        <v>44239</v>
      </c>
      <c r="B347" s="3">
        <v>34.917400000000001</v>
      </c>
      <c r="C347" s="2">
        <f t="shared" si="15"/>
        <v>-2.4313582668469753E-3</v>
      </c>
      <c r="P347">
        <v>337</v>
      </c>
      <c r="Q347">
        <v>293.45379278325839</v>
      </c>
    </row>
    <row r="348" spans="1:17" x14ac:dyDescent="0.3">
      <c r="A348" s="1">
        <v>44246</v>
      </c>
      <c r="B348" s="3">
        <v>33.575099999999999</v>
      </c>
      <c r="C348" s="2">
        <f t="shared" si="15"/>
        <v>-3.9200551488806953E-2</v>
      </c>
      <c r="P348">
        <v>338</v>
      </c>
      <c r="Q348">
        <v>11.081519338606235</v>
      </c>
    </row>
    <row r="349" spans="1:17" x14ac:dyDescent="0.3">
      <c r="A349" s="1">
        <v>44253</v>
      </c>
      <c r="B349" s="3">
        <v>33.473100000000002</v>
      </c>
      <c r="C349" s="2">
        <f t="shared" si="15"/>
        <v>-3.042589620227677E-3</v>
      </c>
      <c r="P349">
        <v>339</v>
      </c>
      <c r="Q349">
        <v>44.464086175976043</v>
      </c>
    </row>
    <row r="350" spans="1:17" x14ac:dyDescent="0.3">
      <c r="A350" s="1">
        <v>44260</v>
      </c>
      <c r="B350" s="3">
        <v>33.090800000000002</v>
      </c>
      <c r="C350" s="2">
        <f t="shared" si="15"/>
        <v>-1.1486833061551394E-2</v>
      </c>
      <c r="P350">
        <v>340</v>
      </c>
      <c r="Q350">
        <v>18.009926698602602</v>
      </c>
    </row>
    <row r="351" spans="1:17" x14ac:dyDescent="0.3">
      <c r="A351" s="1">
        <v>44267</v>
      </c>
      <c r="B351" s="3">
        <v>33.209800000000001</v>
      </c>
      <c r="C351" s="2">
        <f t="shared" si="15"/>
        <v>3.5897149584369205E-3</v>
      </c>
      <c r="P351">
        <v>341</v>
      </c>
      <c r="Q351">
        <v>2073.2116658957766</v>
      </c>
    </row>
    <row r="352" spans="1:17" x14ac:dyDescent="0.3">
      <c r="A352" s="1">
        <v>44274</v>
      </c>
      <c r="B352" s="3">
        <v>33.048400000000001</v>
      </c>
      <c r="C352" s="2">
        <f t="shared" si="15"/>
        <v>-4.8718594599859331E-3</v>
      </c>
      <c r="P352">
        <v>342</v>
      </c>
      <c r="Q352">
        <v>1446.0937248583184</v>
      </c>
    </row>
    <row r="353" spans="1:17" x14ac:dyDescent="0.3">
      <c r="A353" s="1">
        <v>44281</v>
      </c>
      <c r="B353" s="3">
        <v>34.441699999999997</v>
      </c>
      <c r="C353" s="2">
        <f t="shared" si="15"/>
        <v>4.129488592111321E-2</v>
      </c>
      <c r="P353">
        <v>343</v>
      </c>
      <c r="Q353">
        <v>136.33646159317269</v>
      </c>
    </row>
    <row r="354" spans="1:17" x14ac:dyDescent="0.3">
      <c r="A354" s="1">
        <v>44288</v>
      </c>
      <c r="B354" s="3">
        <v>34.764499999999998</v>
      </c>
      <c r="C354" s="2">
        <f t="shared" si="15"/>
        <v>9.3287116173218602E-3</v>
      </c>
      <c r="P354">
        <v>344</v>
      </c>
      <c r="Q354">
        <v>45.828495483695029</v>
      </c>
    </row>
    <row r="355" spans="1:17" x14ac:dyDescent="0.3">
      <c r="A355" s="1">
        <v>44295</v>
      </c>
      <c r="B355" s="3">
        <v>35.027900000000002</v>
      </c>
      <c r="C355" s="2">
        <f t="shared" si="15"/>
        <v>7.5481356304076637E-3</v>
      </c>
      <c r="P355">
        <v>345</v>
      </c>
      <c r="Q355">
        <v>52.57369949749318</v>
      </c>
    </row>
    <row r="356" spans="1:17" x14ac:dyDescent="0.3">
      <c r="A356" s="1">
        <v>44302</v>
      </c>
      <c r="B356" s="3">
        <v>35.716000000000001</v>
      </c>
      <c r="C356" s="2">
        <f t="shared" si="15"/>
        <v>1.9453880858037016E-2</v>
      </c>
      <c r="P356">
        <v>346</v>
      </c>
      <c r="Q356">
        <v>122.60455291342538</v>
      </c>
    </row>
    <row r="357" spans="1:17" x14ac:dyDescent="0.3">
      <c r="A357" s="1">
        <v>44309</v>
      </c>
      <c r="B357" s="3">
        <v>35.885899999999999</v>
      </c>
      <c r="C357" s="2">
        <f t="shared" si="15"/>
        <v>4.7456930296047644E-3</v>
      </c>
      <c r="P357">
        <v>347</v>
      </c>
      <c r="Q357">
        <v>9.7630789419310222</v>
      </c>
    </row>
    <row r="358" spans="1:17" x14ac:dyDescent="0.3">
      <c r="A358" s="1">
        <v>44316</v>
      </c>
      <c r="B358" s="3">
        <v>33.388199999999998</v>
      </c>
      <c r="C358" s="2">
        <f t="shared" si="15"/>
        <v>-7.2141916537914616E-2</v>
      </c>
      <c r="P358">
        <v>348</v>
      </c>
      <c r="Q358">
        <v>24.571204998381731</v>
      </c>
    </row>
    <row r="359" spans="1:17" x14ac:dyDescent="0.3">
      <c r="A359" s="1">
        <v>44323</v>
      </c>
      <c r="B359" s="3">
        <v>33.490099999999998</v>
      </c>
      <c r="C359" s="2">
        <f t="shared" si="15"/>
        <v>3.0473286209549196E-3</v>
      </c>
      <c r="P359">
        <v>349</v>
      </c>
      <c r="Q359">
        <v>99.114914736687965</v>
      </c>
    </row>
    <row r="360" spans="1:17" x14ac:dyDescent="0.3">
      <c r="A360" s="1">
        <v>44330</v>
      </c>
      <c r="B360" s="3">
        <v>34.4756</v>
      </c>
      <c r="C360" s="2">
        <f t="shared" si="15"/>
        <v>2.9001954676184966E-2</v>
      </c>
      <c r="P360">
        <v>350</v>
      </c>
      <c r="Q360">
        <v>171.31822288743706</v>
      </c>
    </row>
    <row r="361" spans="1:17" x14ac:dyDescent="0.3">
      <c r="A361" s="1">
        <v>44337</v>
      </c>
      <c r="B361" s="3">
        <v>35.240200000000002</v>
      </c>
      <c r="C361" s="2">
        <f t="shared" si="15"/>
        <v>2.193564897697273E-2</v>
      </c>
      <c r="P361">
        <v>351</v>
      </c>
      <c r="Q361">
        <v>3970.1106863894393</v>
      </c>
    </row>
    <row r="362" spans="1:17" x14ac:dyDescent="0.3">
      <c r="A362" s="1">
        <v>44344</v>
      </c>
      <c r="B362" s="3">
        <v>35.605600000000003</v>
      </c>
      <c r="C362" s="2">
        <f t="shared" si="15"/>
        <v>1.0315452437120466E-2</v>
      </c>
      <c r="P362">
        <v>352</v>
      </c>
      <c r="Q362">
        <v>40.315478153334269</v>
      </c>
    </row>
    <row r="363" spans="1:17" x14ac:dyDescent="0.3">
      <c r="A363" s="1">
        <v>44351</v>
      </c>
      <c r="B363" s="3">
        <v>36.828899999999997</v>
      </c>
      <c r="C363" s="2">
        <f t="shared" si="15"/>
        <v>3.3779934196768453E-2</v>
      </c>
      <c r="P363">
        <v>353</v>
      </c>
      <c r="Q363">
        <v>45.040910327832734</v>
      </c>
    </row>
    <row r="364" spans="1:17" x14ac:dyDescent="0.3">
      <c r="A364" s="1">
        <v>44358</v>
      </c>
      <c r="B364" s="3">
        <v>36.455100000000002</v>
      </c>
      <c r="C364" s="2">
        <f t="shared" si="15"/>
        <v>-1.0201496692089168E-2</v>
      </c>
      <c r="P364">
        <v>354</v>
      </c>
      <c r="Q364">
        <v>9.2968467596164093</v>
      </c>
    </row>
    <row r="365" spans="1:17" x14ac:dyDescent="0.3">
      <c r="A365" s="1">
        <v>44365</v>
      </c>
      <c r="B365" s="3">
        <v>36.251199999999997</v>
      </c>
      <c r="C365" s="2">
        <f t="shared" si="15"/>
        <v>-5.6088821615201479E-3</v>
      </c>
      <c r="P365">
        <v>355</v>
      </c>
      <c r="Q365">
        <v>30.386018153643015</v>
      </c>
    </row>
    <row r="366" spans="1:17" x14ac:dyDescent="0.3">
      <c r="A366" s="1">
        <v>44372</v>
      </c>
      <c r="B366" s="3">
        <v>36.78</v>
      </c>
      <c r="C366" s="2">
        <f t="shared" si="15"/>
        <v>1.4481734975122595E-2</v>
      </c>
      <c r="P366">
        <v>356</v>
      </c>
      <c r="Q366">
        <v>3.7959891185273622</v>
      </c>
    </row>
    <row r="367" spans="1:17" x14ac:dyDescent="0.3">
      <c r="A367" s="1">
        <v>44379</v>
      </c>
      <c r="B367" s="3">
        <v>37.590000000000003</v>
      </c>
      <c r="C367" s="2">
        <f t="shared" si="15"/>
        <v>2.1783838399911548E-2</v>
      </c>
      <c r="P367">
        <v>357</v>
      </c>
      <c r="Q367">
        <v>388.58697850602425</v>
      </c>
    </row>
    <row r="368" spans="1:17" x14ac:dyDescent="0.3">
      <c r="A368" s="1">
        <v>44386</v>
      </c>
      <c r="B368" s="3">
        <v>38.07</v>
      </c>
      <c r="C368" s="2">
        <f t="shared" si="15"/>
        <v>1.2688512818319252E-2</v>
      </c>
      <c r="P368">
        <v>358</v>
      </c>
      <c r="Q368">
        <v>38.219200167182478</v>
      </c>
    </row>
    <row r="369" spans="1:17" x14ac:dyDescent="0.3">
      <c r="A369" s="1">
        <v>44393</v>
      </c>
      <c r="B369" s="3">
        <v>38.24</v>
      </c>
      <c r="C369" s="2">
        <f t="shared" si="15"/>
        <v>4.4555177887945956E-3</v>
      </c>
      <c r="P369">
        <v>359</v>
      </c>
      <c r="Q369">
        <v>8.085215862352241</v>
      </c>
    </row>
    <row r="370" spans="1:17" x14ac:dyDescent="0.3">
      <c r="A370" s="1">
        <v>44400</v>
      </c>
      <c r="B370" s="3">
        <v>39.520000000000003</v>
      </c>
      <c r="C370" s="2">
        <f t="shared" si="15"/>
        <v>3.2924784696466612E-2</v>
      </c>
      <c r="P370">
        <v>360</v>
      </c>
      <c r="Q370">
        <v>48.571530240885629</v>
      </c>
    </row>
    <row r="371" spans="1:17" x14ac:dyDescent="0.3">
      <c r="A371" s="1">
        <v>44407</v>
      </c>
      <c r="B371" s="3">
        <v>38.76</v>
      </c>
      <c r="C371" s="2">
        <f t="shared" si="15"/>
        <v>-1.9418085857101738E-2</v>
      </c>
      <c r="P371">
        <v>361</v>
      </c>
      <c r="Q371">
        <v>2.3893116485696453</v>
      </c>
    </row>
    <row r="372" spans="1:17" x14ac:dyDescent="0.3">
      <c r="A372" s="1">
        <v>44414</v>
      </c>
      <c r="B372" s="3">
        <v>40.049999999999997</v>
      </c>
      <c r="C372" s="2">
        <f t="shared" si="15"/>
        <v>3.2739886491802685E-2</v>
      </c>
      <c r="P372">
        <v>362</v>
      </c>
      <c r="Q372">
        <v>22.174225016541758</v>
      </c>
    </row>
    <row r="373" spans="1:17" x14ac:dyDescent="0.3">
      <c r="A373" s="1">
        <v>44421</v>
      </c>
      <c r="B373" s="3">
        <v>40.78</v>
      </c>
      <c r="C373" s="2">
        <f t="shared" si="15"/>
        <v>1.8063091631940888E-2</v>
      </c>
      <c r="P373">
        <v>363</v>
      </c>
      <c r="Q373">
        <v>100.67389185276217</v>
      </c>
    </row>
    <row r="374" spans="1:17" x14ac:dyDescent="0.3">
      <c r="A374" s="1">
        <v>44428</v>
      </c>
      <c r="B374" s="3">
        <v>41.99</v>
      </c>
      <c r="C374" s="2">
        <f t="shared" si="15"/>
        <v>2.9239729549792884E-2</v>
      </c>
      <c r="P374">
        <v>364</v>
      </c>
      <c r="Q374">
        <v>305.65198179525015</v>
      </c>
    </row>
    <row r="375" spans="1:17" x14ac:dyDescent="0.3">
      <c r="A375" s="1">
        <v>44435</v>
      </c>
      <c r="B375" s="3">
        <v>40.96</v>
      </c>
      <c r="C375" s="2">
        <f t="shared" si="15"/>
        <v>-2.48355139648496E-2</v>
      </c>
      <c r="P375">
        <v>365</v>
      </c>
      <c r="Q375">
        <v>12.808915176872514</v>
      </c>
    </row>
    <row r="376" spans="1:17" x14ac:dyDescent="0.3">
      <c r="A376" s="1">
        <v>44442</v>
      </c>
      <c r="B376" s="3">
        <v>40.72</v>
      </c>
      <c r="C376" s="2">
        <f t="shared" si="15"/>
        <v>-5.8766084889850419E-3</v>
      </c>
      <c r="P376">
        <v>366</v>
      </c>
      <c r="Q376">
        <v>26.72510645391618</v>
      </c>
    </row>
    <row r="377" spans="1:17" x14ac:dyDescent="0.3">
      <c r="A377" s="1">
        <v>44449</v>
      </c>
      <c r="B377" s="3">
        <v>39.659999999999997</v>
      </c>
      <c r="C377" s="2">
        <f t="shared" si="15"/>
        <v>-2.6376249150617457E-2</v>
      </c>
      <c r="P377">
        <v>367</v>
      </c>
      <c r="Q377">
        <v>10.277281425010006</v>
      </c>
    </row>
    <row r="378" spans="1:17" x14ac:dyDescent="0.3">
      <c r="A378" s="1">
        <v>44456</v>
      </c>
      <c r="B378" s="3">
        <v>39.39</v>
      </c>
      <c r="C378" s="2">
        <f t="shared" si="15"/>
        <v>-6.8311461088353632E-3</v>
      </c>
      <c r="P378">
        <v>368</v>
      </c>
      <c r="Q378">
        <v>1163.1078764299782</v>
      </c>
    </row>
    <row r="379" spans="1:17" x14ac:dyDescent="0.3">
      <c r="A379" s="1">
        <v>44463</v>
      </c>
      <c r="B379" s="3">
        <v>39.29</v>
      </c>
      <c r="C379" s="2">
        <f t="shared" si="15"/>
        <v>-2.5419434124461879E-3</v>
      </c>
      <c r="P379">
        <v>369</v>
      </c>
      <c r="Q379">
        <v>5.0864830991472454</v>
      </c>
    </row>
    <row r="380" spans="1:17" x14ac:dyDescent="0.3">
      <c r="A380" s="1">
        <v>44470</v>
      </c>
      <c r="B380" s="3">
        <v>38.700000000000003</v>
      </c>
      <c r="C380" s="2">
        <f t="shared" si="15"/>
        <v>-1.5130433534632165E-2</v>
      </c>
      <c r="P380">
        <v>370</v>
      </c>
      <c r="Q380">
        <v>55.395518652725329</v>
      </c>
    </row>
    <row r="381" spans="1:17" x14ac:dyDescent="0.3">
      <c r="A381" s="1">
        <v>44477</v>
      </c>
      <c r="B381" s="3">
        <v>39.950000000000003</v>
      </c>
      <c r="C381" s="2">
        <f t="shared" si="15"/>
        <v>3.1789072176547535E-2</v>
      </c>
      <c r="P381">
        <v>371</v>
      </c>
      <c r="Q381">
        <v>46.160575115154131</v>
      </c>
    </row>
    <row r="382" spans="1:17" x14ac:dyDescent="0.3">
      <c r="A382" s="1">
        <v>44484</v>
      </c>
      <c r="B382" s="3">
        <v>40.17</v>
      </c>
      <c r="C382" s="2">
        <f t="shared" si="15"/>
        <v>5.4917761589070996E-3</v>
      </c>
      <c r="P382">
        <v>372</v>
      </c>
      <c r="Q382">
        <v>19.746639521844738</v>
      </c>
    </row>
    <row r="383" spans="1:17" x14ac:dyDescent="0.3">
      <c r="A383" s="1">
        <v>44491</v>
      </c>
      <c r="B383" s="3">
        <v>40.29</v>
      </c>
      <c r="C383" s="2">
        <f t="shared" si="15"/>
        <v>2.9828508320649131E-3</v>
      </c>
      <c r="P383">
        <v>373</v>
      </c>
      <c r="Q383">
        <v>1200.7920470762961</v>
      </c>
    </row>
    <row r="384" spans="1:17" x14ac:dyDescent="0.3">
      <c r="A384" s="1">
        <v>44498</v>
      </c>
      <c r="B384" s="3">
        <v>38.08</v>
      </c>
      <c r="C384" s="2">
        <f t="shared" si="15"/>
        <v>-5.6414089280091333E-2</v>
      </c>
      <c r="P384">
        <v>374</v>
      </c>
      <c r="Q384">
        <v>15.432179948182172</v>
      </c>
    </row>
    <row r="385" spans="1:17" x14ac:dyDescent="0.3">
      <c r="A385" s="1">
        <v>44505</v>
      </c>
      <c r="B385" s="3">
        <v>39.630000000000003</v>
      </c>
      <c r="C385" s="2">
        <f t="shared" si="15"/>
        <v>3.9897197279179258E-2</v>
      </c>
      <c r="P385">
        <v>375</v>
      </c>
      <c r="Q385">
        <v>21.964577093105547</v>
      </c>
    </row>
    <row r="386" spans="1:17" x14ac:dyDescent="0.3">
      <c r="A386" s="1">
        <v>44512</v>
      </c>
      <c r="B386" s="3">
        <v>39.47</v>
      </c>
      <c r="C386" s="2">
        <f t="shared" si="15"/>
        <v>-4.0455175275879397E-3</v>
      </c>
      <c r="P386">
        <v>376</v>
      </c>
      <c r="Q386">
        <v>24.474024216579394</v>
      </c>
    </row>
    <row r="387" spans="1:17" x14ac:dyDescent="0.3">
      <c r="A387" s="1">
        <v>44519</v>
      </c>
      <c r="B387" s="3">
        <v>40.22</v>
      </c>
      <c r="C387" s="2">
        <f t="shared" si="15"/>
        <v>1.8823494669750248E-2</v>
      </c>
      <c r="P387">
        <v>377</v>
      </c>
      <c r="Q387">
        <v>1.9451357159450178</v>
      </c>
    </row>
    <row r="388" spans="1:17" x14ac:dyDescent="0.3">
      <c r="A388" s="1">
        <v>44526</v>
      </c>
      <c r="B388" s="3">
        <v>40.31</v>
      </c>
      <c r="C388" s="2">
        <f t="shared" ref="C388:C451" si="16">LN(B388/B387)</f>
        <v>2.2351927845684566E-3</v>
      </c>
      <c r="P388">
        <v>378</v>
      </c>
      <c r="Q388">
        <v>65.999624695445277</v>
      </c>
    </row>
    <row r="389" spans="1:17" x14ac:dyDescent="0.3">
      <c r="A389" s="1">
        <v>44533</v>
      </c>
      <c r="B389" s="3">
        <v>39.590000000000003</v>
      </c>
      <c r="C389" s="2">
        <f t="shared" si="16"/>
        <v>-1.8023016011035096E-2</v>
      </c>
      <c r="P389">
        <v>379</v>
      </c>
      <c r="Q389">
        <v>59.845233799715324</v>
      </c>
    </row>
    <row r="390" spans="1:17" x14ac:dyDescent="0.3">
      <c r="A390" s="1">
        <v>44540</v>
      </c>
      <c r="B390" s="3">
        <v>40.659999999999997</v>
      </c>
      <c r="C390" s="2">
        <f t="shared" si="16"/>
        <v>2.6668247082161055E-2</v>
      </c>
      <c r="P390">
        <v>380</v>
      </c>
      <c r="Q390">
        <v>132.23389298148419</v>
      </c>
    </row>
    <row r="391" spans="1:17" x14ac:dyDescent="0.3">
      <c r="A391" s="1">
        <v>44547</v>
      </c>
      <c r="B391" s="3">
        <v>37.659999999999997</v>
      </c>
      <c r="C391" s="2">
        <f t="shared" si="16"/>
        <v>-7.6646284971194259E-2</v>
      </c>
      <c r="P391">
        <v>381</v>
      </c>
      <c r="Q391">
        <v>17.556594721827057</v>
      </c>
    </row>
    <row r="392" spans="1:17" x14ac:dyDescent="0.3">
      <c r="A392" s="1">
        <v>44554</v>
      </c>
      <c r="B392" s="3">
        <v>37.71</v>
      </c>
      <c r="C392" s="2">
        <f t="shared" si="16"/>
        <v>1.3267880412595162E-3</v>
      </c>
      <c r="P392">
        <v>382</v>
      </c>
      <c r="Q392">
        <v>204.24114566701419</v>
      </c>
    </row>
    <row r="393" spans="1:17" x14ac:dyDescent="0.3">
      <c r="A393" s="1">
        <v>44561</v>
      </c>
      <c r="B393" s="3">
        <v>38.01</v>
      </c>
      <c r="C393" s="2">
        <f t="shared" si="16"/>
        <v>7.9239717308915731E-3</v>
      </c>
      <c r="P393">
        <v>383</v>
      </c>
      <c r="Q393">
        <v>1.6918391707818545</v>
      </c>
    </row>
    <row r="394" spans="1:17" x14ac:dyDescent="0.3">
      <c r="A394" s="1">
        <v>44568</v>
      </c>
      <c r="B394" s="3">
        <v>37.36</v>
      </c>
      <c r="C394" s="2">
        <f t="shared" si="16"/>
        <v>-1.7248669640515444E-2</v>
      </c>
      <c r="P394">
        <v>384</v>
      </c>
      <c r="Q394">
        <v>57.932050831658358</v>
      </c>
    </row>
    <row r="395" spans="1:17" x14ac:dyDescent="0.3">
      <c r="A395" s="1">
        <v>44575</v>
      </c>
      <c r="B395" s="3">
        <v>35.01</v>
      </c>
      <c r="C395" s="2">
        <f t="shared" si="16"/>
        <v>-6.4966878394067659E-2</v>
      </c>
      <c r="P395">
        <v>385</v>
      </c>
      <c r="Q395">
        <v>657.23319258176241</v>
      </c>
    </row>
    <row r="396" spans="1:17" x14ac:dyDescent="0.3">
      <c r="A396" s="1">
        <v>44582</v>
      </c>
      <c r="B396" s="3">
        <v>34.75</v>
      </c>
      <c r="C396" s="2">
        <f t="shared" si="16"/>
        <v>-7.4541629557731562E-3</v>
      </c>
      <c r="P396">
        <v>386</v>
      </c>
      <c r="Q396">
        <v>272.09098266009443</v>
      </c>
    </row>
    <row r="397" spans="1:17" x14ac:dyDescent="0.3">
      <c r="A397" s="1">
        <v>44589</v>
      </c>
      <c r="B397" s="3">
        <v>34.89</v>
      </c>
      <c r="C397" s="2">
        <f t="shared" si="16"/>
        <v>4.0206831878816466E-3</v>
      </c>
      <c r="P397">
        <v>387</v>
      </c>
      <c r="Q397">
        <v>64.100390259593965</v>
      </c>
    </row>
    <row r="398" spans="1:17" x14ac:dyDescent="0.3">
      <c r="A398" s="1">
        <v>44596</v>
      </c>
      <c r="B398" s="3">
        <v>35.049999999999997</v>
      </c>
      <c r="C398" s="2">
        <f t="shared" si="16"/>
        <v>4.5753582819161708E-3</v>
      </c>
      <c r="P398">
        <v>388</v>
      </c>
      <c r="Q398">
        <v>26.431138570723583</v>
      </c>
    </row>
    <row r="399" spans="1:17" x14ac:dyDescent="0.3">
      <c r="A399" s="1">
        <v>44603</v>
      </c>
      <c r="B399" s="3">
        <v>33.770000000000003</v>
      </c>
      <c r="C399" s="2">
        <f t="shared" si="16"/>
        <v>-3.7202779083122632E-2</v>
      </c>
      <c r="P399">
        <v>389</v>
      </c>
      <c r="Q399">
        <v>383.39757867257993</v>
      </c>
    </row>
    <row r="400" spans="1:17" x14ac:dyDescent="0.3">
      <c r="A400" s="1">
        <v>44610</v>
      </c>
      <c r="B400" s="3">
        <v>34.01</v>
      </c>
      <c r="C400" s="2">
        <f t="shared" si="16"/>
        <v>7.081764621627561E-3</v>
      </c>
      <c r="P400">
        <v>390</v>
      </c>
      <c r="Q400">
        <v>93.118369978128356</v>
      </c>
    </row>
    <row r="401" spans="1:17" x14ac:dyDescent="0.3">
      <c r="A401" s="1">
        <v>44617</v>
      </c>
      <c r="B401" s="3">
        <v>35.76</v>
      </c>
      <c r="C401" s="2">
        <f t="shared" si="16"/>
        <v>5.0175351286209383E-2</v>
      </c>
      <c r="P401">
        <v>391</v>
      </c>
      <c r="Q401">
        <v>4.3663988661489013</v>
      </c>
    </row>
    <row r="402" spans="1:17" x14ac:dyDescent="0.3">
      <c r="A402" s="1">
        <v>44624</v>
      </c>
      <c r="B402" s="3">
        <v>34.81</v>
      </c>
      <c r="C402" s="2">
        <f t="shared" si="16"/>
        <v>-2.6925248481965702E-2</v>
      </c>
      <c r="P402">
        <v>392</v>
      </c>
      <c r="Q402">
        <v>116.46584958057261</v>
      </c>
    </row>
    <row r="403" spans="1:17" x14ac:dyDescent="0.3">
      <c r="A403" s="1">
        <v>44631</v>
      </c>
      <c r="B403" s="3">
        <v>35.28</v>
      </c>
      <c r="C403" s="2">
        <f t="shared" si="16"/>
        <v>1.341152931524294E-2</v>
      </c>
      <c r="P403">
        <v>393</v>
      </c>
      <c r="Q403">
        <v>556.32625950833426</v>
      </c>
    </row>
    <row r="404" spans="1:17" x14ac:dyDescent="0.3">
      <c r="A404" s="1">
        <v>44638</v>
      </c>
      <c r="B404" s="3">
        <v>36.06</v>
      </c>
      <c r="C404" s="2">
        <f t="shared" si="16"/>
        <v>2.1867986636580738E-2</v>
      </c>
      <c r="P404">
        <v>394</v>
      </c>
      <c r="Q404">
        <v>36.404713056096277</v>
      </c>
    </row>
    <row r="405" spans="1:17" x14ac:dyDescent="0.3">
      <c r="A405" s="1">
        <v>44645</v>
      </c>
      <c r="B405" s="3">
        <v>36.26</v>
      </c>
      <c r="C405" s="2">
        <f t="shared" si="16"/>
        <v>5.5309875515335578E-3</v>
      </c>
      <c r="P405">
        <v>395</v>
      </c>
      <c r="Q405">
        <v>69.748280033916046</v>
      </c>
    </row>
    <row r="406" spans="1:17" x14ac:dyDescent="0.3">
      <c r="A406" s="1">
        <v>44652</v>
      </c>
      <c r="B406" s="3">
        <v>37.229999999999997</v>
      </c>
      <c r="C406" s="2">
        <f t="shared" si="16"/>
        <v>2.6399682557920471E-2</v>
      </c>
      <c r="P406">
        <v>396</v>
      </c>
      <c r="Q406">
        <v>5064.4226984260868</v>
      </c>
    </row>
    <row r="407" spans="1:17" x14ac:dyDescent="0.3">
      <c r="A407" s="1">
        <v>44659</v>
      </c>
      <c r="B407" s="3">
        <v>37.83</v>
      </c>
      <c r="C407" s="2">
        <f t="shared" si="16"/>
        <v>1.5987550760312413E-2</v>
      </c>
      <c r="P407">
        <v>397</v>
      </c>
      <c r="Q407">
        <v>9.2022736715644449</v>
      </c>
    </row>
    <row r="408" spans="1:17" x14ac:dyDescent="0.3">
      <c r="A408" s="1">
        <v>44666</v>
      </c>
      <c r="B408" s="3">
        <v>38.479999999999997</v>
      </c>
      <c r="C408" s="2">
        <f t="shared" si="16"/>
        <v>1.70361871525678E-2</v>
      </c>
      <c r="P408">
        <v>398</v>
      </c>
      <c r="Q408">
        <v>6.0816393952020276</v>
      </c>
    </row>
    <row r="409" spans="1:17" x14ac:dyDescent="0.3">
      <c r="A409" s="1">
        <v>44673</v>
      </c>
      <c r="B409" s="3">
        <v>39.32</v>
      </c>
      <c r="C409" s="2">
        <f t="shared" si="16"/>
        <v>2.1594669481460146E-2</v>
      </c>
      <c r="P409">
        <v>399</v>
      </c>
      <c r="Q409">
        <v>6.3937658513998468</v>
      </c>
    </row>
    <row r="410" spans="1:17" x14ac:dyDescent="0.3">
      <c r="A410" s="1">
        <v>44680</v>
      </c>
      <c r="B410" s="3">
        <v>38.51</v>
      </c>
      <c r="C410" s="2">
        <f t="shared" si="16"/>
        <v>-2.0815347452148338E-2</v>
      </c>
      <c r="P410">
        <v>400</v>
      </c>
      <c r="Q410">
        <v>23838.350377544801</v>
      </c>
    </row>
    <row r="411" spans="1:17" x14ac:dyDescent="0.3">
      <c r="A411" s="1">
        <v>44687</v>
      </c>
      <c r="B411" s="3">
        <v>38.15</v>
      </c>
      <c r="C411" s="2">
        <f t="shared" si="16"/>
        <v>-9.3921900963514892E-3</v>
      </c>
      <c r="P411">
        <v>401</v>
      </c>
      <c r="Q411">
        <v>14.431032852172889</v>
      </c>
    </row>
    <row r="412" spans="1:17" x14ac:dyDescent="0.3">
      <c r="A412" s="1">
        <v>44694</v>
      </c>
      <c r="B412" s="3">
        <v>37.64</v>
      </c>
      <c r="C412" s="2">
        <f t="shared" si="16"/>
        <v>-1.3458443013287103E-2</v>
      </c>
      <c r="P412">
        <v>402</v>
      </c>
      <c r="Q412">
        <v>49.111674584509146</v>
      </c>
    </row>
    <row r="413" spans="1:17" x14ac:dyDescent="0.3">
      <c r="A413" s="1">
        <v>44701</v>
      </c>
      <c r="B413" s="3">
        <v>35.35</v>
      </c>
      <c r="C413" s="2">
        <f t="shared" si="16"/>
        <v>-6.2768922374597122E-2</v>
      </c>
      <c r="P413">
        <v>403</v>
      </c>
      <c r="Q413">
        <v>608.98291827369655</v>
      </c>
    </row>
    <row r="414" spans="1:17" x14ac:dyDescent="0.3">
      <c r="A414" s="1">
        <v>44708</v>
      </c>
      <c r="B414" s="3">
        <v>34.17</v>
      </c>
      <c r="C414" s="2">
        <f t="shared" si="16"/>
        <v>-3.3950326215381299E-2</v>
      </c>
      <c r="P414">
        <v>404</v>
      </c>
      <c r="Q414">
        <v>280.55496435341888</v>
      </c>
    </row>
    <row r="415" spans="1:17" x14ac:dyDescent="0.3">
      <c r="A415" s="1">
        <v>44715</v>
      </c>
      <c r="B415" s="3">
        <v>34.64</v>
      </c>
      <c r="C415" s="2">
        <f t="shared" si="16"/>
        <v>1.366101756703385E-2</v>
      </c>
      <c r="P415">
        <v>405</v>
      </c>
      <c r="Q415">
        <v>15.33607840675357</v>
      </c>
    </row>
    <row r="416" spans="1:17" x14ac:dyDescent="0.3">
      <c r="A416" s="1">
        <v>44722</v>
      </c>
      <c r="B416" s="3">
        <v>34.33</v>
      </c>
      <c r="C416" s="2">
        <f t="shared" si="16"/>
        <v>-8.9894762246338304E-3</v>
      </c>
      <c r="P416">
        <v>406</v>
      </c>
      <c r="Q416">
        <v>95.018435411152765</v>
      </c>
    </row>
    <row r="417" spans="1:17" x14ac:dyDescent="0.3">
      <c r="A417" s="1">
        <v>44729</v>
      </c>
      <c r="B417" s="3">
        <v>33.06</v>
      </c>
      <c r="C417" s="2">
        <f t="shared" si="16"/>
        <v>-3.7695515076722398E-2</v>
      </c>
      <c r="P417">
        <v>407</v>
      </c>
      <c r="Q417">
        <v>127.89302746987389</v>
      </c>
    </row>
    <row r="418" spans="1:17" x14ac:dyDescent="0.3">
      <c r="A418" s="1">
        <v>44736</v>
      </c>
      <c r="B418" s="3">
        <v>35.46</v>
      </c>
      <c r="C418" s="2">
        <f t="shared" si="16"/>
        <v>7.0081208253183647E-2</v>
      </c>
      <c r="P418">
        <v>408</v>
      </c>
      <c r="Q418">
        <v>40.200013569845709</v>
      </c>
    </row>
    <row r="419" spans="1:17" x14ac:dyDescent="0.3">
      <c r="A419" s="1">
        <v>44743</v>
      </c>
      <c r="B419" s="3">
        <v>35.729999999999997</v>
      </c>
      <c r="C419" s="2">
        <f t="shared" si="16"/>
        <v>7.5853713892565641E-3</v>
      </c>
      <c r="P419">
        <v>409</v>
      </c>
      <c r="Q419">
        <v>1659.3509893638277</v>
      </c>
    </row>
    <row r="420" spans="1:17" x14ac:dyDescent="0.3">
      <c r="A420" s="1">
        <v>44750</v>
      </c>
      <c r="B420" s="3">
        <v>36.83</v>
      </c>
      <c r="C420" s="2">
        <f t="shared" si="16"/>
        <v>3.0322058421655602E-2</v>
      </c>
      <c r="P420">
        <v>410</v>
      </c>
      <c r="Q420">
        <v>-1.3606184048509715</v>
      </c>
    </row>
    <row r="421" spans="1:17" x14ac:dyDescent="0.3">
      <c r="A421" s="1">
        <v>44757</v>
      </c>
      <c r="B421" s="3">
        <v>37.51</v>
      </c>
      <c r="C421" s="2">
        <f t="shared" si="16"/>
        <v>1.829483363682198E-2</v>
      </c>
      <c r="P421">
        <v>411</v>
      </c>
      <c r="Q421">
        <v>257.70402351213465</v>
      </c>
    </row>
    <row r="422" spans="1:17" x14ac:dyDescent="0.3">
      <c r="A422" s="1">
        <v>44764</v>
      </c>
      <c r="B422" s="3">
        <v>37.25</v>
      </c>
      <c r="C422" s="2">
        <f t="shared" si="16"/>
        <v>-6.9556192682273662E-3</v>
      </c>
      <c r="P422">
        <v>412</v>
      </c>
      <c r="Q422">
        <v>17.510725661618423</v>
      </c>
    </row>
    <row r="423" spans="1:17" x14ac:dyDescent="0.3">
      <c r="A423" s="1">
        <v>44771</v>
      </c>
      <c r="B423" s="3">
        <v>37.520000000000003</v>
      </c>
      <c r="C423" s="2">
        <f t="shared" si="16"/>
        <v>7.2221793124555376E-3</v>
      </c>
      <c r="P423">
        <v>413</v>
      </c>
      <c r="Q423">
        <v>144.99551590466498</v>
      </c>
    </row>
    <row r="424" spans="1:17" x14ac:dyDescent="0.3">
      <c r="A424" s="1">
        <v>44778</v>
      </c>
      <c r="B424" s="3">
        <v>38.409999999999997</v>
      </c>
      <c r="C424" s="2">
        <f t="shared" si="16"/>
        <v>2.3443718219789234E-2</v>
      </c>
      <c r="P424">
        <v>414</v>
      </c>
      <c r="Q424">
        <v>28.23076730469781</v>
      </c>
    </row>
    <row r="425" spans="1:17" x14ac:dyDescent="0.3">
      <c r="A425" s="1">
        <v>44785</v>
      </c>
      <c r="B425" s="3">
        <v>38.049999999999997</v>
      </c>
      <c r="C425" s="2">
        <f t="shared" si="16"/>
        <v>-9.4167580501185403E-3</v>
      </c>
      <c r="P425">
        <v>415</v>
      </c>
      <c r="Q425">
        <v>55.970437090331572</v>
      </c>
    </row>
    <row r="426" spans="1:17" x14ac:dyDescent="0.3">
      <c r="A426" s="1">
        <v>44792</v>
      </c>
      <c r="B426" s="3">
        <v>39.340000000000003</v>
      </c>
      <c r="C426" s="2">
        <f t="shared" si="16"/>
        <v>3.3340728653218257E-2</v>
      </c>
      <c r="P426">
        <v>416</v>
      </c>
      <c r="Q426">
        <v>-122.34693933133788</v>
      </c>
    </row>
    <row r="427" spans="1:17" x14ac:dyDescent="0.3">
      <c r="A427" s="1">
        <v>44799</v>
      </c>
      <c r="B427" s="3">
        <v>36.76</v>
      </c>
      <c r="C427" s="2">
        <f t="shared" si="16"/>
        <v>-6.7831515473426807E-2</v>
      </c>
      <c r="P427">
        <v>417</v>
      </c>
      <c r="Q427">
        <v>53.192955386937861</v>
      </c>
    </row>
    <row r="428" spans="1:17" x14ac:dyDescent="0.3">
      <c r="A428" s="1">
        <v>44806</v>
      </c>
      <c r="B428" s="3">
        <v>36.700000000000003</v>
      </c>
      <c r="C428" s="2">
        <f t="shared" si="16"/>
        <v>-1.6335424269615637E-3</v>
      </c>
      <c r="P428">
        <v>418</v>
      </c>
      <c r="Q428">
        <v>678.48359244128756</v>
      </c>
    </row>
    <row r="429" spans="1:17" x14ac:dyDescent="0.3">
      <c r="A429" s="1">
        <v>44813</v>
      </c>
      <c r="B429" s="3">
        <v>35.97</v>
      </c>
      <c r="C429" s="2">
        <f t="shared" si="16"/>
        <v>-2.0091497352992149E-2</v>
      </c>
      <c r="P429">
        <v>419</v>
      </c>
      <c r="Q429">
        <v>6.2262704753251095</v>
      </c>
    </row>
    <row r="430" spans="1:17" x14ac:dyDescent="0.3">
      <c r="A430" s="1">
        <v>44820</v>
      </c>
      <c r="B430" s="3">
        <v>34.6</v>
      </c>
      <c r="C430" s="2">
        <f t="shared" si="16"/>
        <v>-3.8831575643853956E-2</v>
      </c>
      <c r="P430">
        <v>420</v>
      </c>
      <c r="Q430">
        <v>43.698386919208644</v>
      </c>
    </row>
    <row r="431" spans="1:17" x14ac:dyDescent="0.3">
      <c r="A431" s="1">
        <v>44827</v>
      </c>
      <c r="B431" s="3">
        <v>33.89</v>
      </c>
      <c r="C431" s="2">
        <f t="shared" si="16"/>
        <v>-2.0733696444718581E-2</v>
      </c>
      <c r="P431">
        <v>421</v>
      </c>
      <c r="Q431">
        <v>111.61973369746377</v>
      </c>
    </row>
    <row r="432" spans="1:17" x14ac:dyDescent="0.3">
      <c r="A432" s="1">
        <v>44834</v>
      </c>
      <c r="B432" s="3">
        <v>33.950000000000003</v>
      </c>
      <c r="C432" s="2">
        <f t="shared" si="16"/>
        <v>1.7688683857451637E-3</v>
      </c>
      <c r="P432">
        <v>422</v>
      </c>
      <c r="Q432">
        <v>4.7235179247951455</v>
      </c>
    </row>
    <row r="433" spans="1:17" x14ac:dyDescent="0.3">
      <c r="A433" s="1">
        <v>44841</v>
      </c>
      <c r="B433" s="3">
        <v>33.36</v>
      </c>
      <c r="C433" s="2">
        <f t="shared" si="16"/>
        <v>-1.7531276514159175E-2</v>
      </c>
      <c r="P433">
        <v>423</v>
      </c>
      <c r="Q433">
        <v>77.271408105888284</v>
      </c>
    </row>
    <row r="434" spans="1:17" x14ac:dyDescent="0.3">
      <c r="A434" s="1">
        <v>44848</v>
      </c>
      <c r="B434" s="3">
        <v>33.76</v>
      </c>
      <c r="C434" s="2">
        <f t="shared" si="16"/>
        <v>1.1919092237210284E-2</v>
      </c>
      <c r="P434">
        <v>424</v>
      </c>
      <c r="Q434">
        <v>19.610352845648322</v>
      </c>
    </row>
    <row r="435" spans="1:17" x14ac:dyDescent="0.3">
      <c r="A435" s="1">
        <v>44855</v>
      </c>
      <c r="B435" s="3">
        <v>32.93</v>
      </c>
      <c r="C435" s="2">
        <f t="shared" si="16"/>
        <v>-2.489257333948339E-2</v>
      </c>
      <c r="P435">
        <v>425</v>
      </c>
      <c r="Q435">
        <v>56.474372791908017</v>
      </c>
    </row>
    <row r="436" spans="1:17" x14ac:dyDescent="0.3">
      <c r="A436" s="1">
        <v>44862</v>
      </c>
      <c r="B436" s="3">
        <v>32.78</v>
      </c>
      <c r="C436" s="2">
        <f t="shared" si="16"/>
        <v>-4.5655230725892906E-3</v>
      </c>
      <c r="P436">
        <v>426</v>
      </c>
      <c r="Q436">
        <v>12.036941812719924</v>
      </c>
    </row>
    <row r="437" spans="1:17" x14ac:dyDescent="0.3">
      <c r="A437" s="1">
        <v>44869</v>
      </c>
      <c r="B437" s="3">
        <v>32.56</v>
      </c>
      <c r="C437" s="2">
        <f t="shared" si="16"/>
        <v>-6.7340321813440683E-3</v>
      </c>
      <c r="P437">
        <v>427</v>
      </c>
      <c r="Q437">
        <v>3043.0218615169561</v>
      </c>
    </row>
    <row r="438" spans="1:17" x14ac:dyDescent="0.3">
      <c r="A438" s="1">
        <v>44876</v>
      </c>
      <c r="B438" s="3">
        <v>34.29</v>
      </c>
      <c r="C438" s="2">
        <f t="shared" si="16"/>
        <v>5.1769225340489278E-2</v>
      </c>
      <c r="P438">
        <v>428</v>
      </c>
      <c r="Q438">
        <v>34.478712760495547</v>
      </c>
    </row>
    <row r="439" spans="1:17" x14ac:dyDescent="0.3">
      <c r="A439" s="1">
        <v>44883</v>
      </c>
      <c r="B439" s="3">
        <v>34.659999999999997</v>
      </c>
      <c r="C439" s="2">
        <f t="shared" si="16"/>
        <v>1.0732517812630958E-2</v>
      </c>
      <c r="P439">
        <v>429</v>
      </c>
      <c r="Q439">
        <v>16.847979871350812</v>
      </c>
    </row>
    <row r="440" spans="1:17" x14ac:dyDescent="0.3">
      <c r="A440" s="1">
        <v>44890</v>
      </c>
      <c r="B440" s="3">
        <v>35.08</v>
      </c>
      <c r="C440" s="2">
        <f t="shared" si="16"/>
        <v>1.2044883216522381E-2</v>
      </c>
      <c r="P440">
        <v>430</v>
      </c>
      <c r="Q440">
        <v>20.308970000458654</v>
      </c>
    </row>
    <row r="441" spans="1:17" x14ac:dyDescent="0.3">
      <c r="A441" s="1">
        <v>44897</v>
      </c>
      <c r="B441" s="3">
        <v>34.450000000000003</v>
      </c>
      <c r="C441" s="2">
        <f t="shared" si="16"/>
        <v>-1.8122170044314555E-2</v>
      </c>
      <c r="P441">
        <v>431</v>
      </c>
      <c r="Q441">
        <v>12.054419687640893</v>
      </c>
    </row>
    <row r="442" spans="1:17" x14ac:dyDescent="0.3">
      <c r="A442" s="1">
        <v>44904</v>
      </c>
      <c r="B442" s="3">
        <v>34.450000000000003</v>
      </c>
      <c r="C442" s="2">
        <f t="shared" si="16"/>
        <v>0</v>
      </c>
      <c r="P442">
        <v>432</v>
      </c>
      <c r="Q442">
        <v>67.114180354880219</v>
      </c>
    </row>
    <row r="443" spans="1:17" x14ac:dyDescent="0.3">
      <c r="A443" s="1">
        <v>44911</v>
      </c>
      <c r="B443" s="3">
        <v>34.31</v>
      </c>
      <c r="C443" s="2">
        <f t="shared" si="16"/>
        <v>-4.0721405893092881E-3</v>
      </c>
      <c r="P443">
        <v>433</v>
      </c>
      <c r="Q443">
        <v>43.816871899311693</v>
      </c>
    </row>
    <row r="444" spans="1:17" x14ac:dyDescent="0.3">
      <c r="A444" s="1">
        <v>44918</v>
      </c>
      <c r="B444" s="3">
        <v>34.06</v>
      </c>
      <c r="C444" s="2">
        <f t="shared" si="16"/>
        <v>-7.3131816358161673E-3</v>
      </c>
      <c r="P444">
        <v>434</v>
      </c>
      <c r="Q444">
        <v>30.062423976162638</v>
      </c>
    </row>
    <row r="445" spans="1:17" x14ac:dyDescent="0.3">
      <c r="A445" s="1">
        <v>44925</v>
      </c>
      <c r="B445" s="3">
        <v>33.56</v>
      </c>
      <c r="C445" s="2">
        <f t="shared" si="16"/>
        <v>-1.4788793635536776E-2</v>
      </c>
      <c r="P445">
        <v>435</v>
      </c>
      <c r="Q445">
        <v>16.115386135833447</v>
      </c>
    </row>
    <row r="446" spans="1:17" x14ac:dyDescent="0.3">
      <c r="A446" s="1">
        <v>44932</v>
      </c>
      <c r="B446" s="3">
        <v>33.22</v>
      </c>
      <c r="C446" s="2">
        <f t="shared" si="16"/>
        <v>-1.0182777413856661E-2</v>
      </c>
      <c r="P446">
        <v>436</v>
      </c>
      <c r="Q446">
        <v>0.24135755196482808</v>
      </c>
    </row>
    <row r="447" spans="1:17" x14ac:dyDescent="0.3">
      <c r="A447" s="1">
        <v>44939</v>
      </c>
      <c r="B447" s="3">
        <v>33.840000000000003</v>
      </c>
      <c r="C447" s="2">
        <f t="shared" si="16"/>
        <v>1.8491430552873889E-2</v>
      </c>
      <c r="P447">
        <v>437</v>
      </c>
      <c r="Q447">
        <v>44.371807180368684</v>
      </c>
    </row>
    <row r="448" spans="1:17" x14ac:dyDescent="0.3">
      <c r="A448" s="1">
        <v>44946</v>
      </c>
      <c r="B448" s="3">
        <v>34.75</v>
      </c>
      <c r="C448" s="2">
        <f t="shared" si="16"/>
        <v>2.6536037272778524E-2</v>
      </c>
      <c r="P448">
        <v>438</v>
      </c>
      <c r="Q448">
        <v>1289.9513602091934</v>
      </c>
    </row>
    <row r="449" spans="1:17" x14ac:dyDescent="0.3">
      <c r="A449" s="1">
        <v>44953</v>
      </c>
      <c r="B449" s="3">
        <v>35.15</v>
      </c>
      <c r="C449" s="2">
        <f t="shared" si="16"/>
        <v>1.1445046245872658E-2</v>
      </c>
      <c r="P449">
        <v>439</v>
      </c>
      <c r="Q449">
        <v>68.52801640359003</v>
      </c>
    </row>
    <row r="450" spans="1:17" x14ac:dyDescent="0.3">
      <c r="A450" s="1">
        <v>44960</v>
      </c>
      <c r="B450" s="3">
        <v>36.51</v>
      </c>
      <c r="C450" s="2">
        <f t="shared" si="16"/>
        <v>3.7961577410871652E-2</v>
      </c>
      <c r="P450">
        <v>440</v>
      </c>
      <c r="Q450">
        <v>5.2228335595918756</v>
      </c>
    </row>
    <row r="451" spans="1:17" x14ac:dyDescent="0.3">
      <c r="A451" s="1">
        <v>44967</v>
      </c>
      <c r="B451" s="3">
        <v>36.01</v>
      </c>
      <c r="C451" s="2">
        <f t="shared" si="16"/>
        <v>-1.3789518006761642E-2</v>
      </c>
      <c r="P451">
        <v>441</v>
      </c>
      <c r="Q451">
        <v>4.938394117829727</v>
      </c>
    </row>
    <row r="452" spans="1:17" x14ac:dyDescent="0.3">
      <c r="A452" s="1">
        <v>44974</v>
      </c>
      <c r="B452" s="3">
        <v>36.69</v>
      </c>
      <c r="C452" s="2">
        <f t="shared" ref="C452:C471" si="17">LN(B452/B451)</f>
        <v>1.8707560706406723E-2</v>
      </c>
      <c r="P452">
        <v>442</v>
      </c>
      <c r="Q452">
        <v>66.853411981450847</v>
      </c>
    </row>
    <row r="453" spans="1:17" x14ac:dyDescent="0.3">
      <c r="A453" s="1">
        <v>44981</v>
      </c>
      <c r="B453" s="3">
        <v>37.03</v>
      </c>
      <c r="C453" s="2">
        <f t="shared" si="17"/>
        <v>9.2241565583308024E-3</v>
      </c>
      <c r="P453">
        <v>443</v>
      </c>
      <c r="Q453">
        <v>1278.8784520877523</v>
      </c>
    </row>
    <row r="454" spans="1:17" x14ac:dyDescent="0.3">
      <c r="A454" s="1">
        <v>44988</v>
      </c>
      <c r="B454" s="3">
        <v>36.479999999999997</v>
      </c>
      <c r="C454" s="2">
        <f t="shared" si="17"/>
        <v>-1.4964229719390791E-2</v>
      </c>
      <c r="P454">
        <v>444</v>
      </c>
      <c r="Q454">
        <v>6.8265189862761222</v>
      </c>
    </row>
    <row r="455" spans="1:17" x14ac:dyDescent="0.3">
      <c r="A455" s="1">
        <v>44995</v>
      </c>
      <c r="B455" s="3">
        <v>37.200000000000003</v>
      </c>
      <c r="C455" s="2">
        <f t="shared" si="17"/>
        <v>1.9544596072970346E-2</v>
      </c>
      <c r="P455">
        <v>445</v>
      </c>
      <c r="Q455">
        <v>880.17484703349487</v>
      </c>
    </row>
    <row r="456" spans="1:17" x14ac:dyDescent="0.3">
      <c r="A456" s="1">
        <v>45002</v>
      </c>
      <c r="B456" s="3">
        <v>37.06</v>
      </c>
      <c r="C456" s="2">
        <f t="shared" si="17"/>
        <v>-3.770540421887169E-3</v>
      </c>
      <c r="P456">
        <v>446</v>
      </c>
      <c r="Q456">
        <v>22.321727791830646</v>
      </c>
    </row>
    <row r="457" spans="1:17" x14ac:dyDescent="0.3">
      <c r="A457" s="1">
        <v>45009</v>
      </c>
      <c r="B457" s="3">
        <v>37.46</v>
      </c>
      <c r="C457" s="2">
        <f t="shared" si="17"/>
        <v>1.0735476158728604E-2</v>
      </c>
      <c r="P457">
        <v>447</v>
      </c>
      <c r="Q457">
        <v>16.302510573208725</v>
      </c>
    </row>
    <row r="458" spans="1:17" x14ac:dyDescent="0.3">
      <c r="A458" s="1">
        <v>45016</v>
      </c>
      <c r="B458" s="3">
        <v>37.9</v>
      </c>
      <c r="C458" s="2">
        <f t="shared" si="17"/>
        <v>1.1677415072438217E-2</v>
      </c>
      <c r="P458">
        <v>448</v>
      </c>
      <c r="Q458">
        <v>139.09102818671772</v>
      </c>
    </row>
    <row r="459" spans="1:17" x14ac:dyDescent="0.3">
      <c r="A459" s="1">
        <v>45023</v>
      </c>
      <c r="B459" s="3">
        <v>39.03</v>
      </c>
      <c r="C459" s="2">
        <f t="shared" si="17"/>
        <v>2.9379469104142988E-2</v>
      </c>
      <c r="P459">
        <v>449</v>
      </c>
      <c r="Q459">
        <v>52.138499742006509</v>
      </c>
    </row>
    <row r="460" spans="1:17" x14ac:dyDescent="0.3">
      <c r="A460" s="1">
        <v>45030</v>
      </c>
      <c r="B460" s="3">
        <v>39.46</v>
      </c>
      <c r="C460" s="2">
        <f t="shared" si="17"/>
        <v>1.0956919401945613E-2</v>
      </c>
      <c r="P460">
        <v>450</v>
      </c>
      <c r="Q460">
        <v>8.9575698403474888</v>
      </c>
    </row>
    <row r="461" spans="1:17" x14ac:dyDescent="0.3">
      <c r="A461" s="1">
        <v>45037</v>
      </c>
      <c r="B461" s="3">
        <v>38.69</v>
      </c>
      <c r="C461" s="2">
        <f t="shared" si="17"/>
        <v>-1.9706331882047758E-2</v>
      </c>
      <c r="P461">
        <v>451</v>
      </c>
      <c r="Q461">
        <v>8066.9579439709887</v>
      </c>
    </row>
    <row r="462" spans="1:17" x14ac:dyDescent="0.3">
      <c r="A462" s="1">
        <v>45044</v>
      </c>
      <c r="B462" s="3">
        <v>38.83</v>
      </c>
      <c r="C462" s="2">
        <f t="shared" si="17"/>
        <v>3.611975031154329E-3</v>
      </c>
      <c r="P462">
        <v>452</v>
      </c>
      <c r="Q462">
        <v>29.526590366364253</v>
      </c>
    </row>
    <row r="463" spans="1:17" x14ac:dyDescent="0.3">
      <c r="A463" s="1">
        <v>45051</v>
      </c>
      <c r="B463" s="3">
        <v>39.08</v>
      </c>
      <c r="C463" s="2">
        <f t="shared" si="17"/>
        <v>6.41768343100599E-3</v>
      </c>
      <c r="P463">
        <v>453</v>
      </c>
      <c r="Q463">
        <v>13.29769752153477</v>
      </c>
    </row>
    <row r="464" spans="1:17" x14ac:dyDescent="0.3">
      <c r="A464" s="1">
        <v>45058</v>
      </c>
      <c r="B464" s="3">
        <v>38.659999999999997</v>
      </c>
      <c r="C464" s="2">
        <f t="shared" si="17"/>
        <v>-1.0805353394397239E-2</v>
      </c>
      <c r="P464">
        <v>454</v>
      </c>
      <c r="Q464">
        <v>56.263160245668146</v>
      </c>
    </row>
    <row r="465" spans="1:17" x14ac:dyDescent="0.3">
      <c r="A465" s="1">
        <v>45065</v>
      </c>
      <c r="B465" s="3">
        <v>38.25</v>
      </c>
      <c r="C465" s="2">
        <f t="shared" si="17"/>
        <v>-1.0661913507639851E-2</v>
      </c>
      <c r="P465">
        <v>455</v>
      </c>
      <c r="Q465">
        <v>5.2687434998525289</v>
      </c>
    </row>
    <row r="466" spans="1:17" x14ac:dyDescent="0.3">
      <c r="A466" s="1">
        <v>45072</v>
      </c>
      <c r="B466" s="3">
        <v>37.979999999999997</v>
      </c>
      <c r="C466" s="2">
        <f t="shared" si="17"/>
        <v>-7.0838548884051555E-3</v>
      </c>
      <c r="P466">
        <v>456</v>
      </c>
      <c r="Q466">
        <v>150.31886529264125</v>
      </c>
    </row>
    <row r="467" spans="1:17" x14ac:dyDescent="0.3">
      <c r="A467" s="1">
        <v>45079</v>
      </c>
      <c r="B467" s="3">
        <v>37.549999999999997</v>
      </c>
      <c r="C467" s="2">
        <f t="shared" si="17"/>
        <v>-1.1386327173996043E-2</v>
      </c>
      <c r="P467">
        <v>457</v>
      </c>
      <c r="Q467">
        <v>5.2796616468854536</v>
      </c>
    </row>
    <row r="468" spans="1:17" x14ac:dyDescent="0.3">
      <c r="A468" s="1">
        <v>45086</v>
      </c>
      <c r="B468" s="3">
        <v>37.57</v>
      </c>
      <c r="C468" s="2">
        <f t="shared" si="17"/>
        <v>5.3248137573377017E-4</v>
      </c>
      <c r="P468">
        <v>458</v>
      </c>
      <c r="Q468">
        <v>76.792398076611761</v>
      </c>
    </row>
    <row r="469" spans="1:17" x14ac:dyDescent="0.3">
      <c r="A469" s="1">
        <v>45093</v>
      </c>
      <c r="B469" s="3">
        <v>38.619999999999997</v>
      </c>
      <c r="C469" s="2">
        <f t="shared" si="17"/>
        <v>2.7564417414490873E-2</v>
      </c>
      <c r="P469">
        <v>459</v>
      </c>
      <c r="Q469">
        <v>9.998226297021171</v>
      </c>
    </row>
    <row r="470" spans="1:17" x14ac:dyDescent="0.3">
      <c r="A470" s="1">
        <v>45100</v>
      </c>
      <c r="B470" s="3">
        <v>39.86</v>
      </c>
      <c r="C470" s="2">
        <f t="shared" si="17"/>
        <v>3.1603037784280294E-2</v>
      </c>
      <c r="P470">
        <v>460</v>
      </c>
      <c r="Q470">
        <v>25.364846639079239</v>
      </c>
    </row>
    <row r="471" spans="1:17" x14ac:dyDescent="0.3">
      <c r="A471" s="1">
        <v>45107</v>
      </c>
      <c r="B471" s="3">
        <v>39.729999999999997</v>
      </c>
      <c r="C471" s="2">
        <f t="shared" si="17"/>
        <v>-3.26674495814115E-3</v>
      </c>
      <c r="P471">
        <v>461</v>
      </c>
      <c r="Q471">
        <v>59.341886373964726</v>
      </c>
    </row>
    <row r="472" spans="1:17" x14ac:dyDescent="0.3">
      <c r="P472">
        <v>462</v>
      </c>
      <c r="Q472">
        <v>92.827537765910208</v>
      </c>
    </row>
    <row r="473" spans="1:17" x14ac:dyDescent="0.3">
      <c r="P473">
        <v>463</v>
      </c>
      <c r="Q473">
        <v>428.79888727398691</v>
      </c>
    </row>
    <row r="474" spans="1:17" x14ac:dyDescent="0.3">
      <c r="P474">
        <v>464</v>
      </c>
      <c r="Q474">
        <v>4.3273626731698087</v>
      </c>
    </row>
    <row r="475" spans="1:17" x14ac:dyDescent="0.3">
      <c r="P475">
        <v>465</v>
      </c>
      <c r="Q475">
        <v>75.062617247727516</v>
      </c>
    </row>
    <row r="476" spans="1:17" x14ac:dyDescent="0.3">
      <c r="P476">
        <v>466</v>
      </c>
      <c r="Q476">
        <v>12.101939989135328</v>
      </c>
    </row>
    <row r="477" spans="1:17" x14ac:dyDescent="0.3">
      <c r="P477">
        <v>467</v>
      </c>
      <c r="Q477">
        <v>40441.131327812996</v>
      </c>
    </row>
    <row r="478" spans="1:17" x14ac:dyDescent="0.3">
      <c r="P478">
        <v>468</v>
      </c>
      <c r="Q478">
        <v>117.68191078521325</v>
      </c>
    </row>
    <row r="479" spans="1:17" x14ac:dyDescent="0.3">
      <c r="P479">
        <v>469</v>
      </c>
      <c r="Q479">
        <v>21.105059541889087</v>
      </c>
    </row>
    <row r="480" spans="1:17" x14ac:dyDescent="0.3">
      <c r="P480">
        <v>470</v>
      </c>
      <c r="Q480">
        <v>15.026036268724184</v>
      </c>
    </row>
    <row r="481" spans="16:17" x14ac:dyDescent="0.3">
      <c r="P481">
        <v>471</v>
      </c>
      <c r="Q481">
        <v>394.91957895367676</v>
      </c>
    </row>
    <row r="482" spans="16:17" x14ac:dyDescent="0.3">
      <c r="P482">
        <v>472</v>
      </c>
      <c r="Q482">
        <v>29.753421593799779</v>
      </c>
    </row>
    <row r="483" spans="16:17" x14ac:dyDescent="0.3">
      <c r="P483">
        <v>473</v>
      </c>
      <c r="Q483">
        <v>1.3038776727675321</v>
      </c>
    </row>
    <row r="484" spans="16:17" x14ac:dyDescent="0.3">
      <c r="P484">
        <v>474</v>
      </c>
      <c r="Q484">
        <v>1355.9785158665536</v>
      </c>
    </row>
    <row r="485" spans="16:17" x14ac:dyDescent="0.3">
      <c r="P485">
        <v>475</v>
      </c>
      <c r="Q485">
        <v>24.078615633742871</v>
      </c>
    </row>
    <row r="486" spans="16:17" x14ac:dyDescent="0.3">
      <c r="P486">
        <v>476</v>
      </c>
      <c r="Q486">
        <v>14.52803284836439</v>
      </c>
    </row>
    <row r="487" spans="16:17" x14ac:dyDescent="0.3">
      <c r="P487">
        <v>477</v>
      </c>
      <c r="Q487">
        <v>151.70107183357192</v>
      </c>
    </row>
    <row r="488" spans="16:17" x14ac:dyDescent="0.3">
      <c r="P488">
        <v>478</v>
      </c>
      <c r="Q488">
        <v>17.170572436100496</v>
      </c>
    </row>
    <row r="489" spans="16:17" x14ac:dyDescent="0.3">
      <c r="P489">
        <v>479</v>
      </c>
      <c r="Q489">
        <v>4.6601038149787444</v>
      </c>
    </row>
    <row r="490" spans="16:17" x14ac:dyDescent="0.3">
      <c r="P490">
        <v>480</v>
      </c>
      <c r="Q490">
        <v>3.5593823088825665</v>
      </c>
    </row>
    <row r="491" spans="16:17" x14ac:dyDescent="0.3">
      <c r="P491">
        <v>481</v>
      </c>
      <c r="Q491">
        <v>48.925777446658827</v>
      </c>
    </row>
    <row r="492" spans="16:17" x14ac:dyDescent="0.3">
      <c r="P492">
        <v>482</v>
      </c>
      <c r="Q492">
        <v>34.769040283456647</v>
      </c>
    </row>
    <row r="493" spans="16:17" x14ac:dyDescent="0.3">
      <c r="P493">
        <v>483</v>
      </c>
      <c r="Q493">
        <v>39.250139296677851</v>
      </c>
    </row>
    <row r="494" spans="16:17" x14ac:dyDescent="0.3">
      <c r="P494">
        <v>484</v>
      </c>
      <c r="Q494">
        <v>19.111047954113165</v>
      </c>
    </row>
    <row r="495" spans="16:17" x14ac:dyDescent="0.3">
      <c r="P495">
        <v>485</v>
      </c>
      <c r="Q495">
        <v>5.895604313120657</v>
      </c>
    </row>
    <row r="496" spans="16:17" x14ac:dyDescent="0.3">
      <c r="P496">
        <v>486</v>
      </c>
      <c r="Q496">
        <v>831.30999643210453</v>
      </c>
    </row>
    <row r="497" spans="16:17" x14ac:dyDescent="0.3">
      <c r="P497">
        <v>487</v>
      </c>
      <c r="Q497">
        <v>289.11337337961595</v>
      </c>
    </row>
    <row r="498" spans="16:17" x14ac:dyDescent="0.3">
      <c r="P498">
        <v>488</v>
      </c>
      <c r="Q498">
        <v>34.633203330147545</v>
      </c>
    </row>
    <row r="499" spans="16:17" x14ac:dyDescent="0.3">
      <c r="P499">
        <v>489</v>
      </c>
      <c r="Q499">
        <v>291.41720763873957</v>
      </c>
    </row>
    <row r="500" spans="16:17" x14ac:dyDescent="0.3">
      <c r="P500">
        <v>490</v>
      </c>
      <c r="Q500">
        <v>182.95344578703839</v>
      </c>
    </row>
    <row r="501" spans="16:17" x14ac:dyDescent="0.3">
      <c r="P501">
        <v>491</v>
      </c>
      <c r="Q501">
        <v>74.058246629318859</v>
      </c>
    </row>
    <row r="502" spans="16:17" x14ac:dyDescent="0.3">
      <c r="P502">
        <v>492</v>
      </c>
      <c r="Q502">
        <v>3122.9977980979247</v>
      </c>
    </row>
    <row r="503" spans="16:17" x14ac:dyDescent="0.3">
      <c r="P503">
        <v>493</v>
      </c>
      <c r="Q503">
        <v>20.349061092397076</v>
      </c>
    </row>
    <row r="504" spans="16:17" x14ac:dyDescent="0.3">
      <c r="P504">
        <v>494</v>
      </c>
      <c r="Q504">
        <v>-29.025811003980486</v>
      </c>
    </row>
    <row r="505" spans="16:17" x14ac:dyDescent="0.3">
      <c r="P505">
        <v>495</v>
      </c>
      <c r="Q505">
        <v>140.96946994734893</v>
      </c>
    </row>
    <row r="506" spans="16:17" x14ac:dyDescent="0.3">
      <c r="P506">
        <v>496</v>
      </c>
      <c r="Q506">
        <v>1595.4530938628782</v>
      </c>
    </row>
    <row r="507" spans="16:17" x14ac:dyDescent="0.3">
      <c r="P507">
        <v>497</v>
      </c>
      <c r="Q507">
        <v>2308.8390225610606</v>
      </c>
    </row>
    <row r="508" spans="16:17" x14ac:dyDescent="0.3">
      <c r="P508">
        <v>498</v>
      </c>
      <c r="Q508">
        <v>44.966231076871104</v>
      </c>
    </row>
    <row r="509" spans="16:17" x14ac:dyDescent="0.3">
      <c r="P509">
        <v>499</v>
      </c>
      <c r="Q509">
        <v>785.75817304599855</v>
      </c>
    </row>
    <row r="510" spans="16:17" x14ac:dyDescent="0.3">
      <c r="P510">
        <v>500</v>
      </c>
      <c r="Q510">
        <v>50.52981964585463</v>
      </c>
    </row>
  </sheetData>
  <sortState xmlns:xlrd2="http://schemas.microsoft.com/office/spreadsheetml/2017/richdata2" ref="A2:B471">
    <sortCondition ref="A2:A471"/>
  </sortState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672B1-8A7B-41CB-861B-33C680D498F4}">
  <dimension ref="A1:B24"/>
  <sheetViews>
    <sheetView workbookViewId="0">
      <selection sqref="A1:B24"/>
    </sheetView>
  </sheetViews>
  <sheetFormatPr defaultRowHeight="14.4" x14ac:dyDescent="0.3"/>
  <sheetData>
    <row r="1" spans="1:2" x14ac:dyDescent="0.3">
      <c r="A1" s="20" t="s">
        <v>22</v>
      </c>
      <c r="B1" s="20" t="s">
        <v>24</v>
      </c>
    </row>
    <row r="2" spans="1:2" x14ac:dyDescent="0.3">
      <c r="A2" s="18">
        <v>-1.6440461296900917E-3</v>
      </c>
      <c r="B2" s="18">
        <v>0</v>
      </c>
    </row>
    <row r="3" spans="1:2" x14ac:dyDescent="0.3">
      <c r="A3" s="18">
        <v>0.42960551788862178</v>
      </c>
      <c r="B3" s="18">
        <v>2</v>
      </c>
    </row>
    <row r="4" spans="1:2" x14ac:dyDescent="0.3">
      <c r="A4" s="18">
        <v>0.86085508190693372</v>
      </c>
      <c r="B4" s="18">
        <v>1</v>
      </c>
    </row>
    <row r="5" spans="1:2" x14ac:dyDescent="0.3">
      <c r="A5" s="18">
        <v>1.2921046459252457</v>
      </c>
      <c r="B5" s="18">
        <v>1</v>
      </c>
    </row>
    <row r="6" spans="1:2" x14ac:dyDescent="0.3">
      <c r="A6" s="18">
        <v>1.7233542099435575</v>
      </c>
      <c r="B6" s="18">
        <v>9</v>
      </c>
    </row>
    <row r="7" spans="1:2" x14ac:dyDescent="0.3">
      <c r="A7" s="18">
        <v>2.1546037739618695</v>
      </c>
      <c r="B7" s="18">
        <v>21</v>
      </c>
    </row>
    <row r="8" spans="1:2" x14ac:dyDescent="0.3">
      <c r="A8" s="18">
        <v>2.5858533379801814</v>
      </c>
      <c r="B8" s="18">
        <v>28</v>
      </c>
    </row>
    <row r="9" spans="1:2" x14ac:dyDescent="0.3">
      <c r="A9" s="18">
        <v>3.0171029019984932</v>
      </c>
      <c r="B9" s="18">
        <v>23</v>
      </c>
    </row>
    <row r="10" spans="1:2" x14ac:dyDescent="0.3">
      <c r="A10" s="18">
        <v>3.448352466016805</v>
      </c>
      <c r="B10" s="18">
        <v>39</v>
      </c>
    </row>
    <row r="11" spans="1:2" x14ac:dyDescent="0.3">
      <c r="A11" s="18">
        <v>3.8796020300351168</v>
      </c>
      <c r="B11" s="18">
        <v>34</v>
      </c>
    </row>
    <row r="12" spans="1:2" x14ac:dyDescent="0.3">
      <c r="A12" s="18">
        <v>4.3108515940534291</v>
      </c>
      <c r="B12" s="18">
        <v>60</v>
      </c>
    </row>
    <row r="13" spans="1:2" x14ac:dyDescent="0.3">
      <c r="A13" s="18">
        <v>4.7421011580717405</v>
      </c>
      <c r="B13" s="18">
        <v>62</v>
      </c>
    </row>
    <row r="14" spans="1:2" x14ac:dyDescent="0.3">
      <c r="A14" s="18">
        <v>5.1733507220900528</v>
      </c>
      <c r="B14" s="18">
        <v>49</v>
      </c>
    </row>
    <row r="15" spans="1:2" x14ac:dyDescent="0.3">
      <c r="A15" s="18">
        <v>5.6046002861083641</v>
      </c>
      <c r="B15" s="18">
        <v>31</v>
      </c>
    </row>
    <row r="16" spans="1:2" x14ac:dyDescent="0.3">
      <c r="A16" s="18">
        <v>6.0358498501266764</v>
      </c>
      <c r="B16" s="18">
        <v>42</v>
      </c>
    </row>
    <row r="17" spans="1:2" x14ac:dyDescent="0.3">
      <c r="A17" s="18">
        <v>6.4670994141449878</v>
      </c>
      <c r="B17" s="18">
        <v>33</v>
      </c>
    </row>
    <row r="18" spans="1:2" x14ac:dyDescent="0.3">
      <c r="A18" s="18">
        <v>6.8983489781633001</v>
      </c>
      <c r="B18" s="18">
        <v>23</v>
      </c>
    </row>
    <row r="19" spans="1:2" x14ac:dyDescent="0.3">
      <c r="A19" s="18">
        <v>7.3295985421816123</v>
      </c>
      <c r="B19" s="18">
        <v>22</v>
      </c>
    </row>
    <row r="20" spans="1:2" x14ac:dyDescent="0.3">
      <c r="A20" s="18">
        <v>7.7608481061999237</v>
      </c>
      <c r="B20" s="18">
        <v>7</v>
      </c>
    </row>
    <row r="21" spans="1:2" x14ac:dyDescent="0.3">
      <c r="A21" s="18">
        <v>8.1920976702182351</v>
      </c>
      <c r="B21" s="18">
        <v>6</v>
      </c>
    </row>
    <row r="22" spans="1:2" x14ac:dyDescent="0.3">
      <c r="A22" s="18">
        <v>8.6233472342365474</v>
      </c>
      <c r="B22" s="18">
        <v>0</v>
      </c>
    </row>
    <row r="23" spans="1:2" x14ac:dyDescent="0.3">
      <c r="A23" s="18">
        <v>9.0545967982548579</v>
      </c>
      <c r="B23" s="18">
        <v>2</v>
      </c>
    </row>
    <row r="24" spans="1:2" ht="15" thickBot="1" x14ac:dyDescent="0.35">
      <c r="A24" s="19" t="s">
        <v>23</v>
      </c>
      <c r="B24" s="19">
        <v>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8C194-7DD1-40FC-BBBB-1BDEE82811E3}">
  <dimension ref="A1:B137"/>
  <sheetViews>
    <sheetView workbookViewId="0">
      <selection sqref="A1:B1048576"/>
    </sheetView>
  </sheetViews>
  <sheetFormatPr defaultRowHeight="14.4" x14ac:dyDescent="0.3"/>
  <cols>
    <col min="1" max="1" width="8.88671875" customWidth="1"/>
  </cols>
  <sheetData>
    <row r="1" spans="1:2" x14ac:dyDescent="0.3">
      <c r="A1" s="24" t="s">
        <v>0</v>
      </c>
      <c r="B1" s="24" t="s">
        <v>1</v>
      </c>
    </row>
    <row r="2" spans="1:2" x14ac:dyDescent="0.3">
      <c r="A2" s="24" t="s">
        <v>25</v>
      </c>
      <c r="B2" s="24">
        <v>39.729999999999997</v>
      </c>
    </row>
    <row r="3" spans="1:2" x14ac:dyDescent="0.3">
      <c r="A3" s="24" t="s">
        <v>26</v>
      </c>
      <c r="B3" s="24">
        <v>37.54</v>
      </c>
    </row>
    <row r="4" spans="1:2" x14ac:dyDescent="0.3">
      <c r="A4" s="24" t="s">
        <v>27</v>
      </c>
      <c r="B4" s="24">
        <v>38.83</v>
      </c>
    </row>
    <row r="5" spans="1:2" x14ac:dyDescent="0.3">
      <c r="A5" s="24" t="s">
        <v>28</v>
      </c>
      <c r="B5" s="24">
        <v>37.9</v>
      </c>
    </row>
    <row r="6" spans="1:2" x14ac:dyDescent="0.3">
      <c r="A6" s="24" t="s">
        <v>29</v>
      </c>
      <c r="B6" s="24">
        <v>36.92</v>
      </c>
    </row>
    <row r="7" spans="1:2" x14ac:dyDescent="0.3">
      <c r="A7" s="24" t="s">
        <v>30</v>
      </c>
      <c r="B7" s="24">
        <v>36.08</v>
      </c>
    </row>
    <row r="8" spans="1:2" x14ac:dyDescent="0.3">
      <c r="A8" s="24" t="s">
        <v>31</v>
      </c>
      <c r="B8" s="24">
        <v>33.56</v>
      </c>
    </row>
    <row r="9" spans="1:2" x14ac:dyDescent="0.3">
      <c r="A9" s="24" t="s">
        <v>32</v>
      </c>
      <c r="B9" s="24">
        <v>34.47</v>
      </c>
    </row>
    <row r="10" spans="1:2" x14ac:dyDescent="0.3">
      <c r="A10" s="24" t="s">
        <v>33</v>
      </c>
      <c r="B10" s="24">
        <v>33.020000000000003</v>
      </c>
    </row>
    <row r="11" spans="1:2" x14ac:dyDescent="0.3">
      <c r="A11" s="24" t="s">
        <v>34</v>
      </c>
      <c r="B11" s="24">
        <v>33.950000000000003</v>
      </c>
    </row>
    <row r="12" spans="1:2" x14ac:dyDescent="0.3">
      <c r="A12" s="24" t="s">
        <v>35</v>
      </c>
      <c r="B12" s="24">
        <v>36.090000000000003</v>
      </c>
    </row>
    <row r="13" spans="1:2" x14ac:dyDescent="0.3">
      <c r="A13" s="24" t="s">
        <v>36</v>
      </c>
      <c r="B13" s="24">
        <v>37.520000000000003</v>
      </c>
    </row>
    <row r="14" spans="1:2" x14ac:dyDescent="0.3">
      <c r="A14" s="24" t="s">
        <v>37</v>
      </c>
      <c r="B14" s="24">
        <v>35.6</v>
      </c>
    </row>
    <row r="15" spans="1:2" x14ac:dyDescent="0.3">
      <c r="A15" s="24" t="s">
        <v>38</v>
      </c>
      <c r="B15" s="24">
        <v>34.65</v>
      </c>
    </row>
    <row r="16" spans="1:2" x14ac:dyDescent="0.3">
      <c r="A16" s="24" t="s">
        <v>39</v>
      </c>
      <c r="B16" s="24">
        <v>38.51</v>
      </c>
    </row>
    <row r="17" spans="1:2" x14ac:dyDescent="0.3">
      <c r="A17" s="24" t="s">
        <v>40</v>
      </c>
      <c r="B17" s="24">
        <v>37.26</v>
      </c>
    </row>
    <row r="18" spans="1:2" x14ac:dyDescent="0.3">
      <c r="A18" s="24" t="s">
        <v>41</v>
      </c>
      <c r="B18" s="24">
        <v>35.49</v>
      </c>
    </row>
    <row r="19" spans="1:2" x14ac:dyDescent="0.3">
      <c r="A19" s="24" t="s">
        <v>42</v>
      </c>
      <c r="B19" s="24">
        <v>34.42</v>
      </c>
    </row>
    <row r="20" spans="1:2" x14ac:dyDescent="0.3">
      <c r="A20" s="24" t="s">
        <v>43</v>
      </c>
      <c r="B20" s="24">
        <v>38.01</v>
      </c>
    </row>
    <row r="21" spans="1:2" x14ac:dyDescent="0.3">
      <c r="A21" s="24" t="s">
        <v>44</v>
      </c>
      <c r="B21" s="24">
        <v>40.82</v>
      </c>
    </row>
    <row r="22" spans="1:2" x14ac:dyDescent="0.3">
      <c r="A22" s="24" t="s">
        <v>45</v>
      </c>
      <c r="B22" s="24">
        <v>38.08</v>
      </c>
    </row>
    <row r="23" spans="1:2" x14ac:dyDescent="0.3">
      <c r="A23" s="24" t="s">
        <v>46</v>
      </c>
      <c r="B23" s="24">
        <v>39.35</v>
      </c>
    </row>
    <row r="24" spans="1:2" x14ac:dyDescent="0.3">
      <c r="A24" s="24" t="s">
        <v>47</v>
      </c>
      <c r="B24" s="24">
        <v>41.75</v>
      </c>
    </row>
    <row r="25" spans="1:2" x14ac:dyDescent="0.3">
      <c r="A25" s="24" t="s">
        <v>48</v>
      </c>
      <c r="B25" s="24">
        <v>38.76</v>
      </c>
    </row>
    <row r="26" spans="1:2" x14ac:dyDescent="0.3">
      <c r="A26" s="24" t="s">
        <v>49</v>
      </c>
      <c r="B26" s="24">
        <v>38.130000000000003</v>
      </c>
    </row>
    <row r="27" spans="1:2" x14ac:dyDescent="0.3">
      <c r="A27" s="24" t="s">
        <v>50</v>
      </c>
      <c r="B27" s="24">
        <v>35.359200000000001</v>
      </c>
    </row>
    <row r="28" spans="1:2" x14ac:dyDescent="0.3">
      <c r="A28" s="24" t="s">
        <v>51</v>
      </c>
      <c r="B28" s="24">
        <v>33.388199999999998</v>
      </c>
    </row>
    <row r="29" spans="1:2" x14ac:dyDescent="0.3">
      <c r="A29" s="24" t="s">
        <v>52</v>
      </c>
      <c r="B29" s="24">
        <v>34.722000000000001</v>
      </c>
    </row>
    <row r="30" spans="1:2" x14ac:dyDescent="0.3">
      <c r="A30" s="24" t="s">
        <v>53</v>
      </c>
      <c r="B30" s="24">
        <v>33.473100000000002</v>
      </c>
    </row>
    <row r="31" spans="1:2" x14ac:dyDescent="0.3">
      <c r="A31" s="24" t="s">
        <v>54</v>
      </c>
      <c r="B31" s="24">
        <v>34.713500000000003</v>
      </c>
    </row>
    <row r="32" spans="1:2" x14ac:dyDescent="0.3">
      <c r="A32" s="24" t="s">
        <v>55</v>
      </c>
      <c r="B32" s="24">
        <v>33.396700000000003</v>
      </c>
    </row>
    <row r="33" spans="1:2" x14ac:dyDescent="0.3">
      <c r="A33" s="24" t="s">
        <v>56</v>
      </c>
      <c r="B33" s="24">
        <v>31.417200000000001</v>
      </c>
    </row>
    <row r="34" spans="1:2" x14ac:dyDescent="0.3">
      <c r="A34" s="24" t="s">
        <v>57</v>
      </c>
      <c r="B34" s="24">
        <v>32.419699999999999</v>
      </c>
    </row>
    <row r="35" spans="1:2" x14ac:dyDescent="0.3">
      <c r="A35" s="24" t="s">
        <v>58</v>
      </c>
      <c r="B35" s="24">
        <v>30.9499</v>
      </c>
    </row>
    <row r="36" spans="1:2" x14ac:dyDescent="0.3">
      <c r="A36" s="24" t="s">
        <v>59</v>
      </c>
      <c r="B36" s="24">
        <v>33.872399999999999</v>
      </c>
    </row>
    <row r="37" spans="1:2" x14ac:dyDescent="0.3">
      <c r="A37" s="24" t="s">
        <v>60</v>
      </c>
      <c r="B37" s="24">
        <v>32.861400000000003</v>
      </c>
    </row>
    <row r="38" spans="1:2" x14ac:dyDescent="0.3">
      <c r="A38" s="24" t="s">
        <v>61</v>
      </c>
      <c r="B38" s="24">
        <v>31.672000000000001</v>
      </c>
    </row>
    <row r="39" spans="1:2" x14ac:dyDescent="0.3">
      <c r="A39" s="24" t="s">
        <v>62</v>
      </c>
      <c r="B39" s="24">
        <v>30.023900000000001</v>
      </c>
    </row>
    <row r="40" spans="1:2" x14ac:dyDescent="0.3">
      <c r="A40" s="24" t="s">
        <v>63</v>
      </c>
      <c r="B40" s="24">
        <v>30.372199999999999</v>
      </c>
    </row>
    <row r="41" spans="1:2" x14ac:dyDescent="0.3">
      <c r="A41" s="24" t="s">
        <v>64</v>
      </c>
      <c r="B41" s="24">
        <v>29.82</v>
      </c>
    </row>
    <row r="42" spans="1:2" x14ac:dyDescent="0.3">
      <c r="A42" s="24" t="s">
        <v>65</v>
      </c>
      <c r="B42" s="24">
        <v>32.9634</v>
      </c>
    </row>
    <row r="43" spans="1:2" x14ac:dyDescent="0.3">
      <c r="A43" s="24" t="s">
        <v>66</v>
      </c>
      <c r="B43" s="24">
        <v>35.546100000000003</v>
      </c>
    </row>
    <row r="44" spans="1:2" x14ac:dyDescent="0.3">
      <c r="A44" s="24" t="s">
        <v>67</v>
      </c>
      <c r="B44" s="24">
        <v>30.720500000000001</v>
      </c>
    </row>
    <row r="45" spans="1:2" x14ac:dyDescent="0.3">
      <c r="A45" s="24" t="s">
        <v>68</v>
      </c>
      <c r="B45" s="24">
        <v>33.779000000000003</v>
      </c>
    </row>
    <row r="46" spans="1:2" x14ac:dyDescent="0.3">
      <c r="A46" s="24" t="s">
        <v>69</v>
      </c>
      <c r="B46" s="24">
        <v>31.706</v>
      </c>
    </row>
    <row r="47" spans="1:2" x14ac:dyDescent="0.3">
      <c r="A47" s="24" t="s">
        <v>70</v>
      </c>
      <c r="B47" s="24">
        <v>31.672000000000001</v>
      </c>
    </row>
    <row r="48" spans="1:2" x14ac:dyDescent="0.3">
      <c r="A48" s="24" t="s">
        <v>71</v>
      </c>
      <c r="B48" s="24">
        <v>32.088299999999997</v>
      </c>
    </row>
    <row r="49" spans="1:2" x14ac:dyDescent="0.3">
      <c r="A49" s="24" t="s">
        <v>72</v>
      </c>
      <c r="B49" s="24">
        <v>30.261800000000001</v>
      </c>
    </row>
    <row r="50" spans="1:2" x14ac:dyDescent="0.3">
      <c r="A50" s="24" t="s">
        <v>73</v>
      </c>
      <c r="B50" s="24">
        <v>28.231300000000001</v>
      </c>
    </row>
    <row r="51" spans="1:2" x14ac:dyDescent="0.3">
      <c r="A51" s="24" t="s">
        <v>74</v>
      </c>
      <c r="B51" s="24">
        <v>26.6511</v>
      </c>
    </row>
    <row r="52" spans="1:2" x14ac:dyDescent="0.3">
      <c r="A52" s="24" t="s">
        <v>75</v>
      </c>
      <c r="B52" s="24">
        <v>27.058900000000001</v>
      </c>
    </row>
    <row r="53" spans="1:2" x14ac:dyDescent="0.3">
      <c r="A53" s="24" t="s">
        <v>76</v>
      </c>
      <c r="B53" s="24">
        <v>25.827000000000002</v>
      </c>
    </row>
    <row r="54" spans="1:2" x14ac:dyDescent="0.3">
      <c r="A54" s="24" t="s">
        <v>77</v>
      </c>
      <c r="B54" s="24">
        <v>24.357199999999999</v>
      </c>
    </row>
    <row r="55" spans="1:2" x14ac:dyDescent="0.3">
      <c r="A55" s="24" t="s">
        <v>78</v>
      </c>
      <c r="B55" s="24">
        <v>24.951899999999998</v>
      </c>
    </row>
    <row r="56" spans="1:2" x14ac:dyDescent="0.3">
      <c r="A56" s="24" t="s">
        <v>79</v>
      </c>
      <c r="B56" s="24">
        <v>24.994399999999999</v>
      </c>
    </row>
    <row r="57" spans="1:2" x14ac:dyDescent="0.3">
      <c r="A57" s="24" t="s">
        <v>80</v>
      </c>
      <c r="B57" s="24">
        <v>24.569600000000001</v>
      </c>
    </row>
    <row r="58" spans="1:2" x14ac:dyDescent="0.3">
      <c r="A58" s="24" t="s">
        <v>81</v>
      </c>
      <c r="B58" s="24">
        <v>24.153300000000002</v>
      </c>
    </row>
    <row r="59" spans="1:2" x14ac:dyDescent="0.3">
      <c r="A59" s="24" t="s">
        <v>82</v>
      </c>
      <c r="B59" s="24">
        <v>23.856000000000002</v>
      </c>
    </row>
    <row r="60" spans="1:2" x14ac:dyDescent="0.3">
      <c r="A60" s="24" t="s">
        <v>83</v>
      </c>
      <c r="B60" s="24">
        <v>24.042899999999999</v>
      </c>
    </row>
    <row r="61" spans="1:2" x14ac:dyDescent="0.3">
      <c r="A61" s="24" t="s">
        <v>84</v>
      </c>
      <c r="B61" s="24">
        <v>25.563600000000001</v>
      </c>
    </row>
    <row r="62" spans="1:2" x14ac:dyDescent="0.3">
      <c r="A62" s="24" t="s">
        <v>85</v>
      </c>
      <c r="B62" s="24">
        <v>25.928899999999999</v>
      </c>
    </row>
    <row r="63" spans="1:2" x14ac:dyDescent="0.3">
      <c r="A63" s="24" t="s">
        <v>86</v>
      </c>
      <c r="B63" s="24">
        <v>24.178799999999999</v>
      </c>
    </row>
    <row r="64" spans="1:2" x14ac:dyDescent="0.3">
      <c r="A64" s="24" t="s">
        <v>87</v>
      </c>
      <c r="B64" s="24">
        <v>23.6691</v>
      </c>
    </row>
    <row r="65" spans="1:2" x14ac:dyDescent="0.3">
      <c r="A65" s="24" t="s">
        <v>88</v>
      </c>
      <c r="B65" s="24">
        <v>22.3352</v>
      </c>
    </row>
    <row r="66" spans="1:2" x14ac:dyDescent="0.3">
      <c r="A66" s="24" t="s">
        <v>89</v>
      </c>
      <c r="B66" s="24">
        <v>23.456700000000001</v>
      </c>
    </row>
    <row r="67" spans="1:2" x14ac:dyDescent="0.3">
      <c r="A67" s="24" t="s">
        <v>90</v>
      </c>
      <c r="B67" s="24">
        <v>22.896000000000001</v>
      </c>
    </row>
    <row r="68" spans="1:2" x14ac:dyDescent="0.3">
      <c r="A68" s="24" t="s">
        <v>91</v>
      </c>
      <c r="B68" s="24">
        <v>23.193300000000001</v>
      </c>
    </row>
    <row r="69" spans="1:2" x14ac:dyDescent="0.3">
      <c r="A69" s="24" t="s">
        <v>92</v>
      </c>
      <c r="B69" s="24">
        <v>22.861999999999998</v>
      </c>
    </row>
    <row r="70" spans="1:2" x14ac:dyDescent="0.3">
      <c r="A70" s="24" t="s">
        <v>93</v>
      </c>
      <c r="B70" s="24">
        <v>21.986899999999999</v>
      </c>
    </row>
    <row r="71" spans="1:2" x14ac:dyDescent="0.3">
      <c r="A71" s="24" t="s">
        <v>94</v>
      </c>
      <c r="B71" s="24">
        <v>21.4177</v>
      </c>
    </row>
    <row r="72" spans="1:2" x14ac:dyDescent="0.3">
      <c r="A72" s="24" t="s">
        <v>95</v>
      </c>
      <c r="B72" s="24">
        <v>22.088899999999999</v>
      </c>
    </row>
    <row r="73" spans="1:2" x14ac:dyDescent="0.3">
      <c r="A73" s="24" t="s">
        <v>96</v>
      </c>
      <c r="B73" s="24">
        <v>22.683599999999998</v>
      </c>
    </row>
    <row r="74" spans="1:2" x14ac:dyDescent="0.3">
      <c r="A74" s="24" t="s">
        <v>97</v>
      </c>
      <c r="B74" s="24">
        <v>21.6981</v>
      </c>
    </row>
    <row r="75" spans="1:2" x14ac:dyDescent="0.3">
      <c r="A75" s="24" t="s">
        <v>98</v>
      </c>
      <c r="B75" s="24">
        <v>22.131399999999999</v>
      </c>
    </row>
    <row r="76" spans="1:2" x14ac:dyDescent="0.3">
      <c r="A76" s="24" t="s">
        <v>99</v>
      </c>
      <c r="B76" s="24">
        <v>22.836500000000001</v>
      </c>
    </row>
    <row r="77" spans="1:2" x14ac:dyDescent="0.3">
      <c r="A77" s="24" t="s">
        <v>100</v>
      </c>
      <c r="B77" s="24">
        <v>22.5137</v>
      </c>
    </row>
    <row r="78" spans="1:2" x14ac:dyDescent="0.3">
      <c r="A78" s="24" t="s">
        <v>101</v>
      </c>
      <c r="B78" s="24">
        <v>21.885000000000002</v>
      </c>
    </row>
    <row r="79" spans="1:2" x14ac:dyDescent="0.3">
      <c r="A79" s="24" t="s">
        <v>102</v>
      </c>
      <c r="B79" s="24">
        <v>20.8995</v>
      </c>
    </row>
    <row r="80" spans="1:2" x14ac:dyDescent="0.3">
      <c r="A80" s="24" t="s">
        <v>103</v>
      </c>
      <c r="B80" s="24">
        <v>20.474699999999999</v>
      </c>
    </row>
    <row r="81" spans="1:2" x14ac:dyDescent="0.3">
      <c r="A81" s="24" t="s">
        <v>104</v>
      </c>
      <c r="B81" s="24">
        <v>19.4467</v>
      </c>
    </row>
    <row r="82" spans="1:2" x14ac:dyDescent="0.3">
      <c r="A82" s="24" t="s">
        <v>105</v>
      </c>
      <c r="B82" s="24">
        <v>20.092400000000001</v>
      </c>
    </row>
    <row r="83" spans="1:2" x14ac:dyDescent="0.3">
      <c r="A83" s="24" t="s">
        <v>106</v>
      </c>
      <c r="B83" s="24">
        <v>19.769500000000001</v>
      </c>
    </row>
    <row r="84" spans="1:2" x14ac:dyDescent="0.3">
      <c r="A84" s="24" t="s">
        <v>107</v>
      </c>
      <c r="B84" s="24">
        <v>20.1434</v>
      </c>
    </row>
    <row r="85" spans="1:2" x14ac:dyDescent="0.3">
      <c r="A85" s="24" t="s">
        <v>108</v>
      </c>
      <c r="B85" s="24">
        <v>19.888500000000001</v>
      </c>
    </row>
    <row r="86" spans="1:2" x14ac:dyDescent="0.3">
      <c r="A86" s="24" t="s">
        <v>109</v>
      </c>
      <c r="B86" s="24">
        <v>17.747599999999998</v>
      </c>
    </row>
    <row r="87" spans="1:2" x14ac:dyDescent="0.3">
      <c r="A87" s="24" t="s">
        <v>110</v>
      </c>
      <c r="B87" s="24">
        <v>18.7925</v>
      </c>
    </row>
    <row r="88" spans="1:2" x14ac:dyDescent="0.3">
      <c r="A88" s="24" t="s">
        <v>111</v>
      </c>
      <c r="B88" s="24">
        <v>18.783999999999999</v>
      </c>
    </row>
    <row r="89" spans="1:2" x14ac:dyDescent="0.3">
      <c r="A89" s="24" t="s">
        <v>112</v>
      </c>
      <c r="B89" s="24">
        <v>18.775500000000001</v>
      </c>
    </row>
    <row r="90" spans="1:2" x14ac:dyDescent="0.3">
      <c r="A90" s="24" t="s">
        <v>113</v>
      </c>
      <c r="B90" s="24">
        <v>19.455200000000001</v>
      </c>
    </row>
    <row r="91" spans="1:2" x14ac:dyDescent="0.3">
      <c r="A91" s="24" t="s">
        <v>114</v>
      </c>
      <c r="B91" s="24">
        <v>20.627600000000001</v>
      </c>
    </row>
    <row r="92" spans="1:2" x14ac:dyDescent="0.3">
      <c r="A92" s="24" t="s">
        <v>115</v>
      </c>
      <c r="B92" s="24">
        <v>20.814499999999999</v>
      </c>
    </row>
    <row r="93" spans="1:2" x14ac:dyDescent="0.3">
      <c r="A93" s="24" t="s">
        <v>116</v>
      </c>
      <c r="B93" s="24">
        <v>20.109400000000001</v>
      </c>
    </row>
    <row r="94" spans="1:2" x14ac:dyDescent="0.3">
      <c r="A94" s="24" t="s">
        <v>117</v>
      </c>
      <c r="B94" s="24">
        <v>20.4832</v>
      </c>
    </row>
    <row r="95" spans="1:2" x14ac:dyDescent="0.3">
      <c r="A95" s="24" t="s">
        <v>118</v>
      </c>
      <c r="B95" s="24">
        <v>21.103400000000001</v>
      </c>
    </row>
    <row r="96" spans="1:2" x14ac:dyDescent="0.3">
      <c r="A96" s="24" t="s">
        <v>119</v>
      </c>
      <c r="B96" s="24">
        <v>22.428699999999999</v>
      </c>
    </row>
    <row r="97" spans="1:2" x14ac:dyDescent="0.3">
      <c r="A97" s="24" t="s">
        <v>120</v>
      </c>
      <c r="B97" s="24">
        <v>24.297799999999999</v>
      </c>
    </row>
    <row r="98" spans="1:2" x14ac:dyDescent="0.3">
      <c r="A98" s="24" t="s">
        <v>121</v>
      </c>
      <c r="B98" s="24">
        <v>22.904499999999999</v>
      </c>
    </row>
    <row r="99" spans="1:2" x14ac:dyDescent="0.3">
      <c r="A99" s="24" t="s">
        <v>122</v>
      </c>
      <c r="B99" s="24">
        <v>23.788</v>
      </c>
    </row>
    <row r="100" spans="1:2" x14ac:dyDescent="0.3">
      <c r="A100" s="24" t="s">
        <v>123</v>
      </c>
      <c r="B100" s="24">
        <v>25.045400000000001</v>
      </c>
    </row>
    <row r="101" spans="1:2" x14ac:dyDescent="0.3">
      <c r="A101" s="24" t="s">
        <v>124</v>
      </c>
      <c r="B101" s="24">
        <v>25.053899999999999</v>
      </c>
    </row>
    <row r="102" spans="1:2" x14ac:dyDescent="0.3">
      <c r="A102" s="24" t="s">
        <v>125</v>
      </c>
      <c r="B102" s="24">
        <v>26.090399999999999</v>
      </c>
    </row>
    <row r="103" spans="1:2" x14ac:dyDescent="0.3">
      <c r="A103" s="24" t="s">
        <v>126</v>
      </c>
      <c r="B103" s="24">
        <v>26.999400000000001</v>
      </c>
    </row>
    <row r="104" spans="1:2" x14ac:dyDescent="0.3">
      <c r="A104" s="24" t="s">
        <v>127</v>
      </c>
      <c r="B104" s="24">
        <v>26.064900000000002</v>
      </c>
    </row>
    <row r="105" spans="1:2" x14ac:dyDescent="0.3">
      <c r="A105" s="24" t="s">
        <v>128</v>
      </c>
      <c r="B105" s="24">
        <v>26.438700000000001</v>
      </c>
    </row>
    <row r="106" spans="1:2" x14ac:dyDescent="0.3">
      <c r="A106" s="24" t="s">
        <v>129</v>
      </c>
      <c r="B106" s="24">
        <v>30.584599999999998</v>
      </c>
    </row>
    <row r="107" spans="1:2" x14ac:dyDescent="0.3">
      <c r="A107" s="24" t="s">
        <v>130</v>
      </c>
      <c r="B107" s="24">
        <v>29.089300000000001</v>
      </c>
    </row>
    <row r="108" spans="1:2" x14ac:dyDescent="0.3">
      <c r="A108" s="24" t="s">
        <v>131</v>
      </c>
      <c r="B108" s="24">
        <v>30.720500000000001</v>
      </c>
    </row>
    <row r="109" spans="1:2" x14ac:dyDescent="0.3">
      <c r="A109" s="24" t="s">
        <v>132</v>
      </c>
      <c r="B109" s="24">
        <v>31.3917</v>
      </c>
    </row>
    <row r="110" spans="1:2" x14ac:dyDescent="0.3">
      <c r="A110" s="24" t="s">
        <v>133</v>
      </c>
      <c r="B110" s="24">
        <v>29.921900000000001</v>
      </c>
    </row>
    <row r="111" spans="1:2" x14ac:dyDescent="0.3">
      <c r="A111" s="24" t="s">
        <v>134</v>
      </c>
      <c r="B111" s="24">
        <v>31.884399999999999</v>
      </c>
    </row>
    <row r="112" spans="1:2" x14ac:dyDescent="0.3">
      <c r="A112" s="24" t="s">
        <v>135</v>
      </c>
      <c r="B112" s="24">
        <v>31.706</v>
      </c>
    </row>
    <row r="113" spans="1:2" x14ac:dyDescent="0.3">
      <c r="A113" s="24" t="s">
        <v>136</v>
      </c>
      <c r="B113" s="24">
        <v>30.346699999999998</v>
      </c>
    </row>
    <row r="114" spans="1:2" x14ac:dyDescent="0.3">
      <c r="A114" s="24" t="s">
        <v>137</v>
      </c>
      <c r="B114" s="24">
        <v>30.644100000000002</v>
      </c>
    </row>
    <row r="115" spans="1:2" x14ac:dyDescent="0.3">
      <c r="A115" s="24" t="s">
        <v>138</v>
      </c>
      <c r="B115" s="24">
        <v>28.944900000000001</v>
      </c>
    </row>
    <row r="116" spans="1:2" x14ac:dyDescent="0.3">
      <c r="A116" s="24" t="s">
        <v>139</v>
      </c>
      <c r="B116" s="24">
        <v>28.757999999999999</v>
      </c>
    </row>
    <row r="117" spans="1:2" x14ac:dyDescent="0.3">
      <c r="A117" s="24" t="s">
        <v>140</v>
      </c>
      <c r="B117" s="24">
        <v>28.6221</v>
      </c>
    </row>
    <row r="118" spans="1:2" x14ac:dyDescent="0.3">
      <c r="A118" s="24" t="s">
        <v>141</v>
      </c>
      <c r="B118" s="24">
        <v>29.650099999999998</v>
      </c>
    </row>
    <row r="119" spans="1:2" x14ac:dyDescent="0.3">
      <c r="A119" s="24" t="s">
        <v>142</v>
      </c>
      <c r="B119" s="24">
        <v>29.734999999999999</v>
      </c>
    </row>
    <row r="120" spans="1:2" x14ac:dyDescent="0.3">
      <c r="A120" s="24" t="s">
        <v>143</v>
      </c>
      <c r="B120" s="24">
        <v>30.304200000000002</v>
      </c>
    </row>
    <row r="121" spans="1:2" x14ac:dyDescent="0.3">
      <c r="A121" s="24" t="s">
        <v>144</v>
      </c>
      <c r="B121" s="24">
        <v>28.307700000000001</v>
      </c>
    </row>
    <row r="122" spans="1:2" x14ac:dyDescent="0.3">
      <c r="A122" s="24" t="s">
        <v>145</v>
      </c>
      <c r="B122" s="24">
        <v>27.874500000000001</v>
      </c>
    </row>
    <row r="123" spans="1:2" x14ac:dyDescent="0.3">
      <c r="A123" s="24"/>
      <c r="B123" s="24"/>
    </row>
    <row r="124" spans="1:2" x14ac:dyDescent="0.3">
      <c r="A124" s="24"/>
      <c r="B124" s="24"/>
    </row>
    <row r="125" spans="1:2" x14ac:dyDescent="0.3">
      <c r="A125" s="24"/>
      <c r="B125" s="24"/>
    </row>
    <row r="126" spans="1:2" x14ac:dyDescent="0.3">
      <c r="A126" s="24"/>
      <c r="B126" s="24"/>
    </row>
    <row r="127" spans="1:2" x14ac:dyDescent="0.3">
      <c r="A127" s="24"/>
      <c r="B127" s="24"/>
    </row>
    <row r="128" spans="1:2" x14ac:dyDescent="0.3">
      <c r="A128" s="24"/>
      <c r="B128" s="24"/>
    </row>
    <row r="129" spans="1:2" x14ac:dyDescent="0.3">
      <c r="A129" s="24"/>
      <c r="B129" s="24"/>
    </row>
    <row r="130" spans="1:2" x14ac:dyDescent="0.3">
      <c r="A130" s="24"/>
      <c r="B130" s="24"/>
    </row>
    <row r="131" spans="1:2" x14ac:dyDescent="0.3">
      <c r="A131" s="24"/>
      <c r="B131" s="24"/>
    </row>
    <row r="132" spans="1:2" x14ac:dyDescent="0.3">
      <c r="A132" s="24"/>
      <c r="B132" s="24"/>
    </row>
    <row r="133" spans="1:2" x14ac:dyDescent="0.3">
      <c r="A133" s="24"/>
      <c r="B133" s="24"/>
    </row>
    <row r="134" spans="1:2" x14ac:dyDescent="0.3">
      <c r="A134" s="24"/>
      <c r="B134" s="24"/>
    </row>
    <row r="135" spans="1:2" x14ac:dyDescent="0.3">
      <c r="A135" s="24"/>
      <c r="B135" s="24"/>
    </row>
    <row r="136" spans="1:2" x14ac:dyDescent="0.3">
      <c r="A136" s="24"/>
      <c r="B136" s="24"/>
    </row>
    <row r="137" spans="1:2" x14ac:dyDescent="0.3">
      <c r="A137" s="24"/>
      <c r="B137" s="24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Sheet2</vt:lpstr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pawandeep kaur</dc:creator>
  <cp:lastModifiedBy>jdsin</cp:lastModifiedBy>
  <dcterms:created xsi:type="dcterms:W3CDTF">2023-07-27T05:58:06Z</dcterms:created>
  <dcterms:modified xsi:type="dcterms:W3CDTF">2023-08-01T22:50:28Z</dcterms:modified>
</cp:coreProperties>
</file>