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webextensions/webextension1.xml" ContentType="application/vnd.ms-office.webextension+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https://d.docs.live.net/c5970475d9abf678/Desktop/Back Up folder/Excel/Project 1/"/>
    </mc:Choice>
  </mc:AlternateContent>
  <xr:revisionPtr revIDLastSave="2" documentId="8_{EDEBC3D7-97E5-4F65-92CE-E9F6A71D44E0}" xr6:coauthVersionLast="47" xr6:coauthVersionMax="47" xr10:uidLastSave="{30D0D02F-A923-4BE7-A06F-E325A537D2BB}"/>
  <bookViews>
    <workbookView xWindow="-110" yWindow="-110" windowWidth="19420" windowHeight="10660" activeTab="4" xr2:uid="{EE364302-D2DA-4D8E-B621-0D39BCFE50FF}"/>
  </bookViews>
  <sheets>
    <sheet name="Pivot" sheetId="1" r:id="rId1"/>
    <sheet name="Pivot2" sheetId="5" r:id="rId2"/>
    <sheet name="Sheet1" sheetId="6" r:id="rId3"/>
    <sheet name="Dashboard1" sheetId="2" r:id="rId4"/>
    <sheet name="Dashboard2" sheetId="4" r:id="rId5"/>
  </sheets>
  <definedNames>
    <definedName name="_xlnm._FilterDatabase" localSheetId="1" hidden="1">Pivot2!$J$7:$J$20</definedName>
    <definedName name="Large_1">Pivot2!$I$23</definedName>
    <definedName name="Large_2">Pivot2!$I$24</definedName>
    <definedName name="Slicer_Month_Name">#N/A</definedName>
    <definedName name="Slicer_Store_Name">#N/A</definedName>
    <definedName name="Z_8BC82B27_B4A7_47DB_83C9_94F58F883E8C_.wvu.FilterData" localSheetId="1" hidden="1">Pivot2!$J$7:$J$20</definedName>
  </definedNames>
  <calcPr calcId="191029"/>
  <customWorkbookViews>
    <customWorkbookView name="Dashboard" guid="{8BC82B27-B4A7-47DB-83C9-94F58F883E8C}" maximized="1" xWindow="-11" yWindow="-11" windowWidth="1942" windowHeight="1066" activeSheetId="4"/>
  </customWorkbookViews>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Details_10fde783-1703-48a8-9abb-c5e4f92002f1" name="Customer_Details" connection="Query - Customer_Details"/>
          <x15:modelTable id="Fact_Table_b2eea5fe-119d-49fc-afc6-538c55efcf57" name="Fact_Table" connection="Query - Fact_Table"/>
          <x15:modelTable id="Date_Table_8bdf55ad-512c-49f6-8392-25504401cdf3" name="Date_Table" connection="Query - Date_Table"/>
          <x15:modelTable id="Monthly_Target_eb919bb4-6378-46af-80d8-96fe463c21b2" name="Monthly_Target" connection="Query - Monthly_Target"/>
          <x15:modelTable id="Products_Table_96054650-fe91-4987-b019-e8f277999440" name="Products_Table" connection="Query - Products_Table"/>
          <x15:modelTable id="Salesman_Details_b4908f13-066a-4290-b45d-60060e69837e" name="Salesman_Details" connection="Query - Salesman_Details"/>
          <x15:modelTable id="Calculations_2245dff9-8ad2-404e-a58f-e441995c8a3c" name="Calculations" connection="Query - Calculations"/>
        </x15:modelTables>
        <x15:modelRelationships>
          <x15:modelRelationship fromTable="Fact_Table" fromColumn="Product ID" toTable="Products_Table" toColumn="Product ID"/>
          <x15:modelRelationship fromTable="Fact_Table" fromColumn="Customer ID" toTable="Customer_Details" toColumn="Customer ID"/>
          <x15:modelRelationship fromTable="Fact_Table" fromColumn="Order Date" toTable="Date_Table" toColumn="Order Date"/>
          <x15:modelRelationship fromTable="Fact_Table" fromColumn="Sales Person ID" toTable="Salesman_Details" toColumn="Sales Person ID"/>
          <x15:modelRelationship fromTable="Monthly_Target" fromColumn="Date" toTable="Date_Table" toColumn="Order Date"/>
          <x15:modelRelationship fromTable="Monthly_Target" fromColumn="Store ID" toTable="Salesman_Details" toColumn="Sales Pers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0" i="6" l="1"/>
  <c r="O20" i="6"/>
  <c r="N20" i="6"/>
  <c r="M20" i="6"/>
  <c r="L20" i="6"/>
  <c r="K20" i="6"/>
  <c r="J20" i="6"/>
  <c r="I20" i="6"/>
  <c r="H20" i="6"/>
  <c r="G20" i="6"/>
  <c r="P19" i="6"/>
  <c r="O19" i="6"/>
  <c r="N19" i="6"/>
  <c r="M19" i="6"/>
  <c r="L19" i="6"/>
  <c r="K19" i="6"/>
  <c r="J19" i="6"/>
  <c r="I19" i="6"/>
  <c r="H19" i="6"/>
  <c r="G19" i="6"/>
  <c r="P18" i="6"/>
  <c r="O18" i="6"/>
  <c r="N18" i="6"/>
  <c r="M18" i="6"/>
  <c r="L18" i="6"/>
  <c r="K18" i="6"/>
  <c r="J18" i="6"/>
  <c r="I18" i="6"/>
  <c r="H18" i="6"/>
  <c r="G18" i="6"/>
  <c r="P17" i="6"/>
  <c r="O17" i="6"/>
  <c r="N17" i="6"/>
  <c r="M17" i="6"/>
  <c r="L17" i="6"/>
  <c r="K17" i="6"/>
  <c r="J17" i="6"/>
  <c r="I17" i="6"/>
  <c r="H17" i="6"/>
  <c r="G17" i="6"/>
  <c r="P16" i="6"/>
  <c r="O16" i="6"/>
  <c r="N16" i="6"/>
  <c r="M16" i="6"/>
  <c r="L16" i="6"/>
  <c r="K16" i="6"/>
  <c r="J16" i="6"/>
  <c r="I16" i="6"/>
  <c r="H16" i="6"/>
  <c r="G16" i="6"/>
  <c r="P15" i="6"/>
  <c r="O15" i="6"/>
  <c r="N15" i="6"/>
  <c r="M15" i="6"/>
  <c r="L15" i="6"/>
  <c r="K15" i="6"/>
  <c r="J15" i="6"/>
  <c r="I15" i="6"/>
  <c r="H15" i="6"/>
  <c r="G15" i="6"/>
  <c r="P14" i="6"/>
  <c r="O14" i="6"/>
  <c r="N14" i="6"/>
  <c r="M14" i="6"/>
  <c r="L14" i="6"/>
  <c r="K14" i="6"/>
  <c r="J14" i="6"/>
  <c r="I14" i="6"/>
  <c r="H14" i="6"/>
  <c r="G14" i="6"/>
  <c r="P13" i="6"/>
  <c r="O13" i="6"/>
  <c r="N13" i="6"/>
  <c r="M13" i="6"/>
  <c r="L13" i="6"/>
  <c r="K13" i="6"/>
  <c r="J13" i="6"/>
  <c r="I13" i="6"/>
  <c r="H13" i="6"/>
  <c r="G13" i="6"/>
  <c r="P12" i="6"/>
  <c r="O12" i="6"/>
  <c r="N12" i="6"/>
  <c r="M12" i="6"/>
  <c r="L12" i="6"/>
  <c r="K12" i="6"/>
  <c r="J12" i="6"/>
  <c r="I12" i="6"/>
  <c r="H12" i="6"/>
  <c r="G12" i="6"/>
  <c r="P10" i="6"/>
  <c r="O10" i="6"/>
  <c r="N10" i="6"/>
  <c r="M10" i="6"/>
  <c r="L10" i="6"/>
  <c r="K10" i="6"/>
  <c r="J10" i="6"/>
  <c r="I10" i="6"/>
  <c r="H10" i="6"/>
  <c r="G10" i="6"/>
  <c r="P9" i="6"/>
  <c r="O9" i="6"/>
  <c r="N9" i="6"/>
  <c r="M9" i="6"/>
  <c r="L9" i="6"/>
  <c r="K9" i="6"/>
  <c r="J9" i="6"/>
  <c r="I9" i="6"/>
  <c r="H9" i="6"/>
  <c r="G9" i="6"/>
  <c r="P8" i="6"/>
  <c r="O8" i="6"/>
  <c r="N8" i="6"/>
  <c r="M8" i="6"/>
  <c r="L8" i="6"/>
  <c r="K8" i="6"/>
  <c r="J8" i="6"/>
  <c r="I8" i="6"/>
  <c r="H8" i="6"/>
  <c r="G8" i="6"/>
  <c r="P7" i="6"/>
  <c r="O7" i="6"/>
  <c r="N7" i="6"/>
  <c r="M7" i="6"/>
  <c r="L7" i="6"/>
  <c r="K7" i="6"/>
  <c r="J7" i="6"/>
  <c r="I7" i="6"/>
  <c r="H7" i="6"/>
  <c r="G7" i="6"/>
  <c r="D7" i="6"/>
  <c r="P6" i="6"/>
  <c r="O6" i="6"/>
  <c r="N6" i="6"/>
  <c r="M6" i="6"/>
  <c r="L6" i="6"/>
  <c r="K6" i="6"/>
  <c r="J6" i="6"/>
  <c r="I6" i="6"/>
  <c r="H6" i="6"/>
  <c r="G6" i="6"/>
  <c r="D6" i="6"/>
  <c r="P5" i="6"/>
  <c r="O5" i="6"/>
  <c r="N5" i="6"/>
  <c r="M5" i="6"/>
  <c r="L5" i="6"/>
  <c r="K5" i="6"/>
  <c r="J5" i="6"/>
  <c r="I5" i="6"/>
  <c r="H5" i="6"/>
  <c r="G5" i="6"/>
  <c r="P4" i="6"/>
  <c r="O4" i="6"/>
  <c r="N4" i="6"/>
  <c r="M4" i="6"/>
  <c r="L4" i="6"/>
  <c r="K4" i="6"/>
  <c r="J4" i="6"/>
  <c r="I4" i="6"/>
  <c r="H4" i="6"/>
  <c r="G4" i="6"/>
  <c r="P3" i="6"/>
  <c r="O3" i="6"/>
  <c r="N3" i="6"/>
  <c r="M3" i="6"/>
  <c r="L3" i="6"/>
  <c r="K3" i="6"/>
  <c r="J3" i="6"/>
  <c r="I3" i="6"/>
  <c r="H3" i="6"/>
  <c r="G3" i="6"/>
  <c r="P2" i="6"/>
  <c r="O2" i="6"/>
  <c r="N2" i="6"/>
  <c r="M2" i="6"/>
  <c r="L2" i="6"/>
  <c r="K2" i="6"/>
  <c r="J2" i="6"/>
  <c r="I2" i="6"/>
  <c r="H2" i="6"/>
  <c r="G2" i="6"/>
  <c r="M19" i="5"/>
  <c r="L19" i="5"/>
  <c r="I19" i="5"/>
  <c r="H19" i="5"/>
  <c r="G19" i="5"/>
  <c r="M18" i="5"/>
  <c r="L18" i="5"/>
  <c r="I18" i="5"/>
  <c r="H18" i="5"/>
  <c r="G18" i="5"/>
  <c r="M17" i="5"/>
  <c r="L17" i="5"/>
  <c r="I17" i="5"/>
  <c r="H17" i="5"/>
  <c r="G17" i="5"/>
  <c r="M16" i="5"/>
  <c r="L16" i="5"/>
  <c r="I16" i="5"/>
  <c r="H16" i="5"/>
  <c r="G16" i="5"/>
  <c r="M15" i="5"/>
  <c r="L15" i="5"/>
  <c r="I15" i="5"/>
  <c r="H15" i="5"/>
  <c r="G15" i="5"/>
  <c r="M14" i="5"/>
  <c r="L14" i="5"/>
  <c r="I14" i="5"/>
  <c r="H14" i="5"/>
  <c r="G14" i="5"/>
  <c r="M13" i="5"/>
  <c r="L13" i="5"/>
  <c r="I13" i="5"/>
  <c r="H13" i="5"/>
  <c r="G13" i="5"/>
  <c r="M12" i="5"/>
  <c r="L12" i="5"/>
  <c r="I12" i="5"/>
  <c r="H12" i="5"/>
  <c r="G12" i="5"/>
  <c r="M11" i="5"/>
  <c r="L11" i="5"/>
  <c r="I11" i="5"/>
  <c r="H11" i="5"/>
  <c r="G11" i="5"/>
  <c r="M10" i="5"/>
  <c r="L10" i="5"/>
  <c r="I10" i="5"/>
  <c r="H10" i="5"/>
  <c r="G10" i="5"/>
  <c r="M9" i="5"/>
  <c r="L9" i="5"/>
  <c r="I9" i="5"/>
  <c r="H9" i="5"/>
  <c r="G9" i="5"/>
  <c r="S8" i="5"/>
  <c r="R8" i="5"/>
  <c r="R12" i="5" s="1"/>
  <c r="M8" i="5"/>
  <c r="L8" i="5"/>
  <c r="I8" i="5"/>
  <c r="H8" i="5"/>
  <c r="G8" i="5"/>
  <c r="L7" i="5"/>
  <c r="I7" i="5"/>
  <c r="H7" i="5"/>
  <c r="G7" i="5"/>
  <c r="D11" i="1"/>
  <c r="C11" i="1"/>
  <c r="C13" i="1" s="1"/>
  <c r="I23" i="5" l="1"/>
  <c r="C14" i="1"/>
  <c r="I24" i="5"/>
  <c r="J18" i="5" l="1"/>
  <c r="J13" i="5"/>
  <c r="J9" i="5"/>
  <c r="J17" i="5"/>
  <c r="J12" i="5"/>
  <c r="J10" i="5"/>
  <c r="J19" i="5"/>
  <c r="J15" i="5"/>
  <c r="J16" i="5"/>
  <c r="J11" i="5"/>
  <c r="J14" i="5"/>
  <c r="J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D5411C-4F24-4A44-B610-A87D00BB7E8D}" name="Query - Calculations" description="Connection to the 'Calculations' query in the workbook." type="100" refreshedVersion="8" minRefreshableVersion="5">
    <extLst>
      <ext xmlns:x15="http://schemas.microsoft.com/office/spreadsheetml/2010/11/main" uri="{DE250136-89BD-433C-8126-D09CA5730AF9}">
        <x15:connection id="40690148-d7a7-4645-800e-d7fae45f338b">
          <x15:oledbPr connection="Provider=Microsoft.Mashup.OleDb.1;Data Source=$Workbook$;Location=Calculations;Extended Properties=&quot;&quot;">
            <x15:dbTables>
              <x15:dbTable name="Calculations"/>
            </x15:dbTables>
          </x15:oledbPr>
        </x15:connection>
      </ext>
    </extLst>
  </connection>
  <connection id="2" xr16:uid="{B3FC6633-B9CF-4D42-981C-5CA1B31382EC}" name="Query - Customer_Details" description="Connection to the 'Customer_Details' query in the workbook." type="100" refreshedVersion="8" minRefreshableVersion="5">
    <extLst>
      <ext xmlns:x15="http://schemas.microsoft.com/office/spreadsheetml/2010/11/main" uri="{DE250136-89BD-433C-8126-D09CA5730AF9}">
        <x15:connection id="28baae61-e623-4487-b465-d2154349787d">
          <x15:oledbPr connection="Provider=Microsoft.Mashup.OleDb.1;Data Source=$Workbook$;Location=Customer_Details;Extended Properties=&quot;&quot;">
            <x15:dbTables>
              <x15:dbTable name="Customer_Details"/>
            </x15:dbTables>
          </x15:oledbPr>
        </x15:connection>
      </ext>
    </extLst>
  </connection>
  <connection id="3" xr16:uid="{515F694B-CA15-4256-B094-A12C62A465D5}" name="Query - Date_Table" description="Connection to the 'Date_Table' query in the workbook." type="100" refreshedVersion="8" minRefreshableVersion="5">
    <extLst>
      <ext xmlns:x15="http://schemas.microsoft.com/office/spreadsheetml/2010/11/main" uri="{DE250136-89BD-433C-8126-D09CA5730AF9}">
        <x15:connection id="c08b1b70-f8c0-4033-8370-0892889f398d"/>
      </ext>
    </extLst>
  </connection>
  <connection id="4" xr16:uid="{BA0F7383-1E5A-48FF-ACBE-54E703406244}" name="Query - Fact_Table" description="Connection to the 'Fact_Table' query in the workbook." type="100" refreshedVersion="8" minRefreshableVersion="5">
    <extLst>
      <ext xmlns:x15="http://schemas.microsoft.com/office/spreadsheetml/2010/11/main" uri="{DE250136-89BD-433C-8126-D09CA5730AF9}">
        <x15:connection id="a9c9f921-b7e8-4a7f-aec7-9fc896091bdb">
          <x15:oledbPr connection="Provider=Microsoft.Mashup.OleDb.1;Data Source=$Workbook$;Location=Fact_Table;Extended Properties=&quot;&quot;">
            <x15:dbTables>
              <x15:dbTable name="Fact_Table"/>
            </x15:dbTables>
          </x15:oledbPr>
        </x15:connection>
      </ext>
    </extLst>
  </connection>
  <connection id="5" xr16:uid="{17E4A2B0-308C-4864-9BBB-476067D40B38}" name="Query - Monthly_Target" description="Connection to the 'Monthly_Target' query in the workbook." type="100" refreshedVersion="8" minRefreshableVersion="5">
    <extLst>
      <ext xmlns:x15="http://schemas.microsoft.com/office/spreadsheetml/2010/11/main" uri="{DE250136-89BD-433C-8126-D09CA5730AF9}">
        <x15:connection id="4eba4841-7190-4337-95ba-8a2b9e6d3d89">
          <x15:oledbPr connection="Provider=Microsoft.Mashup.OleDb.1;Data Source=$Workbook$;Location=Monthly_Target;Extended Properties=&quot;&quot;">
            <x15:dbTables>
              <x15:dbTable name="Monthly_Target"/>
            </x15:dbTables>
          </x15:oledbPr>
        </x15:connection>
      </ext>
    </extLst>
  </connection>
  <connection id="6" xr16:uid="{6185B08B-ED5E-404E-8A6A-C53A607E6DBC}" name="Query - Products_Table" description="Connection to the 'Products_Table' query in the workbook." type="100" refreshedVersion="8" minRefreshableVersion="5">
    <extLst>
      <ext xmlns:x15="http://schemas.microsoft.com/office/spreadsheetml/2010/11/main" uri="{DE250136-89BD-433C-8126-D09CA5730AF9}">
        <x15:connection id="f1a511e1-eea7-4557-9c3b-6855a3964c20">
          <x15:oledbPr connection="Provider=Microsoft.Mashup.OleDb.1;Data Source=$Workbook$;Location=Products_Table;Extended Properties=&quot;&quot;">
            <x15:dbTables>
              <x15:dbTable name="Products_Table"/>
            </x15:dbTables>
          </x15:oledbPr>
        </x15:connection>
      </ext>
    </extLst>
  </connection>
  <connection id="7" xr16:uid="{0CC12A37-AE4C-4A54-B0B9-2FDD2C44E4E0}" name="Query - Salesman_Details" description="Connection to the 'Salesman_Details' query in the workbook." type="100" refreshedVersion="8" minRefreshableVersion="5">
    <extLst>
      <ext xmlns:x15="http://schemas.microsoft.com/office/spreadsheetml/2010/11/main" uri="{DE250136-89BD-433C-8126-D09CA5730AF9}">
        <x15:connection id="ab2c9f8d-3da4-43fe-b8bc-c1b3b47b2d1e">
          <x15:oledbPr connection="Provider=Microsoft.Mashup.OleDb.1;Data Source=$Workbook$;Location=Salesman_Details;Extended Properties=&quot;&quot;">
            <x15:dbTables>
              <x15:dbTable name="Salesman_Details"/>
            </x15:dbTables>
          </x15:oledbPr>
        </x15:connection>
      </ext>
    </extLst>
  </connection>
  <connection id="8" xr16:uid="{494A24F0-8000-470B-BA73-522D4D89706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<sst xmlns="http://schemas.openxmlformats.org/spreadsheetml/2006/main" count="86" uniqueCount="49">
  <si>
    <t>Total Revenue</t>
  </si>
  <si>
    <t>Total Sale</t>
  </si>
  <si>
    <t>Profit Margin</t>
  </si>
  <si>
    <t>Profit Margin %</t>
  </si>
  <si>
    <t>Number of Transactions</t>
  </si>
  <si>
    <t>Total Refund</t>
  </si>
  <si>
    <t>Refund Rate</t>
  </si>
  <si>
    <t>Number of Products</t>
  </si>
  <si>
    <t>Qty Returned</t>
  </si>
  <si>
    <t>Total Qty Sold</t>
  </si>
  <si>
    <t>Total Target</t>
  </si>
  <si>
    <t>Row Labels</t>
  </si>
  <si>
    <t>Grand Total</t>
  </si>
  <si>
    <t>Jan</t>
  </si>
  <si>
    <t>Feb</t>
  </si>
  <si>
    <t>Mar</t>
  </si>
  <si>
    <t>Apr</t>
  </si>
  <si>
    <t>May</t>
  </si>
  <si>
    <t>Jun</t>
  </si>
  <si>
    <t>Jul</t>
  </si>
  <si>
    <t>Aug</t>
  </si>
  <si>
    <t>Sep</t>
  </si>
  <si>
    <t>Oct</t>
  </si>
  <si>
    <t>Nov</t>
  </si>
  <si>
    <t>Dec</t>
  </si>
  <si>
    <t>Variance</t>
  </si>
  <si>
    <t>Highlight</t>
  </si>
  <si>
    <t>Large-1</t>
  </si>
  <si>
    <t>Large-2</t>
  </si>
  <si>
    <t>Thomas</t>
  </si>
  <si>
    <t>Weekday</t>
  </si>
  <si>
    <t>Weekend</t>
  </si>
  <si>
    <t>Total Revenue2</t>
  </si>
  <si>
    <t>Sunday</t>
  </si>
  <si>
    <t>Monday</t>
  </si>
  <si>
    <t>Tuesday</t>
  </si>
  <si>
    <t>Wednesday</t>
  </si>
  <si>
    <t>Thursday</t>
  </si>
  <si>
    <t>Friday</t>
  </si>
  <si>
    <t>Saturday</t>
  </si>
  <si>
    <t>Barron-Fleming</t>
  </si>
  <si>
    <t>Berg-Trujillo</t>
  </si>
  <si>
    <t>Lee-Myers</t>
  </si>
  <si>
    <t>Lopez</t>
  </si>
  <si>
    <t>Martinez</t>
  </si>
  <si>
    <t>Miller</t>
  </si>
  <si>
    <t>Myers-Lopez</t>
  </si>
  <si>
    <t>Novak PLC</t>
  </si>
  <si>
    <t>Valdez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</si>
</sst>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00;\$#,##0.00"/>
    <numFmt numFmtId="165" formatCode="0.00%;\-0.00%;0.00%"/>
    <numFmt numFmtId="166" formatCode="#,##0.00%;\-#,##0.00%;#,##0.00%"/>
    <numFmt numFmtId="167" formatCode="[&gt;=1000000]&quot;$&quot;0.0,,&quot;M&quot;;[&gt;=1000]&quot;$&quot;0.0,&quot;K&quot;;0"/>
    <numFmt numFmtId="168" formatCode="\+0.00%;\-0.0%"/>
    <numFmt numFmtId="169" formatCode="[&gt;=1000000]&quot;$&quot;0,,&quot;M&quot;;[&gt;=1000]&quot;$&quot;0,&quot;K&quot;;0"/>
    <numFmt numFmtId="170" formatCode="[&gt;=1000000]&quot;$&quot;0.00,,&quot;M&quot;;[&gt;=1000]&quot;$&quot;0.00,&quot;K&quot;;0.00"/>
    <numFmt numFmtId="171" formatCode=";;"/>
    <numFmt numFmtId="172" formatCode="0.00_ ;\-0.00\ "/>
  </numFmts>
  <fonts count="6" x14ac:knownFonts="1">
    <font>
      <sz val="11"/>
      <color theme="1"/>
      <name val="Aptos Narrow"/>
      <family val="2"/>
      <scheme val="minor"/>
    </font>
    <font>
      <b/>
      <sz val="11"/>
      <color theme="1"/>
      <name val="Aptos Narrow"/>
      <family val="2"/>
      <scheme val="minor"/>
    </font>
    <font>
      <sz val="11"/>
      <color theme="2" tint="-0.249977111117893"/>
      <name val="Aptos Narrow"/>
      <family val="2"/>
      <scheme val="minor"/>
    </font>
    <font>
      <b/>
      <sz val="11"/>
      <color theme="2" tint="-0.249977111117893"/>
      <name val="Aptos Narrow"/>
      <family val="2"/>
      <scheme val="minor"/>
    </font>
    <font>
      <b/>
      <sz val="11"/>
      <color theme="3" tint="0.249977111117893"/>
      <name val="Aptos Narrow"/>
      <family val="2"/>
      <scheme val="minor"/>
    </font>
    <font>
      <b/>
      <sz val="11"/>
      <color theme="2" tint="-9.9978637043366805E-2"/>
      <name val="Aptos Narrow"/>
      <family val="2"/>
      <scheme val="minor"/>
    </font>
  </fonts>
  <fills count="8">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theme="1"/>
        <bgColor indexed="64"/>
      </patternFill>
    </fill>
    <fill>
      <patternFill patternType="solid">
        <fgColor theme="2" tint="-9.9978637043366805E-2"/>
        <bgColor indexed="64"/>
      </patternFill>
    </fill>
    <fill>
      <patternFill patternType="solid">
        <fgColor theme="3" tint="0.249977111117893"/>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mediumDashed">
        <color theme="0"/>
      </right>
      <top/>
      <bottom style="mediumDashed">
        <color theme="0"/>
      </bottom>
      <diagonal/>
    </border>
    <border>
      <left style="mediumDashed">
        <color theme="0"/>
      </left>
      <right style="mediumDashed">
        <color theme="0"/>
      </right>
      <top/>
      <bottom style="mediumDashed">
        <color theme="0"/>
      </bottom>
      <diagonal/>
    </border>
    <border>
      <left style="mediumDashed">
        <color theme="0"/>
      </left>
      <right/>
      <top/>
      <bottom style="mediumDashed">
        <color theme="0"/>
      </bottom>
      <diagonal/>
    </border>
    <border>
      <left/>
      <right style="mediumDashed">
        <color theme="0"/>
      </right>
      <top style="mediumDashed">
        <color theme="0"/>
      </top>
      <bottom style="mediumDashed">
        <color theme="0"/>
      </bottom>
      <diagonal/>
    </border>
    <border>
      <left style="mediumDashed">
        <color theme="0"/>
      </left>
      <right style="mediumDashed">
        <color theme="0"/>
      </right>
      <top style="mediumDashed">
        <color theme="0"/>
      </top>
      <bottom style="mediumDashed">
        <color theme="0"/>
      </bottom>
      <diagonal/>
    </border>
    <border>
      <left style="mediumDashed">
        <color theme="0"/>
      </left>
      <right/>
      <top style="mediumDashed">
        <color theme="0"/>
      </top>
      <bottom style="mediumDashed">
        <color theme="0"/>
      </bottom>
      <diagonal/>
    </border>
    <border>
      <left/>
      <right style="mediumDashed">
        <color theme="0"/>
      </right>
      <top style="mediumDashed">
        <color theme="0"/>
      </top>
      <bottom/>
      <diagonal/>
    </border>
    <border>
      <left style="mediumDashed">
        <color theme="0"/>
      </left>
      <right style="mediumDashed">
        <color theme="0"/>
      </right>
      <top style="mediumDashed">
        <color theme="0"/>
      </top>
      <bottom/>
      <diagonal/>
    </border>
    <border>
      <left style="mediumDashed">
        <color theme="0"/>
      </left>
      <right/>
      <top style="mediumDashed">
        <color theme="0"/>
      </top>
      <bottom/>
      <diagonal/>
    </border>
  </borders>
  <cellStyleXfs count="1">
    <xf numFmtId="0" fontId="0" fillId="0" borderId="0"/>
  </cellStyleXfs>
  <cellXfs count="35">
    <xf numFmtId="0" fontId="0" fillId="0" borderId="0" xfId="0"/>
    <xf numFmtId="164" fontId="0" fillId="0" borderId="0" xfId="0" applyNumberFormat="1"/>
    <xf numFmtId="0" fontId="0" fillId="0" borderId="0" xfId="0" pivotButton="1"/>
    <xf numFmtId="165" fontId="0" fillId="0" borderId="0" xfId="0" applyNumberFormat="1"/>
    <xf numFmtId="3" fontId="0" fillId="0" borderId="0" xfId="0" applyNumberFormat="1"/>
    <xf numFmtId="166" fontId="0" fillId="0" borderId="0" xfId="0" applyNumberFormat="1"/>
    <xf numFmtId="0" fontId="0" fillId="0" borderId="0" xfId="0" applyAlignment="1">
      <alignment horizontal="left"/>
    </xf>
    <xf numFmtId="167" fontId="0" fillId="0" borderId="0" xfId="0" applyNumberFormat="1"/>
    <xf numFmtId="168" fontId="0" fillId="0" borderId="0" xfId="0" applyNumberFormat="1"/>
    <xf numFmtId="0" fontId="0" fillId="2" borderId="0" xfId="0" applyFill="1"/>
    <xf numFmtId="0" fontId="0" fillId="3" borderId="0" xfId="0" applyFill="1"/>
    <xf numFmtId="169" fontId="0" fillId="0" borderId="0" xfId="0" applyNumberFormat="1"/>
    <xf numFmtId="0" fontId="0" fillId="0" borderId="1" xfId="0" applyBorder="1"/>
    <xf numFmtId="169" fontId="0" fillId="0" borderId="1" xfId="0" applyNumberFormat="1" applyBorder="1"/>
    <xf numFmtId="170" fontId="0" fillId="0" borderId="0" xfId="0" applyNumberFormat="1"/>
    <xf numFmtId="0" fontId="0" fillId="4" borderId="0" xfId="0" applyFill="1"/>
    <xf numFmtId="170" fontId="3" fillId="0" borderId="0" xfId="0" applyNumberFormat="1" applyFont="1"/>
    <xf numFmtId="170" fontId="4" fillId="0" borderId="0" xfId="0" applyNumberFormat="1" applyFont="1"/>
    <xf numFmtId="10" fontId="1" fillId="0" borderId="0" xfId="0" applyNumberFormat="1" applyFont="1"/>
    <xf numFmtId="170" fontId="1" fillId="0" borderId="0" xfId="0" applyNumberFormat="1" applyFont="1"/>
    <xf numFmtId="10" fontId="0" fillId="0" borderId="0" xfId="0" applyNumberFormat="1"/>
    <xf numFmtId="171" fontId="0" fillId="5" borderId="2" xfId="0" applyNumberFormat="1" applyFill="1" applyBorder="1"/>
    <xf numFmtId="171" fontId="0" fillId="5" borderId="3" xfId="0" applyNumberFormat="1" applyFill="1" applyBorder="1"/>
    <xf numFmtId="171" fontId="0" fillId="5" borderId="4" xfId="0" applyNumberFormat="1" applyFill="1" applyBorder="1"/>
    <xf numFmtId="171" fontId="0" fillId="5" borderId="5" xfId="0" applyNumberFormat="1" applyFill="1" applyBorder="1"/>
    <xf numFmtId="171" fontId="0" fillId="5" borderId="6" xfId="0" applyNumberFormat="1" applyFill="1" applyBorder="1"/>
    <xf numFmtId="171" fontId="0" fillId="5" borderId="7" xfId="0" applyNumberFormat="1" applyFill="1" applyBorder="1"/>
    <xf numFmtId="171" fontId="0" fillId="5" borderId="8" xfId="0" applyNumberFormat="1" applyFill="1" applyBorder="1"/>
    <xf numFmtId="171" fontId="0" fillId="5" borderId="9" xfId="0" applyNumberFormat="1" applyFill="1" applyBorder="1"/>
    <xf numFmtId="171" fontId="0" fillId="5" borderId="10" xfId="0" applyNumberFormat="1" applyFill="1" applyBorder="1"/>
    <xf numFmtId="9" fontId="5" fillId="6" borderId="0" xfId="0" applyNumberFormat="1" applyFont="1" applyFill="1" applyAlignment="1">
      <alignment horizontal="center"/>
    </xf>
    <xf numFmtId="0" fontId="0" fillId="6" borderId="0" xfId="0" applyFill="1"/>
    <xf numFmtId="0" fontId="2" fillId="6" borderId="0" xfId="0" applyFont="1" applyFill="1"/>
    <xf numFmtId="172" fontId="1" fillId="0" borderId="0" xfId="0" applyNumberFormat="1" applyFont="1"/>
    <xf numFmtId="0" fontId="0" fillId="7" borderId="0" xfId="0" applyFill="1"/>
  </cellXfs>
  <cellStyles count="1">
    <cellStyle name="Normal" xfId="0" builtinId="0"/>
  </cellStyles>
  <dxfs count="46">
    <dxf>
      <font>
        <strike val="0"/>
        <color theme="0"/>
      </font>
      <fill>
        <patternFill>
          <bgColor theme="3" tint="0.24994659260841701"/>
        </patternFill>
      </fill>
    </dxf>
    <dxf>
      <font>
        <strike val="0"/>
        <color theme="0"/>
      </font>
      <fill>
        <patternFill>
          <bgColor theme="3" tint="0.24994659260841701"/>
        </patternFill>
      </fill>
    </dxf>
    <dxf>
      <font>
        <strike val="0"/>
        <color theme="9"/>
      </font>
    </dxf>
    <dxf>
      <font>
        <strike val="0"/>
        <color rgb="FFFF0000"/>
      </font>
    </dxf>
    <dxf>
      <font>
        <strike val="0"/>
        <color rgb="FFFF0000"/>
      </font>
    </dxf>
    <dxf>
      <font>
        <strike val="0"/>
        <color theme="9"/>
      </font>
    </dxf>
    <dxf>
      <font>
        <color theme="2" tint="-0.249977111117893"/>
      </font>
    </dxf>
    <dxf>
      <font>
        <b/>
      </font>
    </dxf>
    <dxf>
      <font>
        <color theme="3" tint="0.249977111117893"/>
      </font>
    </dxf>
    <dxf>
      <font>
        <b/>
      </font>
    </dxf>
    <dxf>
      <numFmt numFmtId="170" formatCode="[&gt;=1000000]&quot;$&quot;0.00,,&quot;M&quot;;[&gt;=1000]&quot;$&quot;0.00,&quot;K&quot;;0.00"/>
    </dxf>
    <dxf>
      <numFmt numFmtId="170" formatCode="[&gt;=1000000]&quot;$&quot;0.00,,&quot;M&quot;;[&gt;=1000]&quot;$&quot;0.00,&quot;K&quot;;0.00"/>
    </dxf>
    <dxf>
      <numFmt numFmtId="14" formatCode="0.00%"/>
    </dxf>
    <dxf>
      <numFmt numFmtId="170" formatCode="[&gt;=1000000]&quot;$&quot;0.00,,&quot;M&quot;;[&gt;=1000]&quot;$&quot;0.00,&quot;K&quot;;0.00"/>
    </dxf>
    <dxf>
      <numFmt numFmtId="14" formatCode="0.00%"/>
    </dxf>
    <dxf>
      <font>
        <b/>
      </font>
    </dxf>
    <dxf>
      <numFmt numFmtId="170" formatCode="[&gt;=1000000]&quot;$&quot;0.00,,&quot;M&quot;;[&gt;=1000]&quot;$&quot;0.00,&quot;K&quot;;0.0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6.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3.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[Interacive Sales Analysis_Report.xlsx]Pivot2!PivotTable3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tx2">
                <a:lumMod val="75000"/>
                <a:lumOff val="25000"/>
              </a:schemeClr>
            </a:solidFill>
            <a:ln w="9525">
              <a:solidFill>
                <a:schemeClr val="accent1"/>
              </a:solidFill>
            </a:ln>
            <a:effectLst/>
          </c:spPr>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spPr>
            <a:noFill/>
            <a:ln>
              <a:noFill/>
            </a:ln>
            <a:effectLst/>
          </c:spPr>
          <c:txPr>
            <a:bodyPr wrap="square" lIns="38100" tIns="19050" rIns="38100" bIns="19050" anchor="ctr">
              <a:spAutoFit/>
            </a:bodyPr>
            <a:lstStyle/>
            <a:p>
              <a:pPr>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72E66F9C-EA56-47AB-B4F8-41D1421BE099}"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9"/>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3FD71450-6D54-4AE2-962F-CE66B4E6AC52}"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0"/>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17CC21B3-FA4F-403A-B2FA-5A233EA7675D}"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1"/>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1F23FD7C-ABE2-4B47-AF40-76E6D13D7AB1}"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
        <c:dLbl>
          <c:idx val="0"/>
          <c:tx>
            <c:rich>
              <a:bodyPr wrap="square" lIns="38100" tIns="19050" rIns="38100" bIns="19050" anchor="ctr">
                <a:spAutoFit/>
              </a:bodyPr>
              <a:lstStyle/>
              <a:p>
                <a:pPr>
                  <a:defRPr/>
                </a:pPr>
                <a:fld id="{3CE94588-9E87-48AE-A74B-BDDCC4A9754D}"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6DA2282B-9C14-4069-96A7-6B1B9A88508E}"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4"/>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2B59481E-709F-4751-B4A8-CB4B36D9CC28}"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5"/>
        <c:dLbl>
          <c:idx val="0"/>
          <c:tx>
            <c:rich>
              <a:bodyPr wrap="square" lIns="38100" tIns="19050" rIns="38100" bIns="19050" anchor="ctr">
                <a:spAutoFit/>
              </a:bodyPr>
              <a:lstStyle/>
              <a:p>
                <a:pPr>
                  <a:defRPr/>
                </a:pPr>
                <a:fld id="{C975C778-9646-4925-B30D-B2796B2B9E62}"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6"/>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A8442F49-67FA-4BDC-A80A-9CAD2AE992E8}"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7"/>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01D18457-86A7-4F68-AA88-42187BF8CBA4}"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8"/>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783B9F6C-EB14-49C5-A97D-D835030F707D}"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9"/>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C9A5320D-5FF7-4D2A-93E4-59285E3D65DF}"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0"/>
        <c:marker>
          <c:symbol val="circle"/>
          <c:size val="9"/>
          <c:spPr>
            <a:solidFill>
              <a:schemeClr val="tx2">
                <a:lumMod val="90000"/>
                <a:lumOff val="10000"/>
              </a:schemeClr>
            </a:solidFill>
            <a:ln>
              <a:noFill/>
            </a:ln>
          </c:spPr>
        </c:marker>
        <c:dLbl>
          <c:idx val="0"/>
          <c:spPr>
            <a:noFill/>
            <a:ln>
              <a:noFill/>
            </a:ln>
            <a:effectLst/>
          </c:spPr>
          <c:txPr>
            <a:bodyPr wrap="square" lIns="38100" tIns="19050" rIns="38100" bIns="19050" anchor="ctr">
              <a:spAutoFit/>
            </a:bodyPr>
            <a:lstStyle/>
            <a:p>
              <a:pPr>
                <a:defRPr b="1"/>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1"/>
        <c:spPr>
          <a:ln>
            <a:solidFill>
              <a:schemeClr val="bg2">
                <a:lumMod val="90000"/>
              </a:schemeClr>
            </a:solidFill>
          </a:ln>
        </c:spPr>
        <c:marker>
          <c:symbol val="circle"/>
          <c:size val="9"/>
          <c:spPr>
            <a:solidFill>
              <a:schemeClr val="bg2">
                <a:lumMod val="90000"/>
              </a:schemeClr>
            </a:solidFill>
            <a:ln>
              <a:solidFill>
                <a:schemeClr val="bg2">
                  <a:lumMod val="90000"/>
                </a:schemeClr>
              </a:solidFill>
            </a:ln>
          </c:spPr>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pivotFmt>
      <c:pivotFmt>
        <c:idx val="33"/>
        <c:dLbl>
          <c:idx val="0"/>
          <c:tx>
            <c:rich>
              <a:bodyPr wrap="square" lIns="38100" tIns="19050" rIns="38100" bIns="19050" anchor="ctr">
                <a:spAutoFit/>
              </a:bodyPr>
              <a:lstStyle/>
              <a:p>
                <a:pPr>
                  <a:defRPr b="1"/>
                </a:pPr>
                <a:fld id="{9AE42852-3B73-4E02-9D37-3A34ACB79F5E}"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4"/>
        <c:dLbl>
          <c:idx val="0"/>
          <c:tx>
            <c:rich>
              <a:bodyPr wrap="square" lIns="38100" tIns="19050" rIns="38100" bIns="19050" anchor="ctr">
                <a:spAutoFit/>
              </a:bodyPr>
              <a:lstStyle/>
              <a:p>
                <a:pPr>
                  <a:defRPr b="1"/>
                </a:pPr>
                <a:fld id="{0C66C0F4-9F2E-4421-BC94-6332667573E4}"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5"/>
        <c:dLbl>
          <c:idx val="0"/>
          <c:tx>
            <c:rich>
              <a:bodyPr wrap="square" lIns="38100" tIns="19050" rIns="38100" bIns="19050" anchor="ctr">
                <a:spAutoFit/>
              </a:bodyPr>
              <a:lstStyle/>
              <a:p>
                <a:pPr>
                  <a:defRPr b="1"/>
                </a:pPr>
                <a:fld id="{E9CA0913-8B4C-4309-AA53-996F59C6242B}"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6"/>
        <c:dLbl>
          <c:idx val="0"/>
          <c:tx>
            <c:rich>
              <a:bodyPr wrap="square" lIns="38100" tIns="19050" rIns="38100" bIns="19050" anchor="ctr">
                <a:spAutoFit/>
              </a:bodyPr>
              <a:lstStyle/>
              <a:p>
                <a:pPr>
                  <a:defRPr b="1"/>
                </a:pPr>
                <a:fld id="{CB801E70-E7CF-48BA-B014-D3441A20C8FF}"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7"/>
        <c:dLbl>
          <c:idx val="0"/>
          <c:tx>
            <c:rich>
              <a:bodyPr wrap="square" lIns="38100" tIns="19050" rIns="38100" bIns="19050" anchor="ctr">
                <a:spAutoFit/>
              </a:bodyPr>
              <a:lstStyle/>
              <a:p>
                <a:pPr>
                  <a:defRPr b="1"/>
                </a:pPr>
                <a:fld id="{A6E2B928-D421-4099-B6F1-F9153ED27F9D}" type="CELLRANGE">
                  <a:rPr lang="en-CA"/>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8"/>
        <c:dLbl>
          <c:idx val="0"/>
          <c:tx>
            <c:rich>
              <a:bodyPr wrap="square" lIns="38100" tIns="19050" rIns="38100" bIns="19050" anchor="ctr">
                <a:spAutoFit/>
              </a:bodyPr>
              <a:lstStyle/>
              <a:p>
                <a:pPr>
                  <a:defRPr b="1"/>
                </a:pPr>
                <a:fld id="{30C162AE-9031-4CA2-9E6D-1F1D3A2AD201}"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9"/>
        <c:dLbl>
          <c:idx val="0"/>
          <c:tx>
            <c:rich>
              <a:bodyPr wrap="square" lIns="38100" tIns="19050" rIns="38100" bIns="19050" anchor="ctr">
                <a:spAutoFit/>
              </a:bodyPr>
              <a:lstStyle/>
              <a:p>
                <a:pPr>
                  <a:defRPr b="1"/>
                </a:pPr>
                <a:fld id="{260BD37E-AE8D-4FE0-A606-12E580FF5780}"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0"/>
        <c:dLbl>
          <c:idx val="0"/>
          <c:tx>
            <c:rich>
              <a:bodyPr wrap="square" lIns="38100" tIns="19050" rIns="38100" bIns="19050" anchor="ctr">
                <a:spAutoFit/>
              </a:bodyPr>
              <a:lstStyle/>
              <a:p>
                <a:pPr>
                  <a:defRPr b="1"/>
                </a:pPr>
                <a:fld id="{3FB1591C-65A8-48D9-B06B-0C3CC00D39CC}" type="CELLRANGE">
                  <a:rPr lang="en-CA"/>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1"/>
        <c:dLbl>
          <c:idx val="0"/>
          <c:tx>
            <c:rich>
              <a:bodyPr wrap="square" lIns="38100" tIns="19050" rIns="38100" bIns="19050" anchor="ctr">
                <a:spAutoFit/>
              </a:bodyPr>
              <a:lstStyle/>
              <a:p>
                <a:pPr>
                  <a:defRPr b="1"/>
                </a:pPr>
                <a:fld id="{E20F6F1A-214A-45F5-BADF-B9B788A8A796}"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2"/>
        <c:dLbl>
          <c:idx val="0"/>
          <c:tx>
            <c:rich>
              <a:bodyPr wrap="square" lIns="38100" tIns="19050" rIns="38100" bIns="19050" anchor="ctr">
                <a:spAutoFit/>
              </a:bodyPr>
              <a:lstStyle/>
              <a:p>
                <a:pPr>
                  <a:defRPr b="1"/>
                </a:pPr>
                <a:fld id="{D2BF546D-2FA4-488F-B73C-B75937854FFC}"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3"/>
        <c:dLbl>
          <c:idx val="0"/>
          <c:tx>
            <c:rich>
              <a:bodyPr wrap="square" lIns="38100" tIns="19050" rIns="38100" bIns="19050" anchor="ctr">
                <a:spAutoFit/>
              </a:bodyPr>
              <a:lstStyle/>
              <a:p>
                <a:pPr>
                  <a:defRPr b="1"/>
                </a:pPr>
                <a:fld id="{93DBC299-D290-46C7-97AA-1CD5C5301C51}"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4"/>
        <c:dLbl>
          <c:idx val="0"/>
          <c:tx>
            <c:rich>
              <a:bodyPr wrap="square" lIns="38100" tIns="19050" rIns="38100" bIns="19050" anchor="ctr">
                <a:spAutoFit/>
              </a:bodyPr>
              <a:lstStyle/>
              <a:p>
                <a:pPr>
                  <a:defRPr b="1"/>
                </a:pPr>
                <a:fld id="{FEFF42EF-4601-4307-B198-66D62038F87A}"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lineChart>
        <c:grouping val="standard"/>
        <c:varyColors val="0"/>
        <c:ser>
          <c:idx val="0"/>
          <c:order val="0"/>
          <c:tx>
            <c:strRef>
              <c:f>Pivot2!$J$8:$J$19</c:f>
              <c:strCache>
                <c:ptCount val="1"/>
                <c:pt idx="0">
                  <c:v>Total Revenue</c:v>
                </c:pt>
              </c:strCache>
            </c:strRef>
          </c:tx>
          <c:marker>
            <c:symbol val="circle"/>
            <c:size val="9"/>
            <c:spPr>
              <a:solidFill>
                <a:schemeClr val="tx2">
                  <a:lumMod val="90000"/>
                  <a:lumOff val="10000"/>
                </a:schemeClr>
              </a:solidFill>
              <a:ln>
                <a:noFill/>
              </a:ln>
            </c:spPr>
          </c:marker>
          <c:dLbls>
            <c:dLbl>
              <c:idx val="0"/>
              <c:tx>
                <c:rich>
                  <a:bodyPr/>
                  <a:lstStyle/>
                  <a:p>
                    <a:fld id="{9AE42852-3B73-4E02-9D37-3A34ACB79F5E}"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D6D-4B33-8B8D-0172C79298E1}"/>
                </c:ext>
              </c:extLst>
            </c:dLbl>
            <c:dLbl>
              <c:idx val="1"/>
              <c:tx>
                <c:rich>
                  <a:bodyPr/>
                  <a:lstStyle/>
                  <a:p>
                    <a:fld id="{0C66C0F4-9F2E-4421-BC94-6332667573E4}"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8D6D-4B33-8B8D-0172C79298E1}"/>
                </c:ext>
              </c:extLst>
            </c:dLbl>
            <c:dLbl>
              <c:idx val="2"/>
              <c:tx>
                <c:rich>
                  <a:bodyPr/>
                  <a:lstStyle/>
                  <a:p>
                    <a:fld id="{E9CA0913-8B4C-4309-AA53-996F59C6242B}"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D6D-4B33-8B8D-0172C79298E1}"/>
                </c:ext>
              </c:extLst>
            </c:dLbl>
            <c:dLbl>
              <c:idx val="3"/>
              <c:tx>
                <c:rich>
                  <a:bodyPr/>
                  <a:lstStyle/>
                  <a:p>
                    <a:fld id="{CB801E70-E7CF-48BA-B014-D3441A20C8FF}"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8D6D-4B33-8B8D-0172C79298E1}"/>
                </c:ext>
              </c:extLst>
            </c:dLbl>
            <c:dLbl>
              <c:idx val="4"/>
              <c:tx>
                <c:rich>
                  <a:bodyPr/>
                  <a:lstStyle/>
                  <a:p>
                    <a:fld id="{A6E2B928-D421-4099-B6F1-F9153ED27F9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D6D-4B33-8B8D-0172C79298E1}"/>
                </c:ext>
              </c:extLst>
            </c:dLbl>
            <c:dLbl>
              <c:idx val="5"/>
              <c:tx>
                <c:rich>
                  <a:bodyPr/>
                  <a:lstStyle/>
                  <a:p>
                    <a:fld id="{30C162AE-9031-4CA2-9E6D-1F1D3A2AD201}"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8D6D-4B33-8B8D-0172C79298E1}"/>
                </c:ext>
              </c:extLst>
            </c:dLbl>
            <c:dLbl>
              <c:idx val="6"/>
              <c:tx>
                <c:rich>
                  <a:bodyPr/>
                  <a:lstStyle/>
                  <a:p>
                    <a:fld id="{260BD37E-AE8D-4FE0-A606-12E580FF5780}"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8D6D-4B33-8B8D-0172C79298E1}"/>
                </c:ext>
              </c:extLst>
            </c:dLbl>
            <c:dLbl>
              <c:idx val="7"/>
              <c:tx>
                <c:rich>
                  <a:bodyPr/>
                  <a:lstStyle/>
                  <a:p>
                    <a:fld id="{3FB1591C-65A8-48D9-B06B-0C3CC00D39C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D6D-4B33-8B8D-0172C79298E1}"/>
                </c:ext>
              </c:extLst>
            </c:dLbl>
            <c:dLbl>
              <c:idx val="8"/>
              <c:tx>
                <c:rich>
                  <a:bodyPr/>
                  <a:lstStyle/>
                  <a:p>
                    <a:fld id="{E20F6F1A-214A-45F5-BADF-B9B788A8A796}"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8D6D-4B33-8B8D-0172C79298E1}"/>
                </c:ext>
              </c:extLst>
            </c:dLbl>
            <c:dLbl>
              <c:idx val="9"/>
              <c:tx>
                <c:rich>
                  <a:bodyPr/>
                  <a:lstStyle/>
                  <a:p>
                    <a:fld id="{D2BF546D-2FA4-488F-B73C-B75937854FFC}"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8D6D-4B33-8B8D-0172C79298E1}"/>
                </c:ext>
              </c:extLst>
            </c:dLbl>
            <c:dLbl>
              <c:idx val="10"/>
              <c:tx>
                <c:rich>
                  <a:bodyPr/>
                  <a:lstStyle/>
                  <a:p>
                    <a:fld id="{93DBC299-D290-46C7-97AA-1CD5C5301C51}"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8D6D-4B33-8B8D-0172C79298E1}"/>
                </c:ext>
              </c:extLst>
            </c:dLbl>
            <c:dLbl>
              <c:idx val="11"/>
              <c:tx>
                <c:rich>
                  <a:bodyPr/>
                  <a:lstStyle/>
                  <a:p>
                    <a:fld id="{FEFF42EF-4601-4307-B198-66D62038F87A}"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8D6D-4B33-8B8D-0172C79298E1}"/>
                </c:ext>
              </c:extLst>
            </c:dLbl>
            <c:spPr>
              <a:noFill/>
              <a:ln>
                <a:noFill/>
              </a:ln>
              <a:effectLst/>
            </c:spPr>
            <c:txPr>
              <a:bodyPr wrap="square" lIns="38100" tIns="19050" rIns="38100" bIns="19050" anchor="ctr">
                <a:spAutoFit/>
              </a:bodyPr>
              <a:lstStyle/>
              <a:p>
                <a:pPr>
                  <a:defRPr b="1"/>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Pivot2!$J$8:$J$19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Pivot2!$J$8:$J$19</c:f>
              <c:numCache>
                <c:formatCode>[&gt;=1000000]"$"0.00,,"M";[&gt;=1000]"$"0.00,"K";0.00</c:formatCode>
                <c:ptCount val="12"/>
                <c:pt idx="0">
                  <c:v>444162.52</c:v>
                </c:pt>
                <c:pt idx="1">
                  <c:v>423741.52</c:v>
                </c:pt>
                <c:pt idx="2">
                  <c:v>468344.26999999955</c:v>
                </c:pt>
                <c:pt idx="3">
                  <c:v>448652.76000000007</c:v>
                </c:pt>
                <c:pt idx="4">
                  <c:v>480720.64000000001</c:v>
                </c:pt>
                <c:pt idx="5">
                  <c:v>455501.1399999999</c:v>
                </c:pt>
                <c:pt idx="6">
                  <c:v>433725.86000000045</c:v>
                </c:pt>
                <c:pt idx="7">
                  <c:v>485766.24999999977</c:v>
                </c:pt>
                <c:pt idx="8">
                  <c:v>443447.4300000004</c:v>
                </c:pt>
                <c:pt idx="9">
                  <c:v>458984.37999999971</c:v>
                </c:pt>
                <c:pt idx="10">
                  <c:v>462537.40999999939</c:v>
                </c:pt>
                <c:pt idx="11">
                  <c:v>441225.28999999992</c:v>
                </c:pt>
              </c:numCache>
            </c:numRef>
          </c:val>
          <c:smooth val="1"/>
          <c:extLst>
            <c:ext xmlns:c15="http://schemas.microsoft.com/office/drawing/2012/chart" uri="{02D57815-91ED-43cb-92C2-25804820EDAC}">
              <c15:datalabelsRange>
                <c15:f>Pivot2!$J$8:$J$19</c15:f>
                <c15:dlblRangeCache>
                  <c:ptCount val="12"/>
                  <c:pt idx="4">
                    <c:v>$481K</c:v>
                  </c:pt>
                  <c:pt idx="7">
                    <c:v>$486K</c:v>
                  </c:pt>
                </c15:dlblRangeCache>
              </c15:datalabelsRange>
            </c:ext>
            <c:ext xmlns:c16="http://schemas.microsoft.com/office/drawing/2014/chart" uri="{C3380CC4-5D6E-409C-BE32-E72D297353CC}">
              <c16:uniqueId val="{00000016-C564-4230-898F-EBBA9BBA2B35}"/>
            </c:ext>
          </c:extLst>
        </c:ser>
        <c:ser>
          <c:idx val="1"/>
          <c:order val="1"/>
          <c:tx>
            <c:strRef>
              <c:f>Pivot2!$J$8:$J$19</c:f>
              <c:strCache>
                <c:ptCount val="1"/>
                <c:pt idx="0">
                  <c:v>Total Target</c:v>
                </c:pt>
              </c:strCache>
            </c:strRef>
          </c:tx>
          <c:spPr>
            <a:ln>
              <a:solidFill>
                <a:schemeClr val="bg2">
                  <a:lumMod val="90000"/>
                </a:schemeClr>
              </a:solidFill>
            </a:ln>
          </c:spPr>
          <c:marker>
            <c:symbol val="circle"/>
            <c:size val="9"/>
            <c:spPr>
              <a:solidFill>
                <a:schemeClr val="bg2">
                  <a:lumMod val="90000"/>
                </a:schemeClr>
              </a:solidFill>
              <a:ln>
                <a:solidFill>
                  <a:schemeClr val="bg2">
                    <a:lumMod val="90000"/>
                  </a:schemeClr>
                </a:solidFill>
              </a:ln>
            </c:spPr>
          </c:marker>
          <c:dLbls>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Pivot2!$J$8:$J$19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Pivot2!$J$8:$J$19</c:f>
              <c:numCache>
                <c:formatCode>[&gt;=1000000]"$"0.00,,"M";[&gt;=1000]"$"0.00,"K";0.00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1"/>
          <c:extLst>
            <c:ext xmlns:c16="http://schemas.microsoft.com/office/drawing/2014/chart" uri="{C3380CC4-5D6E-409C-BE32-E72D297353CC}">
              <c16:uniqueId val="{00000017-C564-4230-898F-EBBA9BBA2B35}"/>
            </c:ext>
          </c:extLst>
        </c:ser>
        <c:dLbls>
          <c:dLblPos val="t"/>
          <c:showLegendKey val="0"/>
          <c:showVal val="1"/>
          <c:showCatName val="0"/>
          <c:showSerName val="0"/>
          <c:showPercent val="0"/>
          <c:showBubbleSize val="0"/>
        </c:dLbls>
        <c:marker val="1"/>
        <c:smooth val="0"/>
        <c:axId val="1464649232"/>
        <c:axId val="1464650192"/>
      </c:lineChart>
      <c:catAx>
        <c:axId val="146464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650192"/>
        <c:crosses val="autoZero"/>
        <c:auto val="1"/>
        <c:lblAlgn val="ctr"/>
        <c:lblOffset val="100"/>
        <c:noMultiLvlLbl val="0"/>
      </c:catAx>
      <c:valAx>
        <c:axId val="1464650192"/>
        <c:scaling>
          <c:orientation val="minMax"/>
        </c:scaling>
        <c:delete val="0"/>
        <c:axPos val="l"/>
        <c:numFmt formatCode="[&gt;=1000000]&quot;$&quot;0.00,,&quot;M&quot;;[&gt;=1000]&quot;$&quot;0.00,&quot;K&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649232"/>
        <c:crosses val="autoZero"/>
        <c:crossBetween val="between"/>
      </c:valAx>
      <c:spPr>
        <a:noFill/>
        <a:ln>
          <a:noFill/>
        </a:ln>
        <a:effectLst/>
      </c:spPr>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Pivot2!$M$7</c:f>
              <c:strCache>
                <c:ptCount val="1"/>
                <c:pt idx="0">
                  <c:v>Variance</c:v>
                </c:pt>
              </c:strCache>
            </c:strRef>
          </c:tx>
          <c:spPr>
            <a:solidFill>
              <a:srgbClr val="4EA72E"/>
            </a:solidFill>
            <a:ln w="6350">
              <a:solidFill>
                <a:schemeClr val="accent6"/>
              </a:solidFill>
            </a:ln>
            <a:effectLst/>
          </c:spPr>
          <c:invertIfNegative val="1"/>
          <c:dPt>
            <c:idx val="9"/>
            <c:invertIfNegative val="1"/>
            <c:bubble3D val="0"/>
            <c:spPr>
              <a:solidFill>
                <a:srgbClr val="4EA72E"/>
              </a:solidFill>
              <a:ln w="6350">
                <a:solidFill>
                  <a:schemeClr val="accent6"/>
                </a:solidFill>
              </a:ln>
              <a:effectLst/>
            </c:spPr>
            <c:extLst>
              <c:ext xmlns:c16="http://schemas.microsoft.com/office/drawing/2014/chart" uri="{C3380CC4-5D6E-409C-BE32-E72D297353CC}">
                <c16:uniqueId val="{00000001-40C0-495E-94C8-E2AA30FD95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Pivot2!$L$8:$L$19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Pivot2!$M$8:$M$19</c:f>
              <c:numCache>
                <c:formatCode>\+0.00%;\-0.0%</c:formatCode>
                <c:ptCount val="12"/>
                <c:pt idx="0">
                  <c:v>1.1662938853230486E-2</c:v>
                </c:pt>
                <c:pt idx="1">
                  <c:v>-1.7477039225188291E-2</c:v>
                </c:pt>
                <c:pt idx="2">
                  <c:v>5.1063127397096335E-2</c:v>
                </c:pt>
                <c:pt idx="3">
                  <c:v>-9.7517607615581932E-3</c:v>
                </c:pt>
                <c:pt idx="4">
                  <c:v>8.2297063942165932E-2</c:v>
                </c:pt>
                <c:pt idx="5">
                  <c:v>7.9440303901378739E-2</c:v>
                </c:pt>
                <c:pt idx="6">
                  <c:v>-5.0342092932618265E-2</c:v>
                </c:pt>
                <c:pt idx="7">
                  <c:v>0.12516995694038077</c:v>
                </c:pt>
                <c:pt idx="8">
                  <c:v>-7.7522420521256973E-3</c:v>
                </c:pt>
                <c:pt idx="9">
                  <c:v>0.10769470991408368</c:v>
                </c:pt>
                <c:pt idx="10">
                  <c:v>0.11894015303443975</c:v>
                </c:pt>
                <c:pt idx="11">
                  <c:v>-3.4038154619471989E-2</c:v>
                </c:pt>
              </c:numCache>
            </c:numRef>
          </c:val>
          <c:extLst>
            <c:ext xmlns:c14="http://schemas.microsoft.com/office/drawing/2007/8/2/chart" uri="{6F2FDCE9-48DA-4B69-8628-5D25D57E5C99}">
              <c14:invertSolidFillFmt>
                <c14:spPr xmlns:c14="http://schemas.microsoft.com/office/drawing/2007/8/2/chart">
                  <a:solidFill>
                    <a:srgbClr val="FF0000"/>
                  </a:solidFill>
                  <a:ln w="6350">
                    <a:solidFill>
                      <a:schemeClr val="accent6"/>
                    </a:solidFill>
                  </a:ln>
                  <a:effectLst/>
                </c14:spPr>
              </c14:invertSolidFillFmt>
            </c:ext>
            <c:ext xmlns:c16="http://schemas.microsoft.com/office/drawing/2014/chart" uri="{C3380CC4-5D6E-409C-BE32-E72D297353CC}">
              <c16:uniqueId val="{00000002-40C0-495E-94C8-E2AA30FD9519}"/>
            </c:ext>
          </c:extLst>
        </c:ser>
        <c:dLbls>
          <c:showLegendKey val="0"/>
          <c:showVal val="0"/>
          <c:showCatName val="0"/>
          <c:showSerName val="0"/>
          <c:showPercent val="0"/>
          <c:showBubbleSize val="0"/>
        </c:dLbls>
        <c:gapWidth val="69"/>
        <c:overlap val="-27"/>
        <c:axId val="2032102799"/>
        <c:axId val="1539936463"/>
      </c:barChart>
      <c:catAx>
        <c:axId val="2032102799"/>
        <c:scaling>
          <c:orientation val="minMax"/>
        </c:scaling>
        <c:delete val="1"/>
        <c:axPos val="b"/>
        <c:numFmt formatCode="General" sourceLinked="1"/>
        <c:majorTickMark val="none"/>
        <c:minorTickMark val="none"/>
        <c:tickLblPos val="nextTo"/>
        <c:crossAx val="1539936463"/>
        <c:crosses val="autoZero"/>
        <c:auto val="1"/>
        <c:lblAlgn val="ctr"/>
        <c:lblOffset val="100"/>
        <c:noMultiLvlLbl val="0"/>
      </c:catAx>
      <c:valAx>
        <c:axId val="1539936463"/>
        <c:scaling>
          <c:orientation val="minMax"/>
        </c:scaling>
        <c:delete val="1"/>
        <c:axPos val="l"/>
        <c:numFmt formatCode="\+0.00%;\-0.0%" sourceLinked="1"/>
        <c:majorTickMark val="none"/>
        <c:minorTickMark val="none"/>
        <c:tickLblPos val="nextTo"/>
        <c:crossAx val="203210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[Interacive Sales Analysis_Report.xlsx]Pivot2!PivotTable4</c:name>
    <c:fmtId val="16"/>
  </c:pivotSource>
  <c:chart>
    <c:title>
      <c:tx>
        <c:rich>
          <a:bodyPr rot="0" spcFirstLastPara="1" vertOverflow="ellipsis" vert="horz" wrap="square" anchor="ctr" anchorCtr="1"/>
          <a:lstStyle/>
          <a:p>
            <a:pPr>
              <a:defRPr sz="1600" b="1" i="0" u="none" strike="noStrike" kern="1200" spc="100" baseline="0">
                <a:solidFill>
                  <a:schemeClr val="tx2">
                    <a:lumMod val="75000"/>
                    <a:lumOff val="25000"/>
                  </a:schemeClr>
                </a:solidFill>
                <a:effectLst>
                  <a:outerShdw blurRad="50800" dist="38100" dir="5400000" algn="t" rotWithShape="0">
                    <a:prstClr val="black">
                      <a:alpha val="40000"/>
                    </a:prstClr>
                  </a:outerShdw>
                </a:effectLst>
                <a:latin typeface="+mn-lt"/>
                <a:ea typeface="+mn-ea"/>
                <a:cs typeface="+mn-cs"/>
              </a:defRPr>
            </a:pPr>
            <a:r>
              <a:rPr lang="en-US">
                <a:solidFill>
                  <a:schemeClr val="tx2">
                    <a:lumMod val="75000"/>
                    <a:lumOff val="25000"/>
                  </a:schemeClr>
                </a:solidFill>
                <a:latin typeface="Amasis MT Pro Medium" panose="02040604050005020304" pitchFamily="18" charset="0"/>
              </a:rPr>
              <a:t>Profit on Different Days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2">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a:outerShdw blurRad="57150" dist="19050" dir="5400000" algn="ctr" rotWithShape="0">
              <a:srgbClr val="000000">
                <a:alpha val="63000"/>
              </a:srgbClr>
            </a:outerShdw>
          </a:effectLst>
        </c:spPr>
        <c:marker>
          <c:symbol val="none"/>
        </c:marker>
        <c:dLbl>
          <c:idx val="0"/>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Pivot2!$U$14</c:f>
              <c:strCache>
                <c:ptCount val="1"/>
                <c:pt idx="0">
                  <c:v>Total</c:v>
                </c:pt>
              </c:strCache>
            </c:strRef>
          </c:tx>
          <c:spPr>
            <a:solidFill>
              <a:schemeClr val="tx2">
                <a:lumMod val="75000"/>
                <a:lumOff val="25000"/>
              </a:schemeClr>
            </a:solidFill>
            <a:ln>
              <a:noFill/>
            </a:ln>
            <a:effectLst>
              <a:outerShdw blurRad="57150" dist="19050" dir="5400000" algn="ctr" rotWithShape="0">
                <a:srgbClr val="000000">
                  <a:alpha val="63000"/>
                </a:srgbClr>
              </a:outerShdw>
            </a:effectLst>
          </c:spPr>
          <c:invertIfNegative val="0"/>
          <c:dLbls>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Pivot2!$T$15:$T$22</c:f>
              <c:strCache>
                <c:ptCount val="7"/>
                <c:pt idx="0">
                  <c:v>Sunday</c:v>
                </c:pt>
                <c:pt idx="1">
                  <c:v>Monday</c:v>
                </c:pt>
                <c:pt idx="2">
                  <c:v>Tuesday</c:v>
                </c:pt>
                <c:pt idx="3">
                  <c:v>Wednesday</c:v>
                </c:pt>
                <c:pt idx="4">
                  <c:v>Thursday</c:v>
                </c:pt>
                <c:pt idx="5">
                  <c:v>Friday</c:v>
                </c:pt>
                <c:pt idx="6">
                  <c:v>Saturday</c:v>
                </c:pt>
              </c:strCache>
            </c:strRef>
          </c:cat>
          <c:val>
            <c:numRef>
              <c:f>Pivot2!$U$15:$U$22</c:f>
              <c:numCache>
                <c:formatCode>0.00%</c:formatCode>
                <c:ptCount val="7"/>
                <c:pt idx="0">
                  <c:v>0.40921312213113192</c:v>
                </c:pt>
                <c:pt idx="1">
                  <c:v>0.4343286860688288</c:v>
                </c:pt>
                <c:pt idx="2">
                  <c:v>0.4200398248135046</c:v>
                </c:pt>
                <c:pt idx="3">
                  <c:v>0.4186846702500916</c:v>
                </c:pt>
                <c:pt idx="4">
                  <c:v>0.42797951685044777</c:v>
                </c:pt>
                <c:pt idx="5">
                  <c:v>0.4191830705766843</c:v>
                </c:pt>
                <c:pt idx="6">
                  <c:v>0.42261897997345971</c:v>
                </c:pt>
              </c:numCache>
            </c:numRef>
          </c:val>
          <c:extLst>
            <c:ext xmlns:c16="http://schemas.microsoft.com/office/drawing/2014/chart" uri="{C3380CC4-5D6E-409C-BE32-E72D297353CC}">
              <c16:uniqueId val="{00000000-21EE-4DE1-AC0F-FC2878E3F184}"/>
            </c:ext>
          </c:extLst>
        </c:ser>
        <c:dLbls>
          <c:dLblPos val="inBase"/>
          <c:showLegendKey val="0"/>
          <c:showVal val="1"/>
          <c:showCatName val="0"/>
          <c:showSerName val="0"/>
          <c:showPercent val="0"/>
          <c:showBubbleSize val="0"/>
        </c:dLbls>
        <c:gapWidth val="150"/>
        <c:overlap val="100"/>
        <c:axId val="173060239"/>
        <c:axId val="173061199"/>
      </c:barChart>
      <c:catAx>
        <c:axId val="173060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mn-lt"/>
                <a:ea typeface="+mn-ea"/>
                <a:cs typeface="+mn-cs"/>
              </a:defRPr>
            </a:pPr>
            <a:endParaRPr lang="en-US"/>
          </a:p>
        </c:txPr>
        <c:crossAx val="173061199"/>
        <c:crosses val="autoZero"/>
        <c:auto val="1"/>
        <c:lblAlgn val="ctr"/>
        <c:lblOffset val="100"/>
        <c:noMultiLvlLbl val="0"/>
      </c:catAx>
      <c:valAx>
        <c:axId val="17306119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mn-lt"/>
                <a:ea typeface="+mn-ea"/>
                <a:cs typeface="+mn-cs"/>
              </a:defRPr>
            </a:pPr>
            <a:endParaRPr lang="en-US"/>
          </a:p>
        </c:txPr>
        <c:crossAx val="173060239"/>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a:noFill/>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microsoft.com/office/2011/relationships/webextension" Target="../webextensions/webextension1.xml"/><Relationship Id="rId5" Type="http://schemas.openxmlformats.org/officeDocument/2006/relationships/image" Target="../media/image3.emf"/><Relationship Id="rId4" Type="http://schemas.openxmlformats.org/officeDocument/2006/relationships/hyperlink" Target="#Dashboard2!A1"/></Relationships>
</file>

<file path=xl/drawings/_rels/drawing2.xml.rels><?xml version="1.0" encoding="UTF-8" standalone="yes"?>
<Relationships xmlns="http://schemas.openxmlformats.org/package/2006/relationships"><Relationship Id="rId8" Type="http://schemas.openxmlformats.org/officeDocument/2006/relationships/image" Target="../media/image11.emf"/><Relationship Id="rId3" Type="http://schemas.openxmlformats.org/officeDocument/2006/relationships/image" Target="../media/image6.emf"/><Relationship Id="rId7" Type="http://schemas.openxmlformats.org/officeDocument/2006/relationships/image" Target="../media/image10.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9.emf"/><Relationship Id="rId11" Type="http://schemas.openxmlformats.org/officeDocument/2006/relationships/hyperlink" Target="#Dashboard1!A1"/><Relationship Id="rId5" Type="http://schemas.openxmlformats.org/officeDocument/2006/relationships/image" Target="../media/image8.emf"/><Relationship Id="rId10" Type="http://schemas.openxmlformats.org/officeDocument/2006/relationships/chart" Target="../charts/chart3.xml"/><Relationship Id="rId4" Type="http://schemas.openxmlformats.org/officeDocument/2006/relationships/image" Target="../media/image7.emf"/><Relationship Id="rId9" Type="http://schemas.openxmlformats.org/officeDocument/2006/relationships/image" Target="../media/image12.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5.emf"/><Relationship Id="rId7" Type="http://schemas.openxmlformats.org/officeDocument/2006/relationships/image" Target="../media/image19.emf"/><Relationship Id="rId2" Type="http://schemas.openxmlformats.org/officeDocument/2006/relationships/image" Target="../media/image14.emf"/><Relationship Id="rId1" Type="http://schemas.openxmlformats.org/officeDocument/2006/relationships/image" Target="../media/image13.emf"/><Relationship Id="rId6" Type="http://schemas.openxmlformats.org/officeDocument/2006/relationships/image" Target="../media/image18.emf"/><Relationship Id="rId5" Type="http://schemas.openxmlformats.org/officeDocument/2006/relationships/image" Target="../media/image17.emf"/><Relationship Id="rId4"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120650</xdr:rowOff>
    </xdr:from>
    <xdr:to>
      <xdr:col>2</xdr:col>
      <xdr:colOff>412750</xdr:colOff>
      <xdr:row>9</xdr:row>
      <xdr:rowOff>114300</xdr:rowOff>
    </xdr:to>
    <xdr:sp macro="" textlink="">
      <xdr:nvSpPr>
        <xdr:cNvPr id="8" name="Oval 7">
          <a:extLst>
            <a:ext uri="{FF2B5EF4-FFF2-40B4-BE49-F238E27FC236}">
              <a16:creationId xmlns:a16="http://schemas.microsoft.com/office/drawing/2014/main" id="{B349AD08-E927-EC92-9683-E0C1CA2A76BD}"/>
            </a:ext>
          </a:extLst>
        </xdr:cNvPr>
        <xdr:cNvSpPr/>
      </xdr:nvSpPr>
      <xdr:spPr>
        <a:xfrm>
          <a:off x="114300" y="120650"/>
          <a:ext cx="1517650" cy="1651000"/>
        </a:xfrm>
        <a:prstGeom prst="ellipse">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152400</xdr:colOff>
      <xdr:row>5</xdr:row>
      <xdr:rowOff>12700</xdr:rowOff>
    </xdr:from>
    <xdr:to>
      <xdr:col>14</xdr:col>
      <xdr:colOff>584200</xdr:colOff>
      <xdr:row>31</xdr:row>
      <xdr:rowOff>57150</xdr:rowOff>
    </xdr:to>
    <xdr:sp macro="" textlink="">
      <xdr:nvSpPr>
        <xdr:cNvPr id="5" name="Rectangle: Diagonal Corners Rounded 4">
          <a:extLst>
            <a:ext uri="{FF2B5EF4-FFF2-40B4-BE49-F238E27FC236}">
              <a16:creationId xmlns:a16="http://schemas.microsoft.com/office/drawing/2014/main" id="{3E88AC6A-508F-E1D2-10BD-D6C38CEB2F20}"/>
            </a:ext>
          </a:extLst>
        </xdr:cNvPr>
        <xdr:cNvSpPr/>
      </xdr:nvSpPr>
      <xdr:spPr>
        <a:xfrm>
          <a:off x="152400" y="901700"/>
          <a:ext cx="9677400" cy="4667250"/>
        </a:xfrm>
        <a:prstGeom prst="round2DiagRect">
          <a:avLst/>
        </a:prstGeom>
        <a:solidFill>
          <a:schemeClr val="bg2"/>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273050</xdr:colOff>
      <xdr:row>5</xdr:row>
      <xdr:rowOff>107950</xdr:rowOff>
    </xdr:from>
    <xdr:to>
      <xdr:col>14</xdr:col>
      <xdr:colOff>444500</xdr:colOff>
      <xdr:row>30</xdr:row>
      <xdr:rowOff>133350</xdr:rowOff>
    </xdr:to>
    <xdr:sp macro="" textlink="">
      <xdr:nvSpPr>
        <xdr:cNvPr id="6" name="Rectangle: Diagonal Corners Rounded 5">
          <a:extLst>
            <a:ext uri="{FF2B5EF4-FFF2-40B4-BE49-F238E27FC236}">
              <a16:creationId xmlns:a16="http://schemas.microsoft.com/office/drawing/2014/main" id="{A36F53BF-4D69-429A-A300-56169D8B01A4}"/>
            </a:ext>
          </a:extLst>
        </xdr:cNvPr>
        <xdr:cNvSpPr/>
      </xdr:nvSpPr>
      <xdr:spPr>
        <a:xfrm>
          <a:off x="273050" y="996950"/>
          <a:ext cx="9417050" cy="4470400"/>
        </a:xfrm>
        <a:prstGeom prst="round2DiagRect">
          <a:avLst>
            <a:gd name="adj1" fmla="val 16667"/>
            <a:gd name="adj2" fmla="val 1417"/>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114300</xdr:colOff>
      <xdr:row>0</xdr:row>
      <xdr:rowOff>88900</xdr:rowOff>
    </xdr:from>
    <xdr:to>
      <xdr:col>13</xdr:col>
      <xdr:colOff>361950</xdr:colOff>
      <xdr:row>4</xdr:row>
      <xdr:rowOff>0</xdr:rowOff>
    </xdr:to>
    <xdr:sp macro="" textlink="">
      <xdr:nvSpPr>
        <xdr:cNvPr id="3" name="Rectangle: Rounded Corners 2">
          <a:extLst>
            <a:ext uri="{FF2B5EF4-FFF2-40B4-BE49-F238E27FC236}">
              <a16:creationId xmlns:a16="http://schemas.microsoft.com/office/drawing/2014/main" id="{506509FE-00ED-3DAD-005B-AACDEFB23E27}"/>
            </a:ext>
          </a:extLst>
        </xdr:cNvPr>
        <xdr:cNvSpPr/>
      </xdr:nvSpPr>
      <xdr:spPr>
        <a:xfrm>
          <a:off x="114300" y="88900"/>
          <a:ext cx="8832850" cy="62230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3200">
              <a:solidFill>
                <a:schemeClr val="tx2">
                  <a:lumMod val="75000"/>
                  <a:lumOff val="25000"/>
                </a:schemeClr>
              </a:solidFill>
              <a:latin typeface="Amasis MT Pro Black" panose="02040A04050005020304" pitchFamily="18" charset="0"/>
            </a:rPr>
            <a:t>Business Sales Dashboard</a:t>
          </a:r>
        </a:p>
      </xdr:txBody>
    </xdr:sp>
    <xdr:clientData/>
  </xdr:twoCellAnchor>
  <xdr:twoCellAnchor>
    <xdr:from>
      <xdr:col>13</xdr:col>
      <xdr:colOff>215900</xdr:colOff>
      <xdr:row>0</xdr:row>
      <xdr:rowOff>0</xdr:rowOff>
    </xdr:from>
    <xdr:to>
      <xdr:col>18</xdr:col>
      <xdr:colOff>330200</xdr:colOff>
      <xdr:row>32</xdr:row>
      <xdr:rowOff>6350</xdr:rowOff>
    </xdr:to>
    <xdr:sp macro="" textlink="">
      <xdr:nvSpPr>
        <xdr:cNvPr id="2" name="Moon 1">
          <a:extLst>
            <a:ext uri="{FF2B5EF4-FFF2-40B4-BE49-F238E27FC236}">
              <a16:creationId xmlns:a16="http://schemas.microsoft.com/office/drawing/2014/main" id="{F95BCE4E-92A4-2201-B707-E9A15D54760D}"/>
            </a:ext>
          </a:extLst>
        </xdr:cNvPr>
        <xdr:cNvSpPr/>
      </xdr:nvSpPr>
      <xdr:spPr>
        <a:xfrm flipH="1">
          <a:off x="8801100" y="0"/>
          <a:ext cx="3416300" cy="5695950"/>
        </a:xfrm>
        <a:prstGeom prst="moon">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4</xdr:col>
      <xdr:colOff>317500</xdr:colOff>
      <xdr:row>6</xdr:row>
      <xdr:rowOff>31750</xdr:rowOff>
    </xdr:from>
    <xdr:to>
      <xdr:col>14</xdr:col>
      <xdr:colOff>317500</xdr:colOff>
      <xdr:row>30</xdr:row>
      <xdr:rowOff>63500</xdr:rowOff>
    </xdr:to>
    <xdr:sp macro="" textlink="">
      <xdr:nvSpPr>
        <xdr:cNvPr id="7" name="Rectangle: Diagonal Corners Rounded 6">
          <a:extLst>
            <a:ext uri="{FF2B5EF4-FFF2-40B4-BE49-F238E27FC236}">
              <a16:creationId xmlns:a16="http://schemas.microsoft.com/office/drawing/2014/main" id="{C861A4D8-9A14-4A78-90F6-0950FCF19F14}"/>
            </a:ext>
          </a:extLst>
        </xdr:cNvPr>
        <xdr:cNvSpPr/>
      </xdr:nvSpPr>
      <xdr:spPr>
        <a:xfrm>
          <a:off x="2959100" y="1098550"/>
          <a:ext cx="6604000" cy="4298950"/>
        </a:xfrm>
        <a:prstGeom prst="round2Diag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4</xdr:col>
      <xdr:colOff>584200</xdr:colOff>
      <xdr:row>7</xdr:row>
      <xdr:rowOff>50800</xdr:rowOff>
    </xdr:from>
    <xdr:to>
      <xdr:col>14</xdr:col>
      <xdr:colOff>63500</xdr:colOff>
      <xdr:row>29</xdr:row>
      <xdr:rowOff>82550</xdr:rowOff>
    </xdr:to>
    <mc:AlternateContent xmlns:mc="http://schemas.openxmlformats.org/markup-compatibility/2006">
      <mc:Choice xmlns:we="http://schemas.microsoft.com/office/webextensions/webextension/2010/11" Requires="we">
        <xdr:graphicFrame macro="">
          <xdr:nvGraphicFramePr>
            <xdr:cNvPr id="9" name="Add-in 8">
              <a:extLst>
                <a:ext uri="{FF2B5EF4-FFF2-40B4-BE49-F238E27FC236}">
                  <a16:creationId xmlns:a16="http://schemas.microsoft.com/office/drawing/2014/main" id="{44A72B04-8122-457C-B326-BA0B9F622B0D}"/>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9" name="Add-in 8">
              <a:extLst>
                <a:ext uri="{FF2B5EF4-FFF2-40B4-BE49-F238E27FC236}">
                  <a16:creationId xmlns:a16="http://schemas.microsoft.com/office/drawing/2014/main" id="{44A72B04-8122-457C-B326-BA0B9F622B0D}"/>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xdr:from>
      <xdr:col>5</xdr:col>
      <xdr:colOff>6350</xdr:colOff>
      <xdr:row>8</xdr:row>
      <xdr:rowOff>158750</xdr:rowOff>
    </xdr:from>
    <xdr:to>
      <xdr:col>5</xdr:col>
      <xdr:colOff>641350</xdr:colOff>
      <xdr:row>10</xdr:row>
      <xdr:rowOff>95250</xdr:rowOff>
    </xdr:to>
    <xdr:sp macro="" textlink="">
      <xdr:nvSpPr>
        <xdr:cNvPr id="10" name="TextBox 9">
          <a:extLst>
            <a:ext uri="{FF2B5EF4-FFF2-40B4-BE49-F238E27FC236}">
              <a16:creationId xmlns:a16="http://schemas.microsoft.com/office/drawing/2014/main" id="{0A29E3BD-76F7-E393-4273-A560864D2F72}"/>
            </a:ext>
          </a:extLst>
        </xdr:cNvPr>
        <xdr:cNvSpPr txBox="1"/>
      </xdr:nvSpPr>
      <xdr:spPr>
        <a:xfrm>
          <a:off x="3308350" y="1581150"/>
          <a:ext cx="635000" cy="292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Store</a:t>
          </a:r>
        </a:p>
      </xdr:txBody>
    </xdr:sp>
    <xdr:clientData/>
  </xdr:twoCellAnchor>
  <xdr:twoCellAnchor editAs="oneCell">
    <xdr:from>
      <xdr:col>1</xdr:col>
      <xdr:colOff>6350</xdr:colOff>
      <xdr:row>6</xdr:row>
      <xdr:rowOff>152400</xdr:rowOff>
    </xdr:from>
    <xdr:to>
      <xdr:col>4</xdr:col>
      <xdr:colOff>133350</xdr:colOff>
      <xdr:row>18</xdr:row>
      <xdr:rowOff>50800</xdr:rowOff>
    </xdr:to>
    <mc:AlternateContent xmlns:mc="http://schemas.openxmlformats.org/markup-compatibility/2006" xmlns:a14="http://schemas.microsoft.com/office/drawing/2010/main">
      <mc:Choice Requires="a14">
        <xdr:graphicFrame macro="">
          <xdr:nvGraphicFramePr>
            <xdr:cNvPr id="11" name="Month Name">
              <a:extLst>
                <a:ext uri="{FF2B5EF4-FFF2-40B4-BE49-F238E27FC236}">
                  <a16:creationId xmlns:a16="http://schemas.microsoft.com/office/drawing/2014/main" id="{4370FB61-2F21-45CC-8A8F-2B59A3A26CC3}"/>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666750" y="1219200"/>
              <a:ext cx="2108200" cy="2032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654050</xdr:colOff>
      <xdr:row>19</xdr:row>
      <xdr:rowOff>38100</xdr:rowOff>
    </xdr:from>
    <xdr:to>
      <xdr:col>4</xdr:col>
      <xdr:colOff>158750</xdr:colOff>
      <xdr:row>22</xdr:row>
      <xdr:rowOff>31750</xdr:rowOff>
    </xdr:to>
    <xdr:sp macro="" textlink="Pivot!A2">
      <xdr:nvSpPr>
        <xdr:cNvPr id="4" name="Rectangle: Rounded Corners 3">
          <a:extLst>
            <a:ext uri="{FF2B5EF4-FFF2-40B4-BE49-F238E27FC236}">
              <a16:creationId xmlns:a16="http://schemas.microsoft.com/office/drawing/2014/main" id="{4BF129A5-17C4-5970-54B7-8A5512C410F9}"/>
            </a:ext>
          </a:extLst>
        </xdr:cNvPr>
        <xdr:cNvSpPr/>
      </xdr:nvSpPr>
      <xdr:spPr>
        <a:xfrm>
          <a:off x="654050" y="3416300"/>
          <a:ext cx="2146300" cy="52705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1A5ADD3B-8BC4-465D-A955-8AE6E745CA14}" type="TxLink">
            <a:rPr lang="en-US" sz="1100" b="0" i="0" u="none" strike="noStrike">
              <a:solidFill>
                <a:srgbClr val="000000"/>
              </a:solidFill>
              <a:latin typeface="Aptos Narrow"/>
            </a:rPr>
            <a:pPr algn="r"/>
            <a:t>$5.4M</a:t>
          </a:fld>
          <a:endParaRPr lang="en-CA" sz="1100" b="1">
            <a:latin typeface="Amasis MT Pro Medium" panose="02040604050005020304" pitchFamily="18" charset="0"/>
          </a:endParaRPr>
        </a:p>
      </xdr:txBody>
    </xdr:sp>
    <xdr:clientData/>
  </xdr:twoCellAnchor>
  <xdr:twoCellAnchor>
    <xdr:from>
      <xdr:col>1</xdr:col>
      <xdr:colOff>0</xdr:colOff>
      <xdr:row>23</xdr:row>
      <xdr:rowOff>63500</xdr:rowOff>
    </xdr:from>
    <xdr:to>
      <xdr:col>4</xdr:col>
      <xdr:colOff>152400</xdr:colOff>
      <xdr:row>26</xdr:row>
      <xdr:rowOff>57150</xdr:rowOff>
    </xdr:to>
    <xdr:sp macro="" textlink="Pivot!K2">
      <xdr:nvSpPr>
        <xdr:cNvPr id="12" name="Rectangle: Rounded Corners 11">
          <a:extLst>
            <a:ext uri="{FF2B5EF4-FFF2-40B4-BE49-F238E27FC236}">
              <a16:creationId xmlns:a16="http://schemas.microsoft.com/office/drawing/2014/main" id="{E867D056-80E1-46AE-81B8-446D6F28C67A}"/>
            </a:ext>
          </a:extLst>
        </xdr:cNvPr>
        <xdr:cNvSpPr/>
      </xdr:nvSpPr>
      <xdr:spPr>
        <a:xfrm>
          <a:off x="660400" y="4152900"/>
          <a:ext cx="2133600" cy="52705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BECC2FFF-B4AB-4DE5-A91D-761179F0A131}" type="TxLink">
            <a:rPr lang="en-US" sz="1100" b="0" i="0" u="none" strike="noStrike">
              <a:solidFill>
                <a:srgbClr val="000000"/>
              </a:solidFill>
              <a:latin typeface="Aptos Narrow"/>
            </a:rPr>
            <a:pPr algn="r"/>
            <a:t>$5.3M</a:t>
          </a:fld>
          <a:endParaRPr lang="en-CA" sz="1100"/>
        </a:p>
      </xdr:txBody>
    </xdr:sp>
    <xdr:clientData/>
  </xdr:twoCellAnchor>
  <xdr:twoCellAnchor>
    <xdr:from>
      <xdr:col>1</xdr:col>
      <xdr:colOff>6350</xdr:colOff>
      <xdr:row>27</xdr:row>
      <xdr:rowOff>82550</xdr:rowOff>
    </xdr:from>
    <xdr:to>
      <xdr:col>4</xdr:col>
      <xdr:colOff>165100</xdr:colOff>
      <xdr:row>30</xdr:row>
      <xdr:rowOff>50800</xdr:rowOff>
    </xdr:to>
    <xdr:sp macro="" textlink="">
      <xdr:nvSpPr>
        <xdr:cNvPr id="13" name="Rectangle: Rounded Corners 12">
          <a:extLst>
            <a:ext uri="{FF2B5EF4-FFF2-40B4-BE49-F238E27FC236}">
              <a16:creationId xmlns:a16="http://schemas.microsoft.com/office/drawing/2014/main" id="{AB930A27-A08C-456A-9E93-98471336340D}"/>
            </a:ext>
          </a:extLst>
        </xdr:cNvPr>
        <xdr:cNvSpPr/>
      </xdr:nvSpPr>
      <xdr:spPr>
        <a:xfrm>
          <a:off x="666750" y="4883150"/>
          <a:ext cx="2139950" cy="50165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en-US" sz="1100"/>
        </a:p>
      </xdr:txBody>
    </xdr:sp>
    <xdr:clientData/>
  </xdr:twoCellAnchor>
  <xdr:twoCellAnchor>
    <xdr:from>
      <xdr:col>1</xdr:col>
      <xdr:colOff>88900</xdr:colOff>
      <xdr:row>19</xdr:row>
      <xdr:rowOff>165100</xdr:rowOff>
    </xdr:from>
    <xdr:to>
      <xdr:col>2</xdr:col>
      <xdr:colOff>590550</xdr:colOff>
      <xdr:row>21</xdr:row>
      <xdr:rowOff>25400</xdr:rowOff>
    </xdr:to>
    <xdr:sp macro="" textlink="">
      <xdr:nvSpPr>
        <xdr:cNvPr id="18" name="TextBox 13">
          <a:extLst>
            <a:ext uri="{FF2B5EF4-FFF2-40B4-BE49-F238E27FC236}">
              <a16:creationId xmlns:a16="http://schemas.microsoft.com/office/drawing/2014/main" id="{2330B087-5078-295C-2C8A-B527748B7BE1}"/>
            </a:ext>
          </a:extLst>
        </xdr:cNvPr>
        <xdr:cNvSpPr txBox="1"/>
      </xdr:nvSpPr>
      <xdr:spPr>
        <a:xfrm>
          <a:off x="749300" y="3543300"/>
          <a:ext cx="1162050" cy="21590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CA" sz="1100">
              <a:solidFill>
                <a:schemeClr val="dk1"/>
              </a:solidFill>
              <a:latin typeface="Amasis MT Pro Medium" panose="02040604050005020304" pitchFamily="18" charset="0"/>
              <a:ea typeface="+mn-ea"/>
              <a:cs typeface="+mn-cs"/>
            </a:rPr>
            <a:t>Total Revenue</a:t>
          </a:r>
        </a:p>
      </xdr:txBody>
    </xdr:sp>
    <xdr:clientData/>
  </xdr:twoCellAnchor>
  <xdr:twoCellAnchor>
    <xdr:from>
      <xdr:col>1</xdr:col>
      <xdr:colOff>114300</xdr:colOff>
      <xdr:row>24</xdr:row>
      <xdr:rowOff>12700</xdr:rowOff>
    </xdr:from>
    <xdr:to>
      <xdr:col>2</xdr:col>
      <xdr:colOff>476250</xdr:colOff>
      <xdr:row>25</xdr:row>
      <xdr:rowOff>82550</xdr:rowOff>
    </xdr:to>
    <xdr:sp macro="" textlink="">
      <xdr:nvSpPr>
        <xdr:cNvPr id="19" name="TextBox 14">
          <a:extLst>
            <a:ext uri="{FF2B5EF4-FFF2-40B4-BE49-F238E27FC236}">
              <a16:creationId xmlns:a16="http://schemas.microsoft.com/office/drawing/2014/main" id="{29CCEC71-C872-486E-9D3B-B61F200E2E41}"/>
            </a:ext>
          </a:extLst>
        </xdr:cNvPr>
        <xdr:cNvSpPr txBox="1"/>
      </xdr:nvSpPr>
      <xdr:spPr>
        <a:xfrm>
          <a:off x="774700" y="4279900"/>
          <a:ext cx="1022350" cy="24765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CA" sz="1100">
              <a:solidFill>
                <a:schemeClr val="dk1"/>
              </a:solidFill>
              <a:latin typeface="Amasis MT Pro Medium" panose="02040604050005020304" pitchFamily="18" charset="0"/>
              <a:ea typeface="+mn-ea"/>
              <a:cs typeface="+mn-cs"/>
            </a:rPr>
            <a:t>Total Target</a:t>
          </a:r>
        </a:p>
      </xdr:txBody>
    </xdr:sp>
    <xdr:clientData/>
  </xdr:twoCellAnchor>
  <xdr:twoCellAnchor>
    <xdr:from>
      <xdr:col>1</xdr:col>
      <xdr:colOff>88900</xdr:colOff>
      <xdr:row>27</xdr:row>
      <xdr:rowOff>158750</xdr:rowOff>
    </xdr:from>
    <xdr:to>
      <xdr:col>2</xdr:col>
      <xdr:colOff>457200</xdr:colOff>
      <xdr:row>29</xdr:row>
      <xdr:rowOff>146050</xdr:rowOff>
    </xdr:to>
    <xdr:sp macro="" textlink="">
      <xdr:nvSpPr>
        <xdr:cNvPr id="16" name="TextBox 15">
          <a:extLst>
            <a:ext uri="{FF2B5EF4-FFF2-40B4-BE49-F238E27FC236}">
              <a16:creationId xmlns:a16="http://schemas.microsoft.com/office/drawing/2014/main" id="{DEB1D822-6EEF-44EB-81FD-3FA702B1F459}"/>
            </a:ext>
          </a:extLst>
        </xdr:cNvPr>
        <xdr:cNvSpPr txBox="1"/>
      </xdr:nvSpPr>
      <xdr:spPr>
        <a:xfrm>
          <a:off x="749300" y="4959350"/>
          <a:ext cx="1028700" cy="34290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latin typeface="Amasis MT Pro Medium" panose="02040604050005020304" pitchFamily="18" charset="0"/>
            </a:rPr>
            <a:t>Variance %</a:t>
          </a:r>
        </a:p>
      </xdr:txBody>
    </xdr:sp>
    <xdr:clientData/>
  </xdr:twoCellAnchor>
  <mc:AlternateContent xmlns:mc="http://schemas.openxmlformats.org/markup-compatibility/2006">
    <mc:Choice xmlns:a14="http://schemas.microsoft.com/office/drawing/2010/main" Requires="a14">
      <xdr:twoCellAnchor editAs="oneCell">
        <xdr:from>
          <xdr:col>3</xdr:col>
          <xdr:colOff>222250</xdr:colOff>
          <xdr:row>28</xdr:row>
          <xdr:rowOff>89144</xdr:rowOff>
        </xdr:from>
        <xdr:to>
          <xdr:col>4</xdr:col>
          <xdr:colOff>127000</xdr:colOff>
          <xdr:row>29</xdr:row>
          <xdr:rowOff>63500</xdr:rowOff>
        </xdr:to>
        <xdr:pic>
          <xdr:nvPicPr>
            <xdr:cNvPr id="20" name="Picture 19">
              <a:extLst>
                <a:ext uri="{FF2B5EF4-FFF2-40B4-BE49-F238E27FC236}">
                  <a16:creationId xmlns:a16="http://schemas.microsoft.com/office/drawing/2014/main" id="{6F921069-5434-C12A-6ADE-59DB3103D892}"/>
                </a:ext>
              </a:extLst>
            </xdr:cNvPr>
            <xdr:cNvPicPr>
              <a:picLocks noChangeAspect="1" noChangeArrowheads="1"/>
              <a:extLst>
                <a:ext uri="{84589F7E-364E-4C9E-8A38-B11213B215E9}">
                  <a14:cameraTool cellRange="Pivot!$C$11" spid="_x0000_s1171"/>
                </a:ext>
              </a:extLst>
            </xdr:cNvPicPr>
          </xdr:nvPicPr>
          <xdr:blipFill rotWithShape="1">
            <a:blip xmlns:r="http://schemas.openxmlformats.org/officeDocument/2006/relationships" r:embed="rId3"/>
            <a:srcRect l="4400" t="16783" r="25355" b="10280"/>
            <a:stretch>
              <a:fillRect/>
            </a:stretch>
          </xdr:blipFill>
          <xdr:spPr bwMode="auto">
            <a:xfrm>
              <a:off x="2203450" y="5067544"/>
              <a:ext cx="565150" cy="152156"/>
            </a:xfrm>
            <a:prstGeom prst="rect">
              <a:avLst/>
            </a:prstGeom>
            <a:noFill/>
          </xdr:spPr>
        </xdr:pic>
        <xdr:clientData/>
      </xdr:twoCellAnchor>
    </mc:Choice>
    <mc:Fallback/>
  </mc:AlternateContent>
  <xdr:twoCellAnchor>
    <xdr:from>
      <xdr:col>15</xdr:col>
      <xdr:colOff>539750</xdr:colOff>
      <xdr:row>1</xdr:row>
      <xdr:rowOff>76200</xdr:rowOff>
    </xdr:from>
    <xdr:to>
      <xdr:col>17</xdr:col>
      <xdr:colOff>292100</xdr:colOff>
      <xdr:row>4</xdr:row>
      <xdr:rowOff>38100</xdr:rowOff>
    </xdr:to>
    <xdr:sp macro="" textlink="">
      <xdr:nvSpPr>
        <xdr:cNvPr id="25" name="TextBox 13">
          <a:hlinkClick xmlns:r="http://schemas.openxmlformats.org/officeDocument/2006/relationships" r:id="rId4"/>
          <a:extLst>
            <a:ext uri="{FF2B5EF4-FFF2-40B4-BE49-F238E27FC236}">
              <a16:creationId xmlns:a16="http://schemas.microsoft.com/office/drawing/2014/main" id="{4926B345-D4D3-34B6-169B-D2756AAA7D51}"/>
            </a:ext>
          </a:extLst>
        </xdr:cNvPr>
        <xdr:cNvSpPr txBox="1"/>
      </xdr:nvSpPr>
      <xdr:spPr>
        <a:xfrm>
          <a:off x="10445750" y="254000"/>
          <a:ext cx="10731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a:solidFill>
                <a:schemeClr val="bg1"/>
              </a:solidFill>
              <a:latin typeface="Amasis MT Pro Black" panose="02040A04050005020304" pitchFamily="18" charset="0"/>
            </a:rPr>
            <a:t>Click</a:t>
          </a:r>
          <a:r>
            <a:rPr lang="en-CA" sz="1100" baseline="0">
              <a:solidFill>
                <a:schemeClr val="bg1"/>
              </a:solidFill>
              <a:latin typeface="Amasis MT Pro Black" panose="02040A04050005020304" pitchFamily="18" charset="0"/>
            </a:rPr>
            <a:t> here for </a:t>
          </a:r>
          <a:r>
            <a:rPr lang="en-CA" sz="1100">
              <a:solidFill>
                <a:schemeClr val="bg1"/>
              </a:solidFill>
              <a:latin typeface="Amasis MT Pro Black" panose="02040A04050005020304" pitchFamily="18" charset="0"/>
            </a:rPr>
            <a:t>Page2 </a:t>
          </a:r>
        </a:p>
      </xdr:txBody>
    </xdr:sp>
    <xdr:clientData/>
  </xdr:twoCellAnchor>
  <mc:AlternateContent xmlns:mc="http://schemas.openxmlformats.org/markup-compatibility/2006">
    <mc:Choice xmlns:a14="http://schemas.microsoft.com/office/drawing/2010/main" Requires="a14">
      <xdr:twoCellAnchor editAs="oneCell">
        <xdr:from>
          <xdr:col>3</xdr:col>
          <xdr:colOff>222250</xdr:colOff>
          <xdr:row>28</xdr:row>
          <xdr:rowOff>88900</xdr:rowOff>
        </xdr:from>
        <xdr:to>
          <xdr:col>4</xdr:col>
          <xdr:colOff>127000</xdr:colOff>
          <xdr:row>29</xdr:row>
          <xdr:rowOff>63500</xdr:rowOff>
        </xdr:to>
        <xdr:pic>
          <xdr:nvPicPr>
            <xdr:cNvPr id="1143" name="Picture 19">
              <a:extLst>
                <a:ext uri="{FF2B5EF4-FFF2-40B4-BE49-F238E27FC236}">
                  <a16:creationId xmlns:a16="http://schemas.microsoft.com/office/drawing/2014/main" id="{86CA2412-A322-317E-AABB-7AD5054FC714}"/>
                </a:ext>
              </a:extLst>
            </xdr:cNvPr>
            <xdr:cNvPicPr>
              <a:picLocks noChangeAspect="1" noChangeArrowheads="1"/>
              <a:extLst>
                <a:ext uri="{84589F7E-364E-4C9E-8A38-B11213B215E9}">
                  <a14:cameraTool cellRange="Pivot!$C$11" spid="_x0000_s1172"/>
                </a:ext>
              </a:extLst>
            </xdr:cNvPicPr>
          </xdr:nvPicPr>
          <xdr:blipFill>
            <a:blip xmlns:r="http://schemas.openxmlformats.org/officeDocument/2006/relationships" r:embed="rId5"/>
            <a:srcRect l="4401" t="16783" r="25356" b="10280"/>
            <a:stretch>
              <a:fillRect/>
            </a:stretch>
          </xdr:blipFill>
          <xdr:spPr bwMode="auto">
            <a:xfrm>
              <a:off x="2203450" y="5067300"/>
              <a:ext cx="565150" cy="1524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12</xdr:col>
      <xdr:colOff>647700</xdr:colOff>
      <xdr:row>0</xdr:row>
      <xdr:rowOff>0</xdr:rowOff>
    </xdr:from>
    <xdr:to>
      <xdr:col>18</xdr:col>
      <xdr:colOff>101600</xdr:colOff>
      <xdr:row>32</xdr:row>
      <xdr:rowOff>6350</xdr:rowOff>
    </xdr:to>
    <xdr:sp macro="" textlink="">
      <xdr:nvSpPr>
        <xdr:cNvPr id="25" name="Moon 1">
          <a:extLst>
            <a:ext uri="{FF2B5EF4-FFF2-40B4-BE49-F238E27FC236}">
              <a16:creationId xmlns:a16="http://schemas.microsoft.com/office/drawing/2014/main" id="{9B3CF018-2012-48E5-BED5-E28672B35578}"/>
            </a:ext>
          </a:extLst>
        </xdr:cNvPr>
        <xdr:cNvSpPr/>
      </xdr:nvSpPr>
      <xdr:spPr>
        <a:xfrm flipH="1">
          <a:off x="8572500" y="0"/>
          <a:ext cx="3416300" cy="5695950"/>
        </a:xfrm>
        <a:prstGeom prst="moon">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190500</xdr:colOff>
      <xdr:row>0</xdr:row>
      <xdr:rowOff>76200</xdr:rowOff>
    </xdr:from>
    <xdr:to>
      <xdr:col>14</xdr:col>
      <xdr:colOff>107950</xdr:colOff>
      <xdr:row>3</xdr:row>
      <xdr:rowOff>6350</xdr:rowOff>
    </xdr:to>
    <xdr:sp macro="" textlink="">
      <xdr:nvSpPr>
        <xdr:cNvPr id="3" name="Rectangle: Rounded Corners 2">
          <a:extLst>
            <a:ext uri="{FF2B5EF4-FFF2-40B4-BE49-F238E27FC236}">
              <a16:creationId xmlns:a16="http://schemas.microsoft.com/office/drawing/2014/main" id="{4745529D-5BD0-4E3B-B553-E114045DC115}"/>
            </a:ext>
          </a:extLst>
        </xdr:cNvPr>
        <xdr:cNvSpPr/>
      </xdr:nvSpPr>
      <xdr:spPr>
        <a:xfrm>
          <a:off x="190500" y="76200"/>
          <a:ext cx="8451850" cy="48260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2400">
              <a:solidFill>
                <a:schemeClr val="tx2">
                  <a:lumMod val="75000"/>
                  <a:lumOff val="25000"/>
                </a:schemeClr>
              </a:solidFill>
              <a:latin typeface="Amasis MT Pro Black" panose="02040A04050005020304" pitchFamily="18" charset="0"/>
            </a:rPr>
            <a:t>Revenue,</a:t>
          </a:r>
          <a:r>
            <a:rPr lang="en-CA" sz="2400" baseline="0">
              <a:solidFill>
                <a:schemeClr val="tx2">
                  <a:lumMod val="75000"/>
                  <a:lumOff val="25000"/>
                </a:schemeClr>
              </a:solidFill>
              <a:latin typeface="Amasis MT Pro Black" panose="02040A04050005020304" pitchFamily="18" charset="0"/>
            </a:rPr>
            <a:t> Target &amp; Profit</a:t>
          </a:r>
          <a:endParaRPr lang="en-CA" sz="2400">
            <a:solidFill>
              <a:schemeClr val="tx2">
                <a:lumMod val="75000"/>
                <a:lumOff val="25000"/>
              </a:schemeClr>
            </a:solidFill>
            <a:latin typeface="Amasis MT Pro Black" panose="02040A04050005020304" pitchFamily="18" charset="0"/>
          </a:endParaRPr>
        </a:p>
      </xdr:txBody>
    </xdr:sp>
    <xdr:clientData/>
  </xdr:twoCellAnchor>
  <xdr:twoCellAnchor>
    <xdr:from>
      <xdr:col>6</xdr:col>
      <xdr:colOff>127000</xdr:colOff>
      <xdr:row>3</xdr:row>
      <xdr:rowOff>120651</xdr:rowOff>
    </xdr:from>
    <xdr:to>
      <xdr:col>14</xdr:col>
      <xdr:colOff>114300</xdr:colOff>
      <xdr:row>31</xdr:row>
      <xdr:rowOff>120651</xdr:rowOff>
    </xdr:to>
    <xdr:sp macro="" textlink="">
      <xdr:nvSpPr>
        <xdr:cNvPr id="13" name="Rectangle: Diagonal Corners Rounded 6">
          <a:extLst>
            <a:ext uri="{FF2B5EF4-FFF2-40B4-BE49-F238E27FC236}">
              <a16:creationId xmlns:a16="http://schemas.microsoft.com/office/drawing/2014/main" id="{EBFA805B-7CDC-4D2F-9F55-85809B96CBD9}"/>
            </a:ext>
          </a:extLst>
        </xdr:cNvPr>
        <xdr:cNvSpPr/>
      </xdr:nvSpPr>
      <xdr:spPr>
        <a:xfrm>
          <a:off x="4089400" y="654051"/>
          <a:ext cx="5270500" cy="4978400"/>
        </a:xfrm>
        <a:prstGeom prst="round2Diag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6</xdr:col>
      <xdr:colOff>142133</xdr:colOff>
      <xdr:row>19</xdr:row>
      <xdr:rowOff>57151</xdr:rowOff>
    </xdr:from>
    <xdr:to>
      <xdr:col>13</xdr:col>
      <xdr:colOff>458282</xdr:colOff>
      <xdr:row>30</xdr:row>
      <xdr:rowOff>120650</xdr:rowOff>
    </xdr:to>
    <xdr:graphicFrame macro="">
      <xdr:nvGraphicFramePr>
        <xdr:cNvPr id="18" name="Chart 17">
          <a:extLst>
            <a:ext uri="{FF2B5EF4-FFF2-40B4-BE49-F238E27FC236}">
              <a16:creationId xmlns:a16="http://schemas.microsoft.com/office/drawing/2014/main" id="{3C79DA75-A969-4FF8-ACDE-E63FC467C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547316</xdr:colOff>
      <xdr:row>10</xdr:row>
      <xdr:rowOff>46206</xdr:rowOff>
    </xdr:from>
    <xdr:to>
      <xdr:col>13</xdr:col>
      <xdr:colOff>580146</xdr:colOff>
      <xdr:row>19</xdr:row>
      <xdr:rowOff>95250</xdr:rowOff>
    </xdr:to>
    <xdr:graphicFrame macro="">
      <xdr:nvGraphicFramePr>
        <xdr:cNvPr id="5" name="Chart 18">
          <a:extLst>
            <a:ext uri="{FF2B5EF4-FFF2-40B4-BE49-F238E27FC236}">
              <a16:creationId xmlns:a16="http://schemas.microsoft.com/office/drawing/2014/main" id="{FA691E11-14E9-4D19-8339-9EFF53312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152399</xdr:colOff>
      <xdr:row>9</xdr:row>
      <xdr:rowOff>13511</xdr:rowOff>
    </xdr:from>
    <xdr:to>
      <xdr:col>10</xdr:col>
      <xdr:colOff>331010</xdr:colOff>
      <xdr:row>10</xdr:row>
      <xdr:rowOff>114841</xdr:rowOff>
    </xdr:to>
    <xdr:sp macro="" textlink="">
      <xdr:nvSpPr>
        <xdr:cNvPr id="8" name="TextBox 19">
          <a:extLst>
            <a:ext uri="{FF2B5EF4-FFF2-40B4-BE49-F238E27FC236}">
              <a16:creationId xmlns:a16="http://schemas.microsoft.com/office/drawing/2014/main" id="{D2B12233-08DE-98A2-16F5-C384A815D39E}"/>
            </a:ext>
          </a:extLst>
        </xdr:cNvPr>
        <xdr:cNvSpPr txBox="1"/>
      </xdr:nvSpPr>
      <xdr:spPr>
        <a:xfrm>
          <a:off x="3809999" y="1670861"/>
          <a:ext cx="2617011" cy="2854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solidFill>
                <a:schemeClr val="tx2">
                  <a:lumMod val="75000"/>
                  <a:lumOff val="25000"/>
                </a:schemeClr>
              </a:solidFill>
              <a:latin typeface="Amasis MT Pro Medium" panose="02040604050005020304" pitchFamily="18" charset="0"/>
            </a:rPr>
            <a:t>Revenue vs Target by Month</a:t>
          </a:r>
        </a:p>
      </xdr:txBody>
    </xdr:sp>
    <xdr:clientData/>
  </xdr:twoCellAnchor>
  <xdr:twoCellAnchor editAs="oneCell">
    <xdr:from>
      <xdr:col>15</xdr:col>
      <xdr:colOff>448705</xdr:colOff>
      <xdr:row>7</xdr:row>
      <xdr:rowOff>153363</xdr:rowOff>
    </xdr:from>
    <xdr:to>
      <xdr:col>18</xdr:col>
      <xdr:colOff>38100</xdr:colOff>
      <xdr:row>26</xdr:row>
      <xdr:rowOff>62006</xdr:rowOff>
    </xdr:to>
    <mc:AlternateContent xmlns:mc="http://schemas.openxmlformats.org/markup-compatibility/2006" xmlns:a14="http://schemas.microsoft.com/office/drawing/2010/main">
      <mc:Choice Requires="a14">
        <xdr:graphicFrame macro="">
          <xdr:nvGraphicFramePr>
            <xdr:cNvPr id="21" name="Store Name">
              <a:extLst>
                <a:ext uri="{FF2B5EF4-FFF2-40B4-BE49-F238E27FC236}">
                  <a16:creationId xmlns:a16="http://schemas.microsoft.com/office/drawing/2014/main" id="{E1C05FD2-00AA-4A43-BD4B-F1120AE161CD}"/>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mlns="">
        <xdr:sp macro="" textlink="">
          <xdr:nvSpPr>
            <xdr:cNvPr id="0" name=""/>
            <xdr:cNvSpPr>
              <a:spLocks noTextEdit="1"/>
            </xdr:cNvSpPr>
          </xdr:nvSpPr>
          <xdr:spPr>
            <a:xfrm>
              <a:off x="10354705" y="1397963"/>
              <a:ext cx="1570595" cy="328684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355600</xdr:colOff>
      <xdr:row>4</xdr:row>
      <xdr:rowOff>171450</xdr:rowOff>
    </xdr:from>
    <xdr:to>
      <xdr:col>8</xdr:col>
      <xdr:colOff>270566</xdr:colOff>
      <xdr:row>6</xdr:row>
      <xdr:rowOff>127117</xdr:rowOff>
    </xdr:to>
    <xdr:sp macro="" textlink="">
      <xdr:nvSpPr>
        <xdr:cNvPr id="32" name="TextBox 3">
          <a:extLst>
            <a:ext uri="{FF2B5EF4-FFF2-40B4-BE49-F238E27FC236}">
              <a16:creationId xmlns:a16="http://schemas.microsoft.com/office/drawing/2014/main" id="{EC893617-2618-99C8-9823-41EDAC792E81}"/>
            </a:ext>
          </a:extLst>
        </xdr:cNvPr>
        <xdr:cNvSpPr txBox="1"/>
      </xdr:nvSpPr>
      <xdr:spPr>
        <a:xfrm>
          <a:off x="4013200" y="908050"/>
          <a:ext cx="1134166" cy="3239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chemeClr val="tx2">
                  <a:lumMod val="75000"/>
                  <a:lumOff val="25000"/>
                </a:schemeClr>
              </a:solidFill>
            </a:rPr>
            <a:t>Total </a:t>
          </a:r>
          <a:r>
            <a:rPr lang="en-CA" sz="1200" b="1">
              <a:solidFill>
                <a:schemeClr val="tx2">
                  <a:lumMod val="75000"/>
                  <a:lumOff val="25000"/>
                </a:schemeClr>
              </a:solidFill>
              <a:latin typeface="Amasis MT Pro Medium" panose="02040604050005020304" pitchFamily="18" charset="0"/>
              <a:ea typeface="+mn-ea"/>
              <a:cs typeface="+mn-cs"/>
            </a:rPr>
            <a:t>Revenue</a:t>
          </a:r>
        </a:p>
      </xdr:txBody>
    </xdr:sp>
    <xdr:clientData/>
  </xdr:twoCellAnchor>
  <xdr:twoCellAnchor>
    <xdr:from>
      <xdr:col>9</xdr:col>
      <xdr:colOff>198571</xdr:colOff>
      <xdr:row>4</xdr:row>
      <xdr:rowOff>171434</xdr:rowOff>
    </xdr:from>
    <xdr:to>
      <xdr:col>11</xdr:col>
      <xdr:colOff>88348</xdr:colOff>
      <xdr:row>6</xdr:row>
      <xdr:rowOff>120363</xdr:rowOff>
    </xdr:to>
    <xdr:sp macro="" textlink="">
      <xdr:nvSpPr>
        <xdr:cNvPr id="33" name="TextBox 4">
          <a:extLst>
            <a:ext uri="{FF2B5EF4-FFF2-40B4-BE49-F238E27FC236}">
              <a16:creationId xmlns:a16="http://schemas.microsoft.com/office/drawing/2014/main" id="{E4138155-E87F-41FE-AF29-A9012E7847B0}"/>
            </a:ext>
          </a:extLst>
        </xdr:cNvPr>
        <xdr:cNvSpPr txBox="1"/>
      </xdr:nvSpPr>
      <xdr:spPr>
        <a:xfrm>
          <a:off x="5665093" y="900304"/>
          <a:ext cx="1104559" cy="3133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chemeClr val="tx2">
                  <a:lumMod val="75000"/>
                  <a:lumOff val="25000"/>
                </a:schemeClr>
              </a:solidFill>
              <a:latin typeface="Amasis MT Pro Medium" panose="02040604050005020304" pitchFamily="18" charset="0"/>
              <a:ea typeface="+mn-ea"/>
              <a:cs typeface="+mn-cs"/>
            </a:rPr>
            <a:t>Total</a:t>
          </a:r>
          <a:r>
            <a:rPr lang="en-CA" sz="1200" b="1">
              <a:solidFill>
                <a:schemeClr val="tx2">
                  <a:lumMod val="75000"/>
                  <a:lumOff val="25000"/>
                </a:schemeClr>
              </a:solidFill>
              <a:latin typeface="+mn-lt"/>
              <a:ea typeface="+mn-ea"/>
              <a:cs typeface="+mn-cs"/>
            </a:rPr>
            <a:t> </a:t>
          </a:r>
          <a:r>
            <a:rPr lang="en-CA" sz="1200" b="1">
              <a:solidFill>
                <a:schemeClr val="tx2">
                  <a:lumMod val="75000"/>
                  <a:lumOff val="25000"/>
                </a:schemeClr>
              </a:solidFill>
              <a:latin typeface="Amasis MT Pro Medium" panose="02040604050005020304" pitchFamily="18" charset="0"/>
              <a:ea typeface="+mn-ea"/>
              <a:cs typeface="+mn-cs"/>
            </a:rPr>
            <a:t>Target</a:t>
          </a:r>
        </a:p>
      </xdr:txBody>
    </xdr:sp>
    <xdr:clientData/>
  </xdr:twoCellAnchor>
  <xdr:twoCellAnchor>
    <xdr:from>
      <xdr:col>12</xdr:col>
      <xdr:colOff>3924</xdr:colOff>
      <xdr:row>4</xdr:row>
      <xdr:rowOff>157417</xdr:rowOff>
    </xdr:from>
    <xdr:to>
      <xdr:col>13</xdr:col>
      <xdr:colOff>320613</xdr:colOff>
      <xdr:row>6</xdr:row>
      <xdr:rowOff>109318</xdr:rowOff>
    </xdr:to>
    <xdr:sp macro="" textlink="">
      <xdr:nvSpPr>
        <xdr:cNvPr id="29" name="TextBox 5">
          <a:extLst>
            <a:ext uri="{FF2B5EF4-FFF2-40B4-BE49-F238E27FC236}">
              <a16:creationId xmlns:a16="http://schemas.microsoft.com/office/drawing/2014/main" id="{B9024AA7-29B7-4484-B258-CEA5632FFB23}"/>
            </a:ext>
          </a:extLst>
        </xdr:cNvPr>
        <xdr:cNvSpPr txBox="1"/>
      </xdr:nvSpPr>
      <xdr:spPr>
        <a:xfrm>
          <a:off x="7292620" y="886287"/>
          <a:ext cx="924080" cy="316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CA" sz="1200" b="1">
              <a:solidFill>
                <a:schemeClr val="tx2">
                  <a:lumMod val="75000"/>
                  <a:lumOff val="25000"/>
                </a:schemeClr>
              </a:solidFill>
              <a:latin typeface="Amasis MT Pro Medium" panose="02040604050005020304" pitchFamily="18" charset="0"/>
              <a:ea typeface="+mn-ea"/>
              <a:cs typeface="+mn-cs"/>
            </a:rPr>
            <a:t>Variance</a:t>
          </a:r>
          <a:r>
            <a:rPr lang="en-CA" sz="1200" b="1">
              <a:solidFill>
                <a:schemeClr val="tx2">
                  <a:lumMod val="75000"/>
                  <a:lumOff val="25000"/>
                </a:schemeClr>
              </a:solidFill>
              <a:latin typeface="+mn-lt"/>
              <a:ea typeface="+mn-ea"/>
              <a:cs typeface="+mn-cs"/>
            </a:rPr>
            <a:t> %</a:t>
          </a:r>
        </a:p>
      </xdr:txBody>
    </xdr:sp>
    <xdr:clientData/>
  </xdr:twoCellAnchor>
  <xdr:twoCellAnchor>
    <xdr:from>
      <xdr:col>6</xdr:col>
      <xdr:colOff>533401</xdr:colOff>
      <xdr:row>6</xdr:row>
      <xdr:rowOff>107274</xdr:rowOff>
    </xdr:from>
    <xdr:to>
      <xdr:col>8</xdr:col>
      <xdr:colOff>96871</xdr:colOff>
      <xdr:row>8</xdr:row>
      <xdr:rowOff>120785</xdr:rowOff>
    </xdr:to>
    <xdr:sp macro="" textlink="">
      <xdr:nvSpPr>
        <xdr:cNvPr id="34" name="TextBox 33">
          <a:extLst>
            <a:ext uri="{FF2B5EF4-FFF2-40B4-BE49-F238E27FC236}">
              <a16:creationId xmlns:a16="http://schemas.microsoft.com/office/drawing/2014/main" id="{FDCEE862-7211-A2EC-3425-D273514EEB0E}"/>
            </a:ext>
          </a:extLst>
        </xdr:cNvPr>
        <xdr:cNvSpPr txBox="1"/>
      </xdr:nvSpPr>
      <xdr:spPr>
        <a:xfrm>
          <a:off x="4495801" y="1174074"/>
          <a:ext cx="884270" cy="369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CA" sz="1200" b="1">
            <a:solidFill>
              <a:schemeClr val="tx2">
                <a:lumMod val="75000"/>
                <a:lumOff val="25000"/>
              </a:schemeClr>
            </a:solidFill>
            <a:latin typeface="+mn-lt"/>
            <a:ea typeface="+mn-ea"/>
            <a:cs typeface="+mn-cs"/>
          </a:endParaRPr>
        </a:p>
      </xdr:txBody>
    </xdr:sp>
    <xdr:clientData/>
  </xdr:twoCellAnchor>
  <xdr:twoCellAnchor>
    <xdr:from>
      <xdr:col>9</xdr:col>
      <xdr:colOff>422612</xdr:colOff>
      <xdr:row>6</xdr:row>
      <xdr:rowOff>111868</xdr:rowOff>
    </xdr:from>
    <xdr:to>
      <xdr:col>10</xdr:col>
      <xdr:colOff>476655</xdr:colOff>
      <xdr:row>8</xdr:row>
      <xdr:rowOff>125379</xdr:rowOff>
    </xdr:to>
    <xdr:sp macro="" textlink="">
      <xdr:nvSpPr>
        <xdr:cNvPr id="35" name="TextBox 34">
          <a:extLst>
            <a:ext uri="{FF2B5EF4-FFF2-40B4-BE49-F238E27FC236}">
              <a16:creationId xmlns:a16="http://schemas.microsoft.com/office/drawing/2014/main" id="{3200491F-28C0-40AB-A8FE-CA42E0F2D219}"/>
            </a:ext>
          </a:extLst>
        </xdr:cNvPr>
        <xdr:cNvSpPr txBox="1"/>
      </xdr:nvSpPr>
      <xdr:spPr>
        <a:xfrm>
          <a:off x="5894421" y="1206230"/>
          <a:ext cx="662021" cy="378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CA" sz="1200" b="1">
            <a:solidFill>
              <a:schemeClr val="tx2">
                <a:lumMod val="75000"/>
                <a:lumOff val="25000"/>
              </a:schemeClr>
            </a:solidFill>
            <a:latin typeface="+mn-lt"/>
            <a:ea typeface="+mn-ea"/>
            <a:cs typeface="+mn-cs"/>
          </a:endParaRPr>
        </a:p>
      </xdr:txBody>
    </xdr:sp>
    <xdr:clientData/>
  </xdr:twoCellAnchor>
  <xdr:twoCellAnchor>
    <xdr:from>
      <xdr:col>12</xdr:col>
      <xdr:colOff>156183</xdr:colOff>
      <xdr:row>6</xdr:row>
      <xdr:rowOff>88630</xdr:rowOff>
    </xdr:from>
    <xdr:to>
      <xdr:col>13</xdr:col>
      <xdr:colOff>210226</xdr:colOff>
      <xdr:row>8</xdr:row>
      <xdr:rowOff>102141</xdr:rowOff>
    </xdr:to>
    <xdr:sp macro="" textlink="">
      <xdr:nvSpPr>
        <xdr:cNvPr id="36" name="TextBox 35">
          <a:extLst>
            <a:ext uri="{FF2B5EF4-FFF2-40B4-BE49-F238E27FC236}">
              <a16:creationId xmlns:a16="http://schemas.microsoft.com/office/drawing/2014/main" id="{8E3DB584-C4F6-4C44-AE40-E190DE977ECF}"/>
            </a:ext>
          </a:extLst>
        </xdr:cNvPr>
        <xdr:cNvSpPr txBox="1"/>
      </xdr:nvSpPr>
      <xdr:spPr>
        <a:xfrm>
          <a:off x="7451928" y="1182992"/>
          <a:ext cx="662021" cy="378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CA" sz="1200" b="1">
            <a:solidFill>
              <a:schemeClr val="tx2">
                <a:lumMod val="75000"/>
                <a:lumOff val="25000"/>
              </a:schemeClr>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6</xdr:col>
          <xdr:colOff>514350</xdr:colOff>
          <xdr:row>7</xdr:row>
          <xdr:rowOff>25400</xdr:rowOff>
        </xdr:from>
        <xdr:to>
          <xdr:col>8</xdr:col>
          <xdr:colOff>12700</xdr:colOff>
          <xdr:row>8</xdr:row>
          <xdr:rowOff>46162</xdr:rowOff>
        </xdr:to>
        <xdr:pic>
          <xdr:nvPicPr>
            <xdr:cNvPr id="38" name="Picture 37">
              <a:extLst>
                <a:ext uri="{FF2B5EF4-FFF2-40B4-BE49-F238E27FC236}">
                  <a16:creationId xmlns:a16="http://schemas.microsoft.com/office/drawing/2014/main" id="{61550B13-EB7F-7E0D-1E2C-A17DA3F4F3E1}"/>
                </a:ext>
              </a:extLst>
            </xdr:cNvPr>
            <xdr:cNvPicPr>
              <a:picLocks noChangeAspect="1" noChangeArrowheads="1"/>
              <a:extLst>
                <a:ext uri="{84589F7E-364E-4C9E-8A38-B11213B215E9}">
                  <a14:cameraTool cellRange="Pivot2!$P$8" spid="_x0000_s2429"/>
                </a:ext>
              </a:extLst>
            </xdr:cNvPicPr>
          </xdr:nvPicPr>
          <xdr:blipFill rotWithShape="1">
            <a:blip xmlns:r="http://schemas.openxmlformats.org/officeDocument/2006/relationships" r:embed="rId3"/>
            <a:srcRect l="28208" t="19427" r="2606" b="15313"/>
            <a:stretch>
              <a:fillRect/>
            </a:stretch>
          </xdr:blipFill>
          <xdr:spPr bwMode="auto">
            <a:xfrm>
              <a:off x="4476750" y="1270000"/>
              <a:ext cx="819150" cy="19856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361950</xdr:colOff>
          <xdr:row>6</xdr:row>
          <xdr:rowOff>146050</xdr:rowOff>
        </xdr:from>
        <xdr:to>
          <xdr:col>10</xdr:col>
          <xdr:colOff>429043</xdr:colOff>
          <xdr:row>8</xdr:row>
          <xdr:rowOff>76200</xdr:rowOff>
        </xdr:to>
        <xdr:pic>
          <xdr:nvPicPr>
            <xdr:cNvPr id="40" name="Picture 39">
              <a:extLst>
                <a:ext uri="{FF2B5EF4-FFF2-40B4-BE49-F238E27FC236}">
                  <a16:creationId xmlns:a16="http://schemas.microsoft.com/office/drawing/2014/main" id="{D8224CD3-4957-6283-538A-A8CA0532290F}"/>
                </a:ext>
              </a:extLst>
            </xdr:cNvPr>
            <xdr:cNvPicPr>
              <a:picLocks noChangeAspect="1" noChangeArrowheads="1"/>
              <a:extLst>
                <a:ext uri="{84589F7E-364E-4C9E-8A38-B11213B215E9}">
                  <a14:cameraTool cellRange="Pivot2!$Q$8" spid="_x0000_s2430"/>
                </a:ext>
              </a:extLst>
            </xdr:cNvPicPr>
          </xdr:nvPicPr>
          <xdr:blipFill rotWithShape="1">
            <a:blip xmlns:r="http://schemas.openxmlformats.org/officeDocument/2006/relationships" r:embed="rId4"/>
            <a:srcRect l="12473" t="14971" r="2711" b="4995"/>
            <a:stretch>
              <a:fillRect/>
            </a:stretch>
          </xdr:blipFill>
          <xdr:spPr bwMode="auto">
            <a:xfrm>
              <a:off x="6305550" y="1212850"/>
              <a:ext cx="727493" cy="2857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203200</xdr:colOff>
          <xdr:row>6</xdr:row>
          <xdr:rowOff>133350</xdr:rowOff>
        </xdr:from>
        <xdr:to>
          <xdr:col>13</xdr:col>
          <xdr:colOff>228600</xdr:colOff>
          <xdr:row>8</xdr:row>
          <xdr:rowOff>12700</xdr:rowOff>
        </xdr:to>
        <xdr:pic>
          <xdr:nvPicPr>
            <xdr:cNvPr id="42" name="Picture 41">
              <a:extLst>
                <a:ext uri="{FF2B5EF4-FFF2-40B4-BE49-F238E27FC236}">
                  <a16:creationId xmlns:a16="http://schemas.microsoft.com/office/drawing/2014/main" id="{5CCE855A-2DD7-F565-0BFC-80855E7A5FC4}"/>
                </a:ext>
              </a:extLst>
            </xdr:cNvPr>
            <xdr:cNvPicPr>
              <a:picLocks noChangeAspect="1" noChangeArrowheads="1"/>
              <a:extLst>
                <a:ext uri="{84589F7E-364E-4C9E-8A38-B11213B215E9}">
                  <a14:cameraTool cellRange="Pivot2!$R$8" spid="_x0000_s2431"/>
                </a:ext>
              </a:extLst>
            </xdr:cNvPicPr>
          </xdr:nvPicPr>
          <xdr:blipFill rotWithShape="1">
            <a:blip xmlns:r="http://schemas.openxmlformats.org/officeDocument/2006/relationships" r:embed="rId5"/>
            <a:srcRect l="1370" t="10189" r="22112" b="15699"/>
            <a:stretch>
              <a:fillRect/>
            </a:stretch>
          </xdr:blipFill>
          <xdr:spPr bwMode="auto">
            <a:xfrm>
              <a:off x="8128000" y="1200150"/>
              <a:ext cx="685800" cy="2349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95250</xdr:colOff>
      <xdr:row>4</xdr:row>
      <xdr:rowOff>0</xdr:rowOff>
    </xdr:from>
    <xdr:to>
      <xdr:col>3</xdr:col>
      <xdr:colOff>12700</xdr:colOff>
      <xdr:row>10</xdr:row>
      <xdr:rowOff>171450</xdr:rowOff>
    </xdr:to>
    <xdr:sp macro="" textlink="">
      <xdr:nvSpPr>
        <xdr:cNvPr id="2" name="Rectangle: Diagonal Corners Rounded 1">
          <a:extLst>
            <a:ext uri="{FF2B5EF4-FFF2-40B4-BE49-F238E27FC236}">
              <a16:creationId xmlns:a16="http://schemas.microsoft.com/office/drawing/2014/main" id="{50A0B348-6404-F31A-B6E7-0440F6DE88E9}"/>
            </a:ext>
          </a:extLst>
        </xdr:cNvPr>
        <xdr:cNvSpPr/>
      </xdr:nvSpPr>
      <xdr:spPr>
        <a:xfrm>
          <a:off x="95250" y="736600"/>
          <a:ext cx="1746250" cy="1276350"/>
        </a:xfrm>
        <a:prstGeom prst="round2DiagRect">
          <a:avLst/>
        </a:prstGeom>
        <a:solidFill>
          <a:schemeClr val="bg2"/>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CA" sz="1400">
              <a:solidFill>
                <a:sysClr val="windowText" lastClr="000000"/>
              </a:solidFill>
              <a:latin typeface="Amasis MT Pro Medium" panose="02040604050005020304" pitchFamily="18" charset="0"/>
              <a:ea typeface="+mn-ea"/>
              <a:cs typeface="+mn-cs"/>
            </a:rPr>
            <a:t>Revenue</a:t>
          </a:r>
        </a:p>
        <a:p>
          <a:pPr marL="0" indent="0" algn="ctr"/>
          <a:r>
            <a:rPr lang="en-CA" sz="1400">
              <a:solidFill>
                <a:sysClr val="windowText" lastClr="000000"/>
              </a:solidFill>
              <a:latin typeface="Amasis MT Pro Medium" panose="02040604050005020304" pitchFamily="18" charset="0"/>
              <a:ea typeface="+mn-ea"/>
              <a:cs typeface="+mn-cs"/>
            </a:rPr>
            <a:t>by</a:t>
          </a:r>
        </a:p>
        <a:p>
          <a:pPr marL="0" indent="0" algn="ctr"/>
          <a:r>
            <a:rPr lang="en-CA" sz="1400">
              <a:solidFill>
                <a:sysClr val="windowText" lastClr="000000"/>
              </a:solidFill>
              <a:latin typeface="Amasis MT Pro Medium" panose="02040604050005020304" pitchFamily="18" charset="0"/>
              <a:ea typeface="+mn-ea"/>
              <a:cs typeface="+mn-cs"/>
            </a:rPr>
            <a:t>Weekdays</a:t>
          </a:r>
        </a:p>
      </xdr:txBody>
    </xdr:sp>
    <xdr:clientData/>
  </xdr:twoCellAnchor>
  <xdr:twoCellAnchor>
    <xdr:from>
      <xdr:col>3</xdr:col>
      <xdr:colOff>38100</xdr:colOff>
      <xdr:row>11</xdr:row>
      <xdr:rowOff>19050</xdr:rowOff>
    </xdr:from>
    <xdr:to>
      <xdr:col>5</xdr:col>
      <xdr:colOff>565150</xdr:colOff>
      <xdr:row>18</xdr:row>
      <xdr:rowOff>69850</xdr:rowOff>
    </xdr:to>
    <xdr:sp macro="" textlink="">
      <xdr:nvSpPr>
        <xdr:cNvPr id="4" name="Rectangle: Diagonal Corners Rounded 3">
          <a:extLst>
            <a:ext uri="{FF2B5EF4-FFF2-40B4-BE49-F238E27FC236}">
              <a16:creationId xmlns:a16="http://schemas.microsoft.com/office/drawing/2014/main" id="{AA6F99A7-6912-4B5E-9B12-B7C1C49B7AE1}"/>
            </a:ext>
          </a:extLst>
        </xdr:cNvPr>
        <xdr:cNvSpPr/>
      </xdr:nvSpPr>
      <xdr:spPr>
        <a:xfrm>
          <a:off x="1866900" y="2044700"/>
          <a:ext cx="1746250" cy="1339850"/>
        </a:xfrm>
        <a:prstGeom prst="round2DiagRect">
          <a:avLst/>
        </a:prstGeom>
        <a:solidFill>
          <a:schemeClr val="bg2"/>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3</xdr:col>
      <xdr:colOff>63500</xdr:colOff>
      <xdr:row>3</xdr:row>
      <xdr:rowOff>177800</xdr:rowOff>
    </xdr:from>
    <xdr:to>
      <xdr:col>5</xdr:col>
      <xdr:colOff>590550</xdr:colOff>
      <xdr:row>10</xdr:row>
      <xdr:rowOff>158750</xdr:rowOff>
    </xdr:to>
    <xdr:sp macro="" textlink="">
      <xdr:nvSpPr>
        <xdr:cNvPr id="6" name="Rectangle: Diagonal Corners Rounded 5">
          <a:extLst>
            <a:ext uri="{FF2B5EF4-FFF2-40B4-BE49-F238E27FC236}">
              <a16:creationId xmlns:a16="http://schemas.microsoft.com/office/drawing/2014/main" id="{34D3AA59-5FF9-4A36-8CDF-ED3092C6993C}"/>
            </a:ext>
          </a:extLst>
        </xdr:cNvPr>
        <xdr:cNvSpPr/>
      </xdr:nvSpPr>
      <xdr:spPr>
        <a:xfrm>
          <a:off x="1892300" y="730250"/>
          <a:ext cx="1746250" cy="1270000"/>
        </a:xfrm>
        <a:prstGeom prst="round2DiagRect">
          <a:avLst/>
        </a:prstGeom>
        <a:solidFill>
          <a:schemeClr val="bg2"/>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0</xdr:col>
      <xdr:colOff>82550</xdr:colOff>
      <xdr:row>11</xdr:row>
      <xdr:rowOff>44450</xdr:rowOff>
    </xdr:from>
    <xdr:to>
      <xdr:col>3</xdr:col>
      <xdr:colOff>0</xdr:colOff>
      <xdr:row>18</xdr:row>
      <xdr:rowOff>69850</xdr:rowOff>
    </xdr:to>
    <xdr:sp macro="" textlink="">
      <xdr:nvSpPr>
        <xdr:cNvPr id="7" name="Rectangle: Diagonal Corners Rounded 6">
          <a:extLst>
            <a:ext uri="{FF2B5EF4-FFF2-40B4-BE49-F238E27FC236}">
              <a16:creationId xmlns:a16="http://schemas.microsoft.com/office/drawing/2014/main" id="{AD8DED4F-259D-46A3-B6B8-330111E62BF9}"/>
            </a:ext>
          </a:extLst>
        </xdr:cNvPr>
        <xdr:cNvSpPr/>
      </xdr:nvSpPr>
      <xdr:spPr>
        <a:xfrm>
          <a:off x="82550" y="2070100"/>
          <a:ext cx="1746250" cy="1314450"/>
        </a:xfrm>
        <a:prstGeom prst="round2DiagRect">
          <a:avLst/>
        </a:prstGeom>
        <a:solidFill>
          <a:schemeClr val="bg2"/>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CA" sz="1400">
              <a:solidFill>
                <a:sysClr val="windowText" lastClr="000000"/>
              </a:solidFill>
              <a:latin typeface="Amasis MT Pro Medium" panose="02040604050005020304" pitchFamily="18" charset="0"/>
              <a:ea typeface="+mn-ea"/>
              <a:cs typeface="+mn-cs"/>
            </a:rPr>
            <a:t>Revenue</a:t>
          </a:r>
        </a:p>
        <a:p>
          <a:pPr marL="0" indent="0" algn="ctr"/>
          <a:r>
            <a:rPr lang="en-CA" sz="1400">
              <a:solidFill>
                <a:sysClr val="windowText" lastClr="000000"/>
              </a:solidFill>
              <a:latin typeface="Amasis MT Pro Medium" panose="02040604050005020304" pitchFamily="18" charset="0"/>
              <a:ea typeface="+mn-ea"/>
              <a:cs typeface="+mn-cs"/>
            </a:rPr>
            <a:t>by</a:t>
          </a:r>
        </a:p>
        <a:p>
          <a:pPr marL="0" indent="0" algn="ctr"/>
          <a:r>
            <a:rPr lang="en-CA" sz="1400">
              <a:solidFill>
                <a:sysClr val="windowText" lastClr="000000"/>
              </a:solidFill>
              <a:latin typeface="Amasis MT Pro Medium" panose="02040604050005020304" pitchFamily="18" charset="0"/>
              <a:ea typeface="+mn-ea"/>
              <a:cs typeface="+mn-cs"/>
            </a:rPr>
            <a:t>Weekend</a:t>
          </a:r>
        </a:p>
      </xdr:txBody>
    </xdr:sp>
    <xdr:clientData/>
  </xdr:twoCellAnchor>
  <mc:AlternateContent xmlns:mc="http://schemas.openxmlformats.org/markup-compatibility/2006">
    <mc:Choice xmlns:a14="http://schemas.microsoft.com/office/drawing/2010/main" Requires="a14">
      <xdr:twoCellAnchor editAs="oneCell">
        <xdr:from>
          <xdr:col>3</xdr:col>
          <xdr:colOff>120650</xdr:colOff>
          <xdr:row>4</xdr:row>
          <xdr:rowOff>127000</xdr:rowOff>
        </xdr:from>
        <xdr:to>
          <xdr:col>5</xdr:col>
          <xdr:colOff>514349</xdr:colOff>
          <xdr:row>10</xdr:row>
          <xdr:rowOff>97118</xdr:rowOff>
        </xdr:to>
        <xdr:pic>
          <xdr:nvPicPr>
            <xdr:cNvPr id="10" name="Picture 9">
              <a:extLst>
                <a:ext uri="{FF2B5EF4-FFF2-40B4-BE49-F238E27FC236}">
                  <a16:creationId xmlns:a16="http://schemas.microsoft.com/office/drawing/2014/main" id="{D1C1AA7E-D27F-15BE-9807-D249AB64BB12}"/>
                </a:ext>
              </a:extLst>
            </xdr:cNvPr>
            <xdr:cNvPicPr>
              <a:picLocks noChangeAspect="1" noChangeArrowheads="1"/>
              <a:extLst>
                <a:ext uri="{84589F7E-364E-4C9E-8A38-B11213B215E9}">
                  <a14:cameraTool cellRange="Sheet1!$G$12:$P$21" spid="_x0000_s2432"/>
                </a:ext>
              </a:extLst>
            </xdr:cNvPicPr>
          </xdr:nvPicPr>
          <xdr:blipFill>
            <a:blip xmlns:r="http://schemas.openxmlformats.org/officeDocument/2006/relationships" r:embed="rId6"/>
            <a:srcRect/>
            <a:stretch>
              <a:fillRect/>
            </a:stretch>
          </xdr:blipFill>
          <xdr:spPr bwMode="auto">
            <a:xfrm>
              <a:off x="2092885" y="844176"/>
              <a:ext cx="1708523" cy="104588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126682</xdr:colOff>
          <xdr:row>11</xdr:row>
          <xdr:rowOff>158750</xdr:rowOff>
        </xdr:from>
        <xdr:to>
          <xdr:col>5</xdr:col>
          <xdr:colOff>495300</xdr:colOff>
          <xdr:row>17</xdr:row>
          <xdr:rowOff>158750</xdr:rowOff>
        </xdr:to>
        <xdr:pic>
          <xdr:nvPicPr>
            <xdr:cNvPr id="11" name="Picture 10">
              <a:extLst>
                <a:ext uri="{FF2B5EF4-FFF2-40B4-BE49-F238E27FC236}">
                  <a16:creationId xmlns:a16="http://schemas.microsoft.com/office/drawing/2014/main" id="{39434143-FB06-2232-3478-2B9C6F202376}"/>
                </a:ext>
              </a:extLst>
            </xdr:cNvPr>
            <xdr:cNvPicPr>
              <a:picLocks noChangeAspect="1" noChangeArrowheads="1"/>
              <a:extLst>
                <a:ext uri="{84589F7E-364E-4C9E-8A38-B11213B215E9}">
                  <a14:cameraTool cellRange="Sheet1!$G$2:$P$11" spid="_x0000_s2433"/>
                </a:ext>
              </a:extLst>
            </xdr:cNvPicPr>
          </xdr:nvPicPr>
          <xdr:blipFill>
            <a:blip xmlns:r="http://schemas.openxmlformats.org/officeDocument/2006/relationships" r:embed="rId7"/>
            <a:srcRect/>
            <a:stretch>
              <a:fillRect/>
            </a:stretch>
          </xdr:blipFill>
          <xdr:spPr bwMode="auto">
            <a:xfrm>
              <a:off x="1955482" y="2184400"/>
              <a:ext cx="1587818" cy="11049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558800</xdr:colOff>
          <xdr:row>8</xdr:row>
          <xdr:rowOff>44160</xdr:rowOff>
        </xdr:from>
        <xdr:to>
          <xdr:col>2</xdr:col>
          <xdr:colOff>146050</xdr:colOff>
          <xdr:row>10</xdr:row>
          <xdr:rowOff>114300</xdr:rowOff>
        </xdr:to>
        <xdr:pic>
          <xdr:nvPicPr>
            <xdr:cNvPr id="15" name="Picture 14">
              <a:extLst>
                <a:ext uri="{FF2B5EF4-FFF2-40B4-BE49-F238E27FC236}">
                  <a16:creationId xmlns:a16="http://schemas.microsoft.com/office/drawing/2014/main" id="{2804BB17-B8EC-CE25-8B7F-E925991D3E83}"/>
                </a:ext>
              </a:extLst>
            </xdr:cNvPr>
            <xdr:cNvPicPr>
              <a:picLocks noChangeAspect="1" noChangeArrowheads="1"/>
              <a:extLst>
                <a:ext uri="{84589F7E-364E-4C9E-8A38-B11213B215E9}">
                  <a14:cameraTool cellRange="Sheet1!$D$6" spid="_x0000_s2434"/>
                </a:ext>
              </a:extLst>
            </xdr:cNvPicPr>
          </xdr:nvPicPr>
          <xdr:blipFill>
            <a:blip xmlns:r="http://schemas.openxmlformats.org/officeDocument/2006/relationships" r:embed="rId8"/>
            <a:srcRect/>
            <a:stretch>
              <a:fillRect/>
            </a:stretch>
          </xdr:blipFill>
          <xdr:spPr bwMode="auto">
            <a:xfrm>
              <a:off x="558800" y="1517360"/>
              <a:ext cx="806450" cy="43844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488949</xdr:colOff>
          <xdr:row>15</xdr:row>
          <xdr:rowOff>103904</xdr:rowOff>
        </xdr:from>
        <xdr:to>
          <xdr:col>2</xdr:col>
          <xdr:colOff>152400</xdr:colOff>
          <xdr:row>18</xdr:row>
          <xdr:rowOff>19049</xdr:rowOff>
        </xdr:to>
        <xdr:pic>
          <xdr:nvPicPr>
            <xdr:cNvPr id="16" name="Picture 15">
              <a:extLst>
                <a:ext uri="{FF2B5EF4-FFF2-40B4-BE49-F238E27FC236}">
                  <a16:creationId xmlns:a16="http://schemas.microsoft.com/office/drawing/2014/main" id="{A0FB6317-FF71-CF99-E635-B96CA5741BC1}"/>
                </a:ext>
              </a:extLst>
            </xdr:cNvPr>
            <xdr:cNvPicPr>
              <a:picLocks noChangeAspect="1" noChangeArrowheads="1"/>
              <a:extLst>
                <a:ext uri="{84589F7E-364E-4C9E-8A38-B11213B215E9}">
                  <a14:cameraTool cellRange="Sheet1!$D$7" spid="_x0000_s2435"/>
                </a:ext>
              </a:extLst>
            </xdr:cNvPicPr>
          </xdr:nvPicPr>
          <xdr:blipFill>
            <a:blip xmlns:r="http://schemas.openxmlformats.org/officeDocument/2006/relationships" r:embed="rId9"/>
            <a:srcRect/>
            <a:stretch>
              <a:fillRect/>
            </a:stretch>
          </xdr:blipFill>
          <xdr:spPr bwMode="auto">
            <a:xfrm>
              <a:off x="488949" y="2866154"/>
              <a:ext cx="882651" cy="46759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107950</xdr:colOff>
      <xdr:row>18</xdr:row>
      <xdr:rowOff>177800</xdr:rowOff>
    </xdr:from>
    <xdr:to>
      <xdr:col>5</xdr:col>
      <xdr:colOff>590550</xdr:colOff>
      <xdr:row>31</xdr:row>
      <xdr:rowOff>101600</xdr:rowOff>
    </xdr:to>
    <xdr:graphicFrame macro="">
      <xdr:nvGraphicFramePr>
        <xdr:cNvPr id="17" name="Chart 16">
          <a:extLst>
            <a:ext uri="{FF2B5EF4-FFF2-40B4-BE49-F238E27FC236}">
              <a16:creationId xmlns:a16="http://schemas.microsoft.com/office/drawing/2014/main" id="{46B0EF93-20B3-4E03-B5B7-2D80BDDA0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647700</xdr:colOff>
      <xdr:row>1</xdr:row>
      <xdr:rowOff>25400</xdr:rowOff>
    </xdr:from>
    <xdr:to>
      <xdr:col>17</xdr:col>
      <xdr:colOff>400050</xdr:colOff>
      <xdr:row>3</xdr:row>
      <xdr:rowOff>107950</xdr:rowOff>
    </xdr:to>
    <xdr:sp macro="" textlink="">
      <xdr:nvSpPr>
        <xdr:cNvPr id="22" name="TextBox 8">
          <a:hlinkClick xmlns:r="http://schemas.openxmlformats.org/officeDocument/2006/relationships" r:id="rId11"/>
          <a:extLst>
            <a:ext uri="{FF2B5EF4-FFF2-40B4-BE49-F238E27FC236}">
              <a16:creationId xmlns:a16="http://schemas.microsoft.com/office/drawing/2014/main" id="{95C4BB47-61B5-4E96-A765-65965D0E93D6}"/>
            </a:ext>
          </a:extLst>
        </xdr:cNvPr>
        <xdr:cNvSpPr txBox="1"/>
      </xdr:nvSpPr>
      <xdr:spPr>
        <a:xfrm>
          <a:off x="10553700" y="203200"/>
          <a:ext cx="10731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a:solidFill>
                <a:schemeClr val="bg1"/>
              </a:solidFill>
              <a:latin typeface="Amasis MT Pro Black" panose="02040A04050005020304" pitchFamily="18" charset="0"/>
            </a:rPr>
            <a:t>Click here for Page 1</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7546296" backgroundQuery="1" createdVersion="8" refreshedVersion="8" minRefreshableVersion="3" recordCount="0" supportSubquery="1" supportAdvancedDrill="1" xr:uid="{39052D0D-1021-445B-BB99-6FAA1B58F0D4}">
  <cacheSource type="external" connectionId="8"/>
  <cacheFields count="4">
    <cacheField name="[Date_Table].[Month Name].[Month Name]" caption="Month Name" numFmtId="0" hierarchy="10" level="1">
      <sharedItems count="12">
        <s v="Jan"/>
        <s v="Feb"/>
        <s v="Mar"/>
        <s v="Apr"/>
        <s v="May"/>
        <s v="Jun"/>
        <s v="Jul"/>
        <s v="Aug"/>
        <s v="Sep"/>
        <s v="Oct"/>
        <s v="Nov"/>
        <s v="Dec"/>
      </sharedItems>
    </cacheField>
    <cacheField name="[Measures].[Total Revenue]" caption="Total Revenue" numFmtId="0" hierarchy="34" level="32767"/>
    <cacheField name="[Measures].[Total Target]" caption="Total Target" numFmtId="0" hierarchy="44" level="32767"/>
    <cacheField name="[Salesman_Details].[Store Name].[Store Name]" caption="Store Name" numFmtId="0" hierarchy="32" level="1">
      <sharedItems containsSemiMixedTypes="0" containsNonDate="0" containsString="0"/>
    </cacheField>
  </cacheFields>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2" memberValueDatatype="130" unbalanced="0">
      <fieldsUsage count="2">
        <fieldUsage x="-1"/>
        <fieldUsage x="0"/>
      </fieldsUsage>
    </cacheHierarchy>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3"/>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oneField="1">
      <fieldsUsage count="1">
        <fieldUsage x="1"/>
      </fieldsUsage>
    </cacheHierarchy>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oneField="1">
      <fieldsUsage count="1">
        <fieldUsage x="2"/>
      </fieldsUsage>
    </cacheHierarchy>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546261689815" backgroundQuery="1" createdVersion="3" refreshedVersion="8" minRefreshableVersion="3" recordCount="0" supportSubquery="1" supportAdvancedDrill="1" xr:uid="{0B3D0616-2549-4EAD-94CC-E3A3D463B174}">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2" memberValueDatatype="130" unbalanced="0"/>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106403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77083331" backgroundQuery="1" createdVersion="8" refreshedVersion="8" minRefreshableVersion="3" recordCount="0" supportSubquery="1" supportAdvancedDrill="1" xr:uid="{90037A8D-92AD-4D53-AF4A-1C041D59C970}">
  <cacheSource type="external" connectionId="8"/>
  <cacheFields count="12">
    <cacheField name="[Measures].[Total Revenue]" caption="Total Revenue" numFmtId="0" hierarchy="34" level="32767"/>
    <cacheField name="[Measures].[Total Sale]" caption="Total Sale" numFmtId="0" hierarchy="35" level="32767"/>
    <cacheField name="[Measures].[Profit Margin]" caption="Profit Margin" numFmtId="0" hierarchy="36" level="32767"/>
    <cacheField name="[Measures].[Profit Margin %]" caption="Profit Margin %" numFmtId="0" hierarchy="37" level="32767"/>
    <cacheField name="[Measures].[Number of Transactions]" caption="Number of Transactions" numFmtId="0" hierarchy="38" level="32767"/>
    <cacheField name="[Measures].[Total Refund]" caption="Total Refund" numFmtId="0" hierarchy="39" level="32767"/>
    <cacheField name="[Measures].[Refund Rate]" caption="Refund Rate" numFmtId="0" hierarchy="40" level="32767"/>
    <cacheField name="[Measures].[Number of Products]" caption="Number of Products" numFmtId="0" hierarchy="41" level="32767"/>
    <cacheField name="[Measures].[Qty Returned]" caption="Qty Returned" numFmtId="0" hierarchy="42" level="32767"/>
    <cacheField name="[Measures].[Total Qty Sold]" caption="Total Qty Sold" numFmtId="0" hierarchy="43" level="32767"/>
    <cacheField name="[Measures].[Total Target]" caption="Total Target" numFmtId="0" hierarchy="44" level="32767"/>
    <cacheField name="[Salesman_Details].[Store Name].[Store Name]" caption="Store Name" numFmtId="0" hierarchy="32" level="1">
      <sharedItems containsSemiMixedTypes="0" containsNonDate="0" containsString="0"/>
    </cacheField>
  </cacheFields>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2" memberValueDatatype="130" unbalanced="0"/>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11"/>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Sale]" caption="Total Sale" measure="1" displayFolder="" measureGroup="Calculations" count="0" oneField="1">
      <fieldsUsage count="1">
        <fieldUsage x="1"/>
      </fieldsUsage>
    </cacheHierarchy>
    <cacheHierarchy uniqueName="[Measures].[Profit Margin]" caption="Profit Margin" measure="1" displayFolder="" measureGroup="Calculations" count="0" oneField="1">
      <fieldsUsage count="1">
        <fieldUsage x="2"/>
      </fieldsUsage>
    </cacheHierarchy>
    <cacheHierarchy uniqueName="[Measures].[Profit Margin %]" caption="Profit Margin %" measure="1" displayFolder="" measureGroup="Calculations" count="0" oneField="1">
      <fieldsUsage count="1">
        <fieldUsage x="3"/>
      </fieldsUsage>
    </cacheHierarchy>
    <cacheHierarchy uniqueName="[Measures].[Number of Transactions]" caption="Number of Transactions" measure="1" displayFolder="" measureGroup="Calculations" count="0" oneField="1">
      <fieldsUsage count="1">
        <fieldUsage x="4"/>
      </fieldsUsage>
    </cacheHierarchy>
    <cacheHierarchy uniqueName="[Measures].[Total Refund]" caption="Total Refund" measure="1" displayFolder="" measureGroup="Calculations" count="0" oneField="1">
      <fieldsUsage count="1">
        <fieldUsage x="5"/>
      </fieldsUsage>
    </cacheHierarchy>
    <cacheHierarchy uniqueName="[Measures].[Refund Rate]" caption="Refund Rate" measure="1" displayFolder="" measureGroup="Calculations" count="0" oneField="1">
      <fieldsUsage count="1">
        <fieldUsage x="6"/>
      </fieldsUsage>
    </cacheHierarchy>
    <cacheHierarchy uniqueName="[Measures].[Number of Products]" caption="Number of Products" measure="1" displayFolder="" measureGroup="Calculations" count="0" oneField="1">
      <fieldsUsage count="1">
        <fieldUsage x="7"/>
      </fieldsUsage>
    </cacheHierarchy>
    <cacheHierarchy uniqueName="[Measures].[Qty Returned]" caption="Qty Returned" measure="1" displayFolder="" measureGroup="Calculations" count="0" oneField="1">
      <fieldsUsage count="1">
        <fieldUsage x="8"/>
      </fieldsUsage>
    </cacheHierarchy>
    <cacheHierarchy uniqueName="[Measures].[Total Qty Sold]" caption="Total Qty Sold" measure="1" displayFolder="" measureGroup="Calculations" count="0" oneField="1">
      <fieldsUsage count="1">
        <fieldUsage x="9"/>
      </fieldsUsage>
    </cacheHierarchy>
    <cacheHierarchy uniqueName="[Measures].[Total Target]" caption="Total Target" measure="1" displayFolder="" measureGroup="Calculations" count="0" oneField="1">
      <fieldsUsage count="1">
        <fieldUsage x="10"/>
      </fieldsUsage>
    </cacheHierarchy>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79050924" backgroundQuery="1" createdVersion="8" refreshedVersion="8" minRefreshableVersion="3" recordCount="0" supportSubquery="1" supportAdvancedDrill="1" xr:uid="{2B6EC81D-554E-42B8-97AA-2994239A934C}">
  <cacheSource type="external" connectionId="8"/>
  <cacheFields count="3">
    <cacheField name="[Measures].[Total Revenue]" caption="Total Revenue" numFmtId="0" hierarchy="34" level="32767"/>
    <cacheField name="[Measures].[Total Target]" caption="Total Target" numFmtId="0" hierarchy="44" level="32767"/>
    <cacheField name="[Salesman_Details].[Store Name].[Store Name]" caption="Store Name" numFmtId="0" hierarchy="32" level="1">
      <sharedItems containsSemiMixedTypes="0" containsNonDate="0" containsString="0"/>
    </cacheField>
  </cacheFields>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2" memberValueDatatype="130" unbalanced="0"/>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2"/>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80671294" backgroundQuery="1" createdVersion="8" refreshedVersion="8" minRefreshableVersion="3" recordCount="0" supportSubquery="1" supportAdvancedDrill="1" xr:uid="{CFE1D60B-DF54-43A4-92FB-0A45AAC14A02}">
  <cacheSource type="external" connectionId="8"/>
  <cacheFields count="3">
    <cacheField name="[Measures].[Total Revenue]" caption="Total Revenue" numFmtId="0" hierarchy="34" level="32767"/>
    <cacheField name="[Measures].[Total Target]" caption="Total Target" numFmtId="0" hierarchy="44" level="32767"/>
    <cacheField name="[Salesman_Details].[Store Name].[Store Name]" caption="Store Name" numFmtId="0" hierarchy="32" level="1">
      <sharedItems count="10">
        <s v="Barron-Fleming"/>
        <s v="Berg-Trujillo"/>
        <s v="Lee-Myers"/>
        <s v="Lopez"/>
        <s v="Martinez"/>
        <s v="Miller"/>
        <s v="Myers-Lopez"/>
        <s v="Novak PLC"/>
        <s v="Thomas"/>
        <s v="Valdez"/>
      </sharedItems>
    </cacheField>
  </cacheFields>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2" memberValueDatatype="130" unbalanced="0"/>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2"/>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82291665" backgroundQuery="1" createdVersion="8" refreshedVersion="8" minRefreshableVersion="3" recordCount="0" supportSubquery="1" supportAdvancedDrill="1" xr:uid="{38E11168-2446-4061-B2D5-F56CFEC87DFA}">
  <cacheSource type="external" connectionId="8"/>
  <cacheFields count="3">
    <cacheField name="[Measures].[Total Revenue]" caption="Total Revenue" numFmtId="0" hierarchy="34" level="32767"/>
    <cacheField name="[Date_Table].[Month Name].[Month Name]" caption="Month Name" numFmtId="0" hierarchy="10" level="1">
      <sharedItems count="12">
        <s v="Jan"/>
        <s v="Feb"/>
        <s v="Mar"/>
        <s v="Apr"/>
        <s v="May"/>
        <s v="Jun"/>
        <s v="Jul"/>
        <s v="Aug"/>
        <s v="Sep"/>
        <s v="Oct"/>
        <s v="Nov"/>
        <s v="Dec"/>
      </sharedItems>
    </cacheField>
    <cacheField name="[Salesman_Details].[Store Name].[Store Name]" caption="Store Name" numFmtId="0" hierarchy="32" level="1">
      <sharedItems containsSemiMixedTypes="0" containsNonDate="0" containsString="0"/>
    </cacheField>
  </cacheFields>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2" memberValueDatatype="130" unbalanced="0">
      <fieldsUsage count="2">
        <fieldUsage x="-1"/>
        <fieldUsage x="1"/>
      </fieldsUsage>
    </cacheHierarchy>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2"/>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83680558" backgroundQuery="1" createdVersion="8" refreshedVersion="8" minRefreshableVersion="3" recordCount="0" supportSubquery="1" supportAdvancedDrill="1" xr:uid="{EC82AB48-FF7D-4D97-9A69-C18EDFD2B121}">
  <cacheSource type="external" connectionId="8"/>
  <cacheFields count="3">
    <cacheField name="[Measures].[Total Revenue]" caption="Total Revenue" numFmtId="0" hierarchy="34" level="32767"/>
    <cacheField name="[Measures].[Total Target]" caption="Total Target" numFmtId="0" hierarchy="44" level="32767"/>
    <cacheField name="[Salesman_Details].[Store Name].[Store Name]" caption="Store Name" numFmtId="0" hierarchy="32" level="1">
      <sharedItems containsSemiMixedTypes="0" containsNonDate="0" containsString="0"/>
    </cacheField>
  </cacheFields>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2"/>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85300928" backgroundQuery="1" createdVersion="8" refreshedVersion="8" minRefreshableVersion="3" recordCount="0" supportSubquery="1" supportAdvancedDrill="1" xr:uid="{4974A5DF-3837-407D-8604-15147B5A21C2}">
  <cacheSource type="external" connectionId="8"/>
  <cacheFields count="4">
    <cacheField name="[Measures].[Total Revenue]" caption="Total Revenue" numFmtId="0" hierarchy="34" level="32767"/>
    <cacheField name="[Date_Table].[Week Type].[Week Type]" caption="Week Type" numFmtId="0" hierarchy="14" level="1">
      <sharedItems count="2">
        <s v="Weekday"/>
        <s v="Weekend"/>
      </sharedItems>
    </cacheField>
    <cacheField name="[Salesman_Details].[Store Name].[Store Name]" caption="Store Name" numFmtId="0" hierarchy="32"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2" memberValueDatatype="130" unbalanced="0">
      <fieldsUsage count="2">
        <fieldUsage x="-1"/>
        <fieldUsage x="1"/>
      </fieldsUsage>
    </cacheHierarchy>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2"/>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Dummy0" caption="Calculation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87152776" backgroundQuery="1" createdVersion="8" refreshedVersion="8" minRefreshableVersion="3" recordCount="0" supportSubquery="1" supportAdvancedDrill="1" xr:uid="{CFEA9236-8018-471F-9921-6317507D716E}">
  <cacheSource type="external" connectionId="8"/>
  <cacheFields count="3">
    <cacheField name="[Date_Table].[Day Name].[Day Name]" caption="Day Name" numFmtId="0" hierarchy="12" level="1">
      <sharedItems count="7">
        <s v="Sunday"/>
        <s v="Monday"/>
        <s v="Tuesday"/>
        <s v="Wednesday"/>
        <s v="Thursday"/>
        <s v="Friday"/>
        <s v="Saturday"/>
      </sharedItems>
    </cacheField>
    <cacheField name="[Measures].[Profit Margin %]" caption="Profit Margin %" numFmtId="0" hierarchy="37" level="32767"/>
    <cacheField name="[Salesman_Details].[Store Name].[Store Name]" caption="Store Name" numFmtId="0" hierarchy="32" level="1">
      <sharedItems containsSemiMixedTypes="0" containsNonDate="0" containsString="0"/>
    </cacheField>
  </cacheFields>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2" memberValueDatatype="130" unbalanced="0">
      <fieldsUsage count="2">
        <fieldUsage x="-1"/>
        <fieldUsage x="0"/>
      </fieldsUsage>
    </cacheHierarchy>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2"/>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oneField="1">
      <fieldsUsage count="1">
        <fieldUsage x="1"/>
      </fieldsUsage>
    </cacheHierarchy>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89004631" backgroundQuery="1" createdVersion="8" refreshedVersion="8" minRefreshableVersion="3" recordCount="0" supportSubquery="1" supportAdvancedDrill="1" xr:uid="{61B4DD0F-03B1-4B40-9A08-98899F712465}">
  <cacheSource type="external" connectionId="8"/>
  <cacheFields count="3">
    <cacheField name="[Measures].[Total Revenue]" caption="Total Revenue" numFmtId="0" hierarchy="34" level="32767"/>
    <cacheField name="[Measures].[Total Target]" caption="Total Target" numFmtId="0" hierarchy="44" level="32767"/>
    <cacheField name="[Salesman_Details].[Store Name].[Store Name]" caption="Store Name" numFmtId="0" hierarchy="32" level="1">
      <sharedItems containsSemiMixedTypes="0" containsNonDate="0" containsString="0"/>
    </cacheField>
  </cacheFields>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2" memberValueDatatype="130" unbalanced="0"/>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2"/>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8CB4AC-D561-46BD-960A-E68EF750115C}" name="PivotTable1" cacheId="1" applyNumberFormats="0" applyBorderFormats="0" applyFontFormats="0" applyPatternFormats="0" applyAlignmentFormats="0" applyWidthHeightFormats="1" dataCaption="Values" tag="84ec98a8-102b-4f31-997f-e57328b5a1a6" updatedVersion="8" minRefreshableVersion="3" useAutoFormatting="1" subtotalHiddenItems="1" itemPrintTitles="1" createdVersion="8" indent="0" outline="1" outlineData="1" multipleFieldFilters="0">
  <location ref="A1:K2"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fld="0" subtotal="count" baseField="0" baseItem="0" numFmtId="167"/>
    <dataField fld="1" subtotal="count" baseField="0" baseItem="0" numFmtId="167"/>
    <dataField fld="2" subtotal="count" baseField="0" baseItem="0" numFmtId="167"/>
    <dataField fld="3" subtotal="count" baseField="0" baseItem="0"/>
    <dataField fld="4" subtotal="count" baseField="0" baseItem="0"/>
    <dataField fld="5" subtotal="count" baseField="0" baseItem="0" numFmtId="167"/>
    <dataField fld="6" subtotal="count" baseField="0" baseItem="0"/>
    <dataField fld="7" subtotal="count" baseField="0" baseItem="0"/>
    <dataField fld="8" subtotal="count" baseField="0" baseItem="0"/>
    <dataField fld="9" subtotal="count" baseField="0" baseItem="0"/>
    <dataField fld="10" subtotal="count" baseField="0" baseItem="0" numFmtId="167"/>
  </dataFields>
  <formats count="5">
    <format dxfId="21">
      <pivotArea outline="0" collapsedLevelsAreSubtotals="1" fieldPosition="0">
        <references count="1">
          <reference field="4294967294" count="1" selected="0">
            <x v="0"/>
          </reference>
        </references>
      </pivotArea>
    </format>
    <format dxfId="20">
      <pivotArea outline="0" collapsedLevelsAreSubtotals="1" fieldPosition="0">
        <references count="1">
          <reference field="4294967294" count="1" selected="0">
            <x v="1"/>
          </reference>
        </references>
      </pivotArea>
    </format>
    <format dxfId="19">
      <pivotArea outline="0" collapsedLevelsAreSubtotals="1" fieldPosition="0">
        <references count="1">
          <reference field="4294967294" count="1" selected="0">
            <x v="2"/>
          </reference>
        </references>
      </pivotArea>
    </format>
    <format dxfId="18">
      <pivotArea outline="0" collapsedLevelsAreSubtotals="1" fieldPosition="0">
        <references count="1">
          <reference field="4294967294" count="1" selected="0">
            <x v="5"/>
          </reference>
        </references>
      </pivotArea>
    </format>
    <format dxfId="17">
      <pivotArea outline="0" collapsedLevelsAreSubtotals="1" fieldPosition="0">
        <references count="1">
          <reference field="4294967294" count="1" selected="0">
            <x v="10"/>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0A0844-1962-418C-BC74-BD93720DD2AE}" name="PivotTable2" cacheId="2" applyNumberFormats="0" applyBorderFormats="0" applyFontFormats="0" applyPatternFormats="0" applyAlignmentFormats="0" applyWidthHeightFormats="1" dataCaption="Values" tag="84ec98a8-102b-4f31-997f-e57328b5a1a6" updatedVersion="8" minRefreshableVersion="3" useAutoFormatting="1" subtotalHiddenItems="1" itemPrintTitles="1" createdVersion="8" indent="0" outline="1" outlineData="1" multipleFieldFilters="0">
  <location ref="A10:B11"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numFmtId="167"/>
    <dataField fld="1" subtotal="count" baseField="0" baseItem="0" numFmtId="167"/>
  </dataFields>
  <formats count="2">
    <format dxfId="23">
      <pivotArea outline="0" collapsedLevelsAreSubtotals="1" fieldPosition="0">
        <references count="1">
          <reference field="4294967294" count="1" selected="0">
            <x v="0"/>
          </reference>
        </references>
      </pivotArea>
    </format>
    <format dxfId="22">
      <pivotArea outline="0" collapsedLevelsAreSubtotals="1" fieldPosition="0">
        <references count="1">
          <reference field="4294967294" count="1" selected="0">
            <x v="1"/>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53A682-A7E3-48F4-BFB5-54021BA71EE7}" name="PivotTable6" cacheId="8" applyNumberFormats="0" applyBorderFormats="0" applyFontFormats="0" applyPatternFormats="0" applyAlignmentFormats="0" applyWidthHeightFormats="1" dataCaption="Values" tag="6f1ab2d1-cd6a-4e53-a946-85ef03bc2359" updatedVersion="8" minRefreshableVersion="3" useAutoFormatting="1" subtotalHiddenItems="1" itemPrintTitles="1" createdVersion="8" indent="0" outline="1" outlineData="1" multipleFieldFilters="0">
  <location ref="H14:I15"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Salesman_Details]"/>
        <x15:activeTabTopLevelEntity name="[Date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023374-3AE3-41F9-86BD-965608BCFE76}" name="PivotTable5" cacheId="4" applyNumberFormats="0" applyBorderFormats="0" applyFontFormats="0" applyPatternFormats="0" applyAlignmentFormats="0" applyWidthHeightFormats="1" dataCaption="Values" tag="3008ea7e-d525-41aa-b80e-b54f89136146" updatedVersion="8" minRefreshableVersion="3" useAutoFormatting="1" subtotalHiddenItems="1" itemPrintTitles="1" createdVersion="8" indent="0" outline="1" outlineData="1" multipleFieldFilters="0">
  <location ref="R1:S14"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Salesman_Details]"/>
        <x15:activeTabTopLevelEntity name="[Date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67A4D7-ECD6-460D-AC78-559B3BFA6ED4}" name="PivotTable4" cacheId="3" applyNumberFormats="0" applyBorderFormats="0" applyFontFormats="0" applyPatternFormats="0" applyAlignmentFormats="0" applyWidthHeightFormats="1" dataCaption="Values" tag="6f1ab2d1-cd6a-4e53-a946-85ef03bc2359" updatedVersion="8" minRefreshableVersion="3" useAutoFormatting="1" subtotalHiddenItems="1" itemPrintTitles="1" createdVersion="8" indent="0" outline="1" outlineData="1" multipleFieldFilters="0">
  <location ref="N1:P12"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1" subtotal="count" baseField="0" baseItem="0"/>
  </dataFields>
  <formats count="22">
    <format dxfId="45">
      <pivotArea collapsedLevelsAreSubtotals="1" fieldPosition="0">
        <references count="2">
          <reference field="4294967294" count="1" selected="0">
            <x v="0"/>
          </reference>
          <reference field="2" count="1">
            <x v="3"/>
          </reference>
        </references>
      </pivotArea>
    </format>
    <format dxfId="44">
      <pivotArea field="2" grandRow="1" outline="0" collapsedLevelsAreSubtotals="1" axis="axisRow" fieldPosition="0">
        <references count="1">
          <reference field="4294967294" count="1" selected="0">
            <x v="0"/>
          </reference>
        </references>
      </pivotArea>
    </format>
    <format dxfId="43">
      <pivotArea field="2" grandRow="1" outline="0" collapsedLevelsAreSubtotals="1" axis="axisRow" fieldPosition="0">
        <references count="1">
          <reference field="4294967294" count="1" selected="0">
            <x v="1"/>
          </reference>
        </references>
      </pivotArea>
    </format>
    <format dxfId="42">
      <pivotArea collapsedLevelsAreSubtotals="1" fieldPosition="0">
        <references count="2">
          <reference field="4294967294" count="1" selected="0">
            <x v="0"/>
          </reference>
          <reference field="2" count="1">
            <x v="9"/>
          </reference>
        </references>
      </pivotArea>
    </format>
    <format dxfId="41">
      <pivotArea collapsedLevelsAreSubtotals="1" fieldPosition="0">
        <references count="2">
          <reference field="4294967294" count="1" selected="0">
            <x v="0"/>
          </reference>
          <reference field="2" count="1">
            <x v="8"/>
          </reference>
        </references>
      </pivotArea>
    </format>
    <format dxfId="40">
      <pivotArea collapsedLevelsAreSubtotals="1" fieldPosition="0">
        <references count="2">
          <reference field="4294967294" count="1" selected="0">
            <x v="0"/>
          </reference>
          <reference field="2" count="1">
            <x v="7"/>
          </reference>
        </references>
      </pivotArea>
    </format>
    <format dxfId="39">
      <pivotArea collapsedLevelsAreSubtotals="1" fieldPosition="0">
        <references count="2">
          <reference field="4294967294" count="1" selected="0">
            <x v="0"/>
          </reference>
          <reference field="2" count="1">
            <x v="6"/>
          </reference>
        </references>
      </pivotArea>
    </format>
    <format dxfId="38">
      <pivotArea collapsedLevelsAreSubtotals="1" fieldPosition="0">
        <references count="2">
          <reference field="4294967294" count="1" selected="0">
            <x v="0"/>
          </reference>
          <reference field="2" count="1">
            <x v="5"/>
          </reference>
        </references>
      </pivotArea>
    </format>
    <format dxfId="37">
      <pivotArea collapsedLevelsAreSubtotals="1" fieldPosition="0">
        <references count="2">
          <reference field="4294967294" count="1" selected="0">
            <x v="0"/>
          </reference>
          <reference field="2" count="1">
            <x v="4"/>
          </reference>
        </references>
      </pivotArea>
    </format>
    <format dxfId="36">
      <pivotArea collapsedLevelsAreSubtotals="1" fieldPosition="0">
        <references count="2">
          <reference field="4294967294" count="1" selected="0">
            <x v="0"/>
          </reference>
          <reference field="2" count="1">
            <x v="2"/>
          </reference>
        </references>
      </pivotArea>
    </format>
    <format dxfId="35">
      <pivotArea collapsedLevelsAreSubtotals="1" fieldPosition="0">
        <references count="2">
          <reference field="4294967294" count="1" selected="0">
            <x v="0"/>
          </reference>
          <reference field="2" count="1">
            <x v="0"/>
          </reference>
        </references>
      </pivotArea>
    </format>
    <format dxfId="34">
      <pivotArea collapsedLevelsAreSubtotals="1" fieldPosition="0">
        <references count="2">
          <reference field="4294967294" count="1" selected="0">
            <x v="0"/>
          </reference>
          <reference field="2" count="1">
            <x v="1"/>
          </reference>
        </references>
      </pivotArea>
    </format>
    <format dxfId="33">
      <pivotArea collapsedLevelsAreSubtotals="1" fieldPosition="0">
        <references count="2">
          <reference field="4294967294" count="1" selected="0">
            <x v="1"/>
          </reference>
          <reference field="2" count="1">
            <x v="0"/>
          </reference>
        </references>
      </pivotArea>
    </format>
    <format dxfId="32">
      <pivotArea collapsedLevelsAreSubtotals="1" fieldPosition="0">
        <references count="2">
          <reference field="4294967294" count="1" selected="0">
            <x v="1"/>
          </reference>
          <reference field="2" count="1">
            <x v="2"/>
          </reference>
        </references>
      </pivotArea>
    </format>
    <format dxfId="31">
      <pivotArea collapsedLevelsAreSubtotals="1" fieldPosition="0">
        <references count="2">
          <reference field="4294967294" count="1" selected="0">
            <x v="1"/>
          </reference>
          <reference field="2" count="1">
            <x v="1"/>
          </reference>
        </references>
      </pivotArea>
    </format>
    <format dxfId="30">
      <pivotArea collapsedLevelsAreSubtotals="1" fieldPosition="0">
        <references count="2">
          <reference field="4294967294" count="1" selected="0">
            <x v="1"/>
          </reference>
          <reference field="2" count="1">
            <x v="3"/>
          </reference>
        </references>
      </pivotArea>
    </format>
    <format dxfId="29">
      <pivotArea collapsedLevelsAreSubtotals="1" fieldPosition="0">
        <references count="2">
          <reference field="4294967294" count="1" selected="0">
            <x v="1"/>
          </reference>
          <reference field="2" count="1">
            <x v="4"/>
          </reference>
        </references>
      </pivotArea>
    </format>
    <format dxfId="28">
      <pivotArea collapsedLevelsAreSubtotals="1" fieldPosition="0">
        <references count="2">
          <reference field="4294967294" count="1" selected="0">
            <x v="1"/>
          </reference>
          <reference field="2" count="1">
            <x v="5"/>
          </reference>
        </references>
      </pivotArea>
    </format>
    <format dxfId="27">
      <pivotArea collapsedLevelsAreSubtotals="1" fieldPosition="0">
        <references count="2">
          <reference field="4294967294" count="1" selected="0">
            <x v="1"/>
          </reference>
          <reference field="2" count="1">
            <x v="6"/>
          </reference>
        </references>
      </pivotArea>
    </format>
    <format dxfId="26">
      <pivotArea collapsedLevelsAreSubtotals="1" fieldPosition="0">
        <references count="2">
          <reference field="4294967294" count="1" selected="0">
            <x v="1"/>
          </reference>
          <reference field="2" count="1">
            <x v="7"/>
          </reference>
        </references>
      </pivotArea>
    </format>
    <format dxfId="25">
      <pivotArea collapsedLevelsAreSubtotals="1" fieldPosition="0">
        <references count="2">
          <reference field="4294967294" count="1" selected="0">
            <x v="1"/>
          </reference>
          <reference field="2" count="1">
            <x v="8"/>
          </reference>
        </references>
      </pivotArea>
    </format>
    <format dxfId="24">
      <pivotArea collapsedLevelsAreSubtotals="1" fieldPosition="0">
        <references count="2">
          <reference field="4294967294" count="1" selected="0">
            <x v="1"/>
          </reference>
          <reference field="2" count="1">
            <x v="9"/>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Salesman_Details]"/>
        <x15:activeTabTopLevelEntity name="[Date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C54DCD-6724-43CE-A820-ECBEBE19618A}" name="PivotTable1"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P7:Q8"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formats count="5">
    <format dxfId="10">
      <pivotArea outline="0" collapsedLevelsAreSubtotals="1" fieldPosition="0"/>
    </format>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1"/>
          </reference>
        </references>
      </pivotArea>
    </format>
    <format dxfId="6">
      <pivotArea outline="0" collapsedLevelsAreSubtotals="1" fieldPosition="0">
        <references count="1">
          <reference field="4294967294" count="1" selected="0">
            <x v="1"/>
          </reference>
        </references>
      </pivotArea>
    </format>
  </formats>
  <chartFormats count="2">
    <chartFormat chart="3" format="30" series="1">
      <pivotArea type="data" outline="0" fieldPosition="0">
        <references count="1">
          <reference field="4294967294" count="1" selected="0">
            <x v="0"/>
          </reference>
        </references>
      </pivotArea>
    </chartFormat>
    <chartFormat chart="3" format="31" series="1">
      <pivotArea type="data" outline="0" fieldPosition="0">
        <references count="1">
          <reference field="4294967294"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_Table]"/>
        <x15:activeTabTopLevelEntity name="[Salesman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4B18EF-76D8-48AF-B8BA-CFA7EBBB59BF}" name="PivotTable3"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C7:E20"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fld="2" subtotal="count" baseField="0" baseItem="0"/>
  </dataFields>
  <formats count="1">
    <format dxfId="11">
      <pivotArea outline="0" collapsedLevelsAreSubtotals="1" fieldPosition="0"/>
    </format>
  </formats>
  <chartFormats count="15">
    <chartFormat chart="3" format="30" series="1">
      <pivotArea type="data" outline="0" fieldPosition="0">
        <references count="1">
          <reference field="4294967294" count="1" selected="0">
            <x v="0"/>
          </reference>
        </references>
      </pivotArea>
    </chartFormat>
    <chartFormat chart="3" format="31" series="1">
      <pivotArea type="data" outline="0" fieldPosition="0">
        <references count="1">
          <reference field="4294967294" count="1" selected="0">
            <x v="1"/>
          </reference>
        </references>
      </pivotArea>
    </chartFormat>
    <chartFormat chart="3" format="32">
      <pivotArea type="data" outline="0" fieldPosition="0">
        <references count="2">
          <reference field="4294967294" count="1" selected="0">
            <x v="1"/>
          </reference>
          <reference field="0" count="1" selected="0">
            <x v="5"/>
          </reference>
        </references>
      </pivotArea>
    </chartFormat>
    <chartFormat chart="3" format="33">
      <pivotArea type="data" outline="0" fieldPosition="0">
        <references count="2">
          <reference field="4294967294" count="1" selected="0">
            <x v="0"/>
          </reference>
          <reference field="0" count="1" selected="0">
            <x v="0"/>
          </reference>
        </references>
      </pivotArea>
    </chartFormat>
    <chartFormat chart="3" format="34">
      <pivotArea type="data" outline="0" fieldPosition="0">
        <references count="2">
          <reference field="4294967294" count="1" selected="0">
            <x v="0"/>
          </reference>
          <reference field="0" count="1" selected="0">
            <x v="1"/>
          </reference>
        </references>
      </pivotArea>
    </chartFormat>
    <chartFormat chart="3" format="35">
      <pivotArea type="data" outline="0" fieldPosition="0">
        <references count="2">
          <reference field="4294967294" count="1" selected="0">
            <x v="0"/>
          </reference>
          <reference field="0" count="1" selected="0">
            <x v="2"/>
          </reference>
        </references>
      </pivotArea>
    </chartFormat>
    <chartFormat chart="3" format="36">
      <pivotArea type="data" outline="0" fieldPosition="0">
        <references count="2">
          <reference field="4294967294" count="1" selected="0">
            <x v="0"/>
          </reference>
          <reference field="0" count="1" selected="0">
            <x v="3"/>
          </reference>
        </references>
      </pivotArea>
    </chartFormat>
    <chartFormat chart="3" format="37">
      <pivotArea type="data" outline="0" fieldPosition="0">
        <references count="2">
          <reference field="4294967294" count="1" selected="0">
            <x v="0"/>
          </reference>
          <reference field="0" count="1" selected="0">
            <x v="4"/>
          </reference>
        </references>
      </pivotArea>
    </chartFormat>
    <chartFormat chart="3" format="38">
      <pivotArea type="data" outline="0" fieldPosition="0">
        <references count="2">
          <reference field="4294967294" count="1" selected="0">
            <x v="0"/>
          </reference>
          <reference field="0" count="1" selected="0">
            <x v="5"/>
          </reference>
        </references>
      </pivotArea>
    </chartFormat>
    <chartFormat chart="3" format="39">
      <pivotArea type="data" outline="0" fieldPosition="0">
        <references count="2">
          <reference field="4294967294" count="1" selected="0">
            <x v="0"/>
          </reference>
          <reference field="0" count="1" selected="0">
            <x v="6"/>
          </reference>
        </references>
      </pivotArea>
    </chartFormat>
    <chartFormat chart="3" format="40">
      <pivotArea type="data" outline="0" fieldPosition="0">
        <references count="2">
          <reference field="4294967294" count="1" selected="0">
            <x v="0"/>
          </reference>
          <reference field="0" count="1" selected="0">
            <x v="7"/>
          </reference>
        </references>
      </pivotArea>
    </chartFormat>
    <chartFormat chart="3" format="41">
      <pivotArea type="data" outline="0" fieldPosition="0">
        <references count="2">
          <reference field="4294967294" count="1" selected="0">
            <x v="0"/>
          </reference>
          <reference field="0" count="1" selected="0">
            <x v="8"/>
          </reference>
        </references>
      </pivotArea>
    </chartFormat>
    <chartFormat chart="3" format="42">
      <pivotArea type="data" outline="0" fieldPosition="0">
        <references count="2">
          <reference field="4294967294" count="1" selected="0">
            <x v="0"/>
          </reference>
          <reference field="0" count="1" selected="0">
            <x v="9"/>
          </reference>
        </references>
      </pivotArea>
    </chartFormat>
    <chartFormat chart="3" format="43">
      <pivotArea type="data" outline="0" fieldPosition="0">
        <references count="2">
          <reference field="4294967294" count="1" selected="0">
            <x v="0"/>
          </reference>
          <reference field="0" count="1" selected="0">
            <x v="10"/>
          </reference>
        </references>
      </pivotArea>
    </chartFormat>
    <chartFormat chart="3" format="44">
      <pivotArea type="data" outline="0" fieldPosition="0">
        <references count="2">
          <reference field="4294967294" count="1" selected="0">
            <x v="0"/>
          </reference>
          <reference field="0" count="1" selected="0">
            <x v="1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_Table]"/>
        <x15:activeTabTopLevelEntity name="[Salesman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0E6A6E-3D6D-4B9B-9BC9-3D24B847EF83}" name="PivotTable4"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T14:U2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numFmtId="10"/>
  </dataFields>
  <formats count="2">
    <format dxfId="13">
      <pivotArea outline="0" collapsedLevelsAreSubtotals="1" fieldPosition="0"/>
    </format>
    <format dxfId="12">
      <pivotArea outline="0" collapsedLevelsAreSubtotals="1" fieldPosition="0">
        <references count="1">
          <reference field="4294967294" count="1" selected="0">
            <x v="0"/>
          </reference>
        </references>
      </pivotArea>
    </format>
  </formats>
  <chartFormats count="1">
    <chartFormat chart="16"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_Table]"/>
        <x15:activeTabTopLevelEntity name="[Salesman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BD41E7-C702-4F79-A379-DAE3901A1AA9}" name="PivotTable2" cacheId="6" applyNumberFormats="0" applyBorderFormats="0" applyFontFormats="0" applyPatternFormats="0" applyAlignmentFormats="0" applyWidthHeightFormats="1" dataCaption="Values" tag="5f9e2b3a-184c-4ed0-a789-483eee0a5a00" updatedVersion="8" minRefreshableVersion="3" useAutoFormatting="1" subtotalHiddenItems="1" itemPrintTitles="1" createdVersion="8" indent="0" outline="1" outlineData="1" multipleFieldFilters="0" chartFormat="10">
  <location ref="T7:V10"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fld="0" subtotal="count" baseField="0" baseItem="0"/>
    <dataField name="Total Revenue2" fld="3" subtotal="count" showDataAs="percentOfTotal" baseField="0" baseItem="0" numFmtId="10">
      <extLst>
        <ext xmlns:x14="http://schemas.microsoft.com/office/spreadsheetml/2009/9/main" uri="{E15A36E0-9728-4e99-A89B-3F7291B0FE68}">
          <x14:dataField sourceField="0" uniqueName="[__Xl2].[Measures].[Total Revenue]"/>
        </ext>
      </extLst>
    </dataField>
  </dataFields>
  <formats count="3">
    <format dxfId="16">
      <pivotArea outline="0" collapsedLevelsAreSubtotals="1" fieldPosition="0"/>
    </format>
    <format dxfId="15">
      <pivotArea outline="0" collapsedLevelsAreSubtotals="1" fieldPosition="0">
        <references count="1">
          <reference field="4294967294" count="1" selected="0">
            <x v="0"/>
          </reference>
        </references>
      </pivotArea>
    </format>
    <format dxfId="14">
      <pivotArea outline="0" fieldPosition="0">
        <references count="1">
          <reference field="4294967294" count="1">
            <x v="1"/>
          </reference>
        </references>
      </pivotArea>
    </format>
  </formats>
  <chartFormats count="1">
    <chartFormat chart="3" format="30"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alculations]"/>
        <x15:activeTabTopLevelEntity name="[Date_Table]"/>
        <x15:activeTabTopLevelEntity name="[Salesman_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E7DF8F5-C770-4001-9C93-041273B4B0FF}" sourceName="[Date_Table].[Month Name]">
  <pivotTables>
    <pivotTable tabId="1" name="PivotTable5"/>
    <pivotTable tabId="1" name="PivotTable1"/>
    <pivotTable tabId="1" name="PivotTable4"/>
    <pivotTable tabId="1" name="PivotTable2"/>
    <pivotTable tabId="1" name="PivotTable6"/>
  </pivotTables>
  <data>
    <olap pivotCacheId="310640312">
      <levels count="2">
        <level uniqueName="[Date_Table].[Month Name].[(All)]" sourceCaption="(All)" count="0"/>
        <level uniqueName="[Date_Table].[Month Name].[Month Name]" sourceCaption="Month Name" count="12">
          <ranges>
            <range startItem="0">
              <i n="[Date_Table].[Month Name].&amp;[Jan]" c="Jan"/>
              <i n="[Date_Table].[Month Name].&amp;[Feb]" c="Feb"/>
              <i n="[Date_Table].[Month Name].&amp;[Mar]" c="Mar"/>
              <i n="[Date_Table].[Month Name].&amp;[Apr]" c="Apr"/>
              <i n="[Date_Table].[Month Name].&amp;[May]" c="May"/>
              <i n="[Date_Table].[Month Name].&amp;[Jun]" c="Jun"/>
              <i n="[Date_Table].[Month Name].&amp;[Jul]" c="Jul"/>
              <i n="[Date_Table].[Month Name].&amp;[Aug]" c="Aug"/>
              <i n="[Date_Table].[Month Name].&amp;[Sep]" c="Sep"/>
              <i n="[Date_Table].[Month Name].&amp;[Oct]" c="Oct"/>
              <i n="[Date_Table].[Month Name].&amp;[Nov]" c="Nov"/>
              <i n="[Date_Table].[Month Name].&amp;[Dec]" c="Dec"/>
            </range>
          </ranges>
        </level>
      </levels>
      <selections count="1">
        <selection n="[Date_Table].[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EB44C84-740D-4DE6-82A2-B564114129C0}" sourceName="[Salesman_Details].[Store Name]">
  <pivotTables>
    <pivotTable tabId="5" name="PivotTable3"/>
    <pivotTable tabId="1" name="PivotTable1"/>
    <pivotTable tabId="1" name="PivotTable2"/>
    <pivotTable tabId="1" name="PivotTable4"/>
    <pivotTable tabId="1" name="PivotTable5"/>
    <pivotTable tabId="5" name="PivotTable1"/>
    <pivotTable tabId="5" name="PivotTable2"/>
    <pivotTable tabId="5" name="PivotTable4"/>
    <pivotTable tabId="1" name="PivotTable6"/>
  </pivotTables>
  <data>
    <olap pivotCacheId="310640312">
      <levels count="2">
        <level uniqueName="[Salesman_Details].[Store Name].[(All)]" sourceCaption="(All)" count="0"/>
        <level uniqueName="[Salesman_Details].[Store Name].[Store Name]" sourceCaption="Store Name" count="10">
          <ranges>
            <range startItem="0">
              <i n="[Salesman_Details].[Store Name].&amp;[Barron-Fleming]" c="Barron-Fleming"/>
              <i n="[Salesman_Details].[Store Name].&amp;[Berg-Trujillo]" c="Berg-Trujillo"/>
              <i n="[Salesman_Details].[Store Name].&amp;[Lee-Myers]" c="Lee-Myers"/>
              <i n="[Salesman_Details].[Store Name].&amp;[Lopez]" c="Lopez"/>
              <i n="[Salesman_Details].[Store Name].&amp;[Martinez]" c="Martinez"/>
              <i n="[Salesman_Details].[Store Name].&amp;[Miller]" c="Miller"/>
              <i n="[Salesman_Details].[Store Name].&amp;[Myers-Lopez]" c="Myers-Lopez"/>
              <i n="[Salesman_Details].[Store Name].&amp;[Novak PLC]" c="Novak PLC"/>
              <i n="[Salesman_Details].[Store Name].&amp;[Thomas]" c="Thomas"/>
              <i n="[Salesman_Details].[Store Name].&amp;[Valdez]" c="Valdez"/>
            </range>
          </ranges>
        </level>
      </levels>
      <selections count="1">
        <selection n="[Salesman_Details].[Stor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551BAFD8-413A-4660-9B55-A68179E56BB3}" cache="Slicer_Month_Name" caption="Month" columnCount="3" level="1" style="SlicerStyleOther1"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ame" xr10:uid="{CD7503FD-08C2-4565-B0AE-758581CFE926}" cache="Slicer_Store_Name" caption="Store" level="1" style="SlicerStyleOther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44A72B04-8122-457C-B326-BA0B9F622B0D}">
  <we:reference id="wa200004689" version="1.0.0.0" store="en-US" storeType="OMEX"/>
  <we:alternateReferences>
    <we:reference id="WA200004689" version="1.0.0.0" store="" storeType="OMEX"/>
  </we:alternateReferences>
  <we:properties>
    <we:property name="SourceData" value="{&quot;pivotTable&quot;:&quot;PivotTable4&quot;,&quot;worksheetId&quot;:&quot;{5D882EF9-DC83-48B3-8733-2D3AF65AFFE5}&quot;}"/>
    <we:property name="ZBILicenseSettings" value="{&quot;userInfo&quot;:{&quot;name&quot;:&quot;Nikhil Ps&quot;,&quot;email&quot;:&quot;nikhilps2008@gmail.com&quot;,&quot;userId&quot;:&quot;00000000-0000-0000-c597-0475d9abf678&quot;,&quot;organizationId&quot;:&quot;9188040d-6c67-4c5b-b112-36a304b66dad&quot;,&quot;isViewer&quot;:false}}"/>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true,&quot;showMajorGridlines&quot;:true,&quot;gridlineDensity&quot;:5,&quot;showGridlinesTable&quot;:true,&quot;gridlineDensityTable&quot;:1,&quot;fontSize&quot;:10,&quot;showTotals&quot;:0,&quot;showColumnTotals&quot;:false,&quot;columnTotalLabels&quot;:{},&quot;showRowGrandTotal&quot;:false,&quot;showColumnGrandTotal&quot;:false,&quot;freezeGrandTotal&quot;:true,&quot;grandTotalGap&quot;:false,&quot;rowGrandTotalLabel&quot;:&quot;Total&quot;,&quot;columnGrandTotalLabel&quot;:&quot;Total&quot;,&quot;absoluteChart&quot;:0,&quot;valueChart&quot;:1,&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Revenue&quot;,&quot;actual&quot;:&quot;Target&quot;,&quot;forecast&quot;:null,&quot;plan&quot;:null,&quot;plan2&quot;:null,&quot;plan3&quot;:null,&quot;forecast2&quot;:null,&quot;forecast3&quot;:null,&quot;actual-previousYear&quot;:&quot;Variance&quot;,&quot;actual-previousYear-percent&quot;:&quot;Variance%&quot;,&quot;previousYear-actual&quot;:null,&quot;previousYear-actual-percent&quot;:null,&quot;actual-forecast&quot;:null,&quot;actual-forecast-percent&quot;:null,&quot;forecast-actual&quot;:null,&quot;forecast-actual-percent&quot;:null,&quot;actual-plan&quot;:null,&quot;actual-plan-percent&quot;:null,&quot;plan-actual&quot;:null,&quot;plan-actual-percent&quot;:null,&quot;previousYear-forecast&quot;:null,&quot;previousYear-forecast-percent&quot;:null,&quot;forecast-previousYear&quot;:null,&quot;forecast-previousYear-percent&quot;:null,&quot;previousYear-plan&quot;:null,&quot;previousYear-plan-percent&quot;:null,&quot;plan-previousYear&quot;:null,&quot;plan-previousYear-percent&quot;:null,&quot;forecast-plan&quot;:null,&quot;forecast-plan-percent&quot;:null,&quot;plan-forecast&quot;:null,&quot;plan-forecast-percent&quot;:null,&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2,&quot;titleFontColor&quot;:&quot;#1F73C8&quot;,&quot;titleText&quot;:&quot;Total Revenue and Total Target by Store&quot;,&quot;titleFontFamily&quot;:&quot;Arial Black&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0,&quot;lightenOverlapped&quot;:true,&quot;varianceDisplayType&quot;:0,&quot;showDataLabels&quot;:true,&quot;labelFontColor&quot;:&quot;#000&quot;,&quot;displayUnits&quot;:&quot;Auto&quot;,&quot;showUnits&quot;:0,&quot;decimalPlaces&quot;:1,&quot;decimalPlacesPercentage&quot;:1,&quot;suppressSmallValues&quot;:true,&quot;labelFontSize&quot;:10,&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actual&quot;,&quot;chartSort&quot;:0,&quot;categorySort&quot;:0,&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actual\&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2,\&quot;hidden\&quot;:false,\&quot;hiddenFromGroups\&quot;:[]}},\&quot;previousYear\&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quot;:{\&quot;invert\&quot;:false,\&quot;scaleGroup\&quot;:1,\&quot;format\&quot;:1,\&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percent\&quot;:{\&quot;invert\&quot;:false,\&quot;scaleGroup\&quot;:1,\&quot;format\&quot;:2,\&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quot;categoryFormatSettingsString&quot;:&quot;&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quot;,&quot;position&quot;:null},&quot;reference&quot;:{&quot;index&quot;:1,&quot;scenario&quot;:1,&quot;fieldName&quot;:&quot;Total Target&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PivotTableDataChangeEvent" type="matrix" appref="{B93E4BBF-AB3F-4587-844C-144E2BF60FC6}"/>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82EF9-DC83-48B3-8733-2D3AF65AFFE5}">
  <dimension ref="A1:S20"/>
  <sheetViews>
    <sheetView workbookViewId="0">
      <selection activeCell="E17" sqref="E17"/>
    </sheetView>
  </sheetViews>
  <sheetFormatPr defaultRowHeight="14.5" x14ac:dyDescent="0.35"/>
  <cols>
    <col min="1" max="1" width="13.26953125" bestFit="1" customWidth="1"/>
    <col min="2" max="2" width="11.1796875" bestFit="1" customWidth="1"/>
    <col min="3" max="3" width="11.453125" bestFit="1" customWidth="1"/>
    <col min="4" max="4" width="13.54296875" bestFit="1" customWidth="1"/>
    <col min="5" max="5" width="21.54296875" bestFit="1" customWidth="1"/>
    <col min="6" max="6" width="11.7265625" bestFit="1" customWidth="1"/>
    <col min="7" max="7" width="11.36328125" bestFit="1" customWidth="1"/>
    <col min="8" max="8" width="13.26953125" bestFit="1" customWidth="1"/>
    <col min="9" max="9" width="12.26953125" bestFit="1" customWidth="1"/>
    <col min="10" max="10" width="12.90625" bestFit="1" customWidth="1"/>
    <col min="11" max="11" width="11.1796875" bestFit="1" customWidth="1"/>
    <col min="14" max="14" width="13.08984375" bestFit="1" customWidth="1"/>
    <col min="15" max="15" width="13.26953125" bestFit="1" customWidth="1"/>
    <col min="16" max="16" width="11.1796875" bestFit="1" customWidth="1"/>
    <col min="17" max="17" width="12.453125" bestFit="1" customWidth="1"/>
    <col min="18" max="18" width="12.90625" bestFit="1" customWidth="1"/>
    <col min="19" max="19" width="13.26953125" bestFit="1" customWidth="1"/>
    <col min="20" max="23" width="12.453125" bestFit="1" customWidth="1"/>
  </cols>
  <sheetData>
    <row r="1" spans="1:19" x14ac:dyDescent="0.35">
      <c r="A1" t="s">
        <v>0</v>
      </c>
      <c r="B1" t="s">
        <v>1</v>
      </c>
      <c r="C1" t="s">
        <v>2</v>
      </c>
      <c r="D1" t="s">
        <v>3</v>
      </c>
      <c r="E1" t="s">
        <v>4</v>
      </c>
      <c r="F1" t="s">
        <v>5</v>
      </c>
      <c r="G1" t="s">
        <v>6</v>
      </c>
      <c r="H1" t="s">
        <v>7</v>
      </c>
      <c r="I1" t="s">
        <v>8</v>
      </c>
      <c r="J1" t="s">
        <v>9</v>
      </c>
      <c r="K1" t="s">
        <v>10</v>
      </c>
      <c r="N1" s="2" t="s">
        <v>11</v>
      </c>
      <c r="O1" t="s">
        <v>0</v>
      </c>
      <c r="P1" t="s">
        <v>10</v>
      </c>
      <c r="R1" s="2" t="s">
        <v>11</v>
      </c>
      <c r="S1" t="s">
        <v>0</v>
      </c>
    </row>
    <row r="2" spans="1:19" x14ac:dyDescent="0.35">
      <c r="A2" s="7">
        <v>5446809.4700000202</v>
      </c>
      <c r="B2" s="7">
        <v>3149297.4099999927</v>
      </c>
      <c r="C2" s="7">
        <v>2297512.0600000275</v>
      </c>
      <c r="D2" s="3">
        <v>0.42180878047126164</v>
      </c>
      <c r="E2" s="4">
        <v>20000</v>
      </c>
      <c r="F2" s="7">
        <v>438297.51000000123</v>
      </c>
      <c r="G2" s="5">
        <v>8.0468669303389667E-2</v>
      </c>
      <c r="H2" s="4">
        <v>100</v>
      </c>
      <c r="I2" s="4">
        <v>48662</v>
      </c>
      <c r="J2" s="4">
        <v>606148</v>
      </c>
      <c r="K2" s="7">
        <v>5254990</v>
      </c>
      <c r="N2" s="6" t="s">
        <v>40</v>
      </c>
      <c r="O2" s="7">
        <v>546574.63</v>
      </c>
      <c r="P2" s="7">
        <v>422011</v>
      </c>
      <c r="R2" s="6" t="s">
        <v>13</v>
      </c>
      <c r="S2" s="1">
        <v>444162.52</v>
      </c>
    </row>
    <row r="3" spans="1:19" x14ac:dyDescent="0.35">
      <c r="N3" s="6" t="s">
        <v>41</v>
      </c>
      <c r="O3" s="7">
        <v>526187</v>
      </c>
      <c r="P3" s="7">
        <v>600510</v>
      </c>
      <c r="R3" s="6" t="s">
        <v>14</v>
      </c>
      <c r="S3" s="1">
        <v>423741.52</v>
      </c>
    </row>
    <row r="4" spans="1:19" x14ac:dyDescent="0.35">
      <c r="N4" s="6" t="s">
        <v>42</v>
      </c>
      <c r="O4" s="7">
        <v>548423.81999999995</v>
      </c>
      <c r="P4" s="7">
        <v>418186</v>
      </c>
      <c r="R4" s="6" t="s">
        <v>15</v>
      </c>
      <c r="S4" s="1">
        <v>468344.26999999955</v>
      </c>
    </row>
    <row r="5" spans="1:19" x14ac:dyDescent="0.35">
      <c r="N5" s="6" t="s">
        <v>43</v>
      </c>
      <c r="O5" s="7">
        <v>545095.25999999989</v>
      </c>
      <c r="P5" s="7">
        <v>419431</v>
      </c>
      <c r="R5" s="6" t="s">
        <v>16</v>
      </c>
      <c r="S5" s="1">
        <v>448652.76000000007</v>
      </c>
    </row>
    <row r="6" spans="1:19" x14ac:dyDescent="0.35">
      <c r="N6" s="6" t="s">
        <v>44</v>
      </c>
      <c r="O6" s="7">
        <v>536475.9</v>
      </c>
      <c r="P6" s="7">
        <v>601307</v>
      </c>
      <c r="R6" s="6" t="s">
        <v>17</v>
      </c>
      <c r="S6" s="1">
        <v>480720.64000000001</v>
      </c>
    </row>
    <row r="7" spans="1:19" x14ac:dyDescent="0.35">
      <c r="N7" s="6" t="s">
        <v>45</v>
      </c>
      <c r="O7" s="7">
        <v>547475.30000000005</v>
      </c>
      <c r="P7" s="7">
        <v>646080</v>
      </c>
      <c r="R7" s="6" t="s">
        <v>18</v>
      </c>
      <c r="S7" s="1">
        <v>455501.1399999999</v>
      </c>
    </row>
    <row r="8" spans="1:19" x14ac:dyDescent="0.35">
      <c r="N8" s="6" t="s">
        <v>46</v>
      </c>
      <c r="O8" s="7">
        <v>565168.15000000014</v>
      </c>
      <c r="P8" s="7">
        <v>445958</v>
      </c>
      <c r="R8" s="6" t="s">
        <v>19</v>
      </c>
      <c r="S8" s="1">
        <v>433725.86000000045</v>
      </c>
    </row>
    <row r="9" spans="1:19" x14ac:dyDescent="0.35">
      <c r="N9" s="6" t="s">
        <v>47</v>
      </c>
      <c r="O9" s="7">
        <v>536180.92999999993</v>
      </c>
      <c r="P9" s="7">
        <v>711271</v>
      </c>
      <c r="R9" s="6" t="s">
        <v>20</v>
      </c>
      <c r="S9" s="1">
        <v>485766.24999999977</v>
      </c>
    </row>
    <row r="10" spans="1:19" x14ac:dyDescent="0.35">
      <c r="A10" t="s">
        <v>0</v>
      </c>
      <c r="B10" t="s">
        <v>10</v>
      </c>
      <c r="C10" t="s">
        <v>25</v>
      </c>
      <c r="N10" s="6" t="s">
        <v>29</v>
      </c>
      <c r="O10" s="7">
        <v>537047.05999999982</v>
      </c>
      <c r="P10" s="7">
        <v>485684</v>
      </c>
      <c r="R10" s="6" t="s">
        <v>21</v>
      </c>
      <c r="S10" s="1">
        <v>443447.4300000004</v>
      </c>
    </row>
    <row r="11" spans="1:19" x14ac:dyDescent="0.35">
      <c r="A11" s="7">
        <v>5446809.4700000202</v>
      </c>
      <c r="B11" s="7">
        <v>5254990</v>
      </c>
      <c r="C11" s="33" t="str">
        <f>IF((A11-B11)/B11&gt;0,"▲"&amp;TEXT((A11-B11)/B11,"+0.0%;-0.0%"),"▼"&amp;TEXT((A11-B11)/B11,"+0.0%;-0.0%"))</f>
        <v>▲+3.7%</v>
      </c>
      <c r="D11" s="20">
        <f>(A11-B11)/B11</f>
        <v>3.6502347292767488E-2</v>
      </c>
      <c r="N11" s="6" t="s">
        <v>48</v>
      </c>
      <c r="O11" s="7">
        <v>558181.42000000004</v>
      </c>
      <c r="P11" s="7">
        <v>504552</v>
      </c>
      <c r="R11" s="6" t="s">
        <v>22</v>
      </c>
      <c r="S11" s="1">
        <v>458984.37999999971</v>
      </c>
    </row>
    <row r="12" spans="1:19" x14ac:dyDescent="0.35">
      <c r="N12" s="6" t="s">
        <v>12</v>
      </c>
      <c r="O12" s="7">
        <v>5446809.4700000202</v>
      </c>
      <c r="P12" s="7">
        <v>5254990</v>
      </c>
      <c r="R12" s="6" t="s">
        <v>23</v>
      </c>
      <c r="S12" s="1">
        <v>462537.40999999939</v>
      </c>
    </row>
    <row r="13" spans="1:19" x14ac:dyDescent="0.35">
      <c r="C13" t="b">
        <f>C11&gt;0</f>
        <v>1</v>
      </c>
      <c r="D13" s="9"/>
      <c r="R13" s="6" t="s">
        <v>24</v>
      </c>
      <c r="S13" s="1">
        <v>441225.28999999992</v>
      </c>
    </row>
    <row r="14" spans="1:19" x14ac:dyDescent="0.35">
      <c r="C14" t="b">
        <f>C11&lt;0</f>
        <v>0</v>
      </c>
      <c r="D14" s="10"/>
      <c r="H14" t="s">
        <v>0</v>
      </c>
      <c r="I14" t="s">
        <v>10</v>
      </c>
      <c r="R14" s="6" t="s">
        <v>12</v>
      </c>
      <c r="S14" s="1">
        <v>5446809.4700000202</v>
      </c>
    </row>
    <row r="15" spans="1:19" x14ac:dyDescent="0.35">
      <c r="H15" s="1">
        <v>5446809.4700000202</v>
      </c>
      <c r="I15" s="1">
        <v>5254990</v>
      </c>
    </row>
    <row r="18" spans="15:16" x14ac:dyDescent="0.35">
      <c r="P18" s="7"/>
    </row>
    <row r="20" spans="15:16" x14ac:dyDescent="0.35">
      <c r="O20" s="7"/>
    </row>
  </sheetData>
  <customSheetViews>
    <customSheetView guid="{8BC82B27-B4A7-47DB-83C9-94F58F883E8C}">
      <selection activeCell="E28" sqref="E28"/>
      <pageMargins left="0.7" right="0.7" top="0.75" bottom="0.75" header="0.3" footer="0.3"/>
      <pageSetup orientation="portrait" r:id="rId6"/>
    </customSheetView>
  </customSheetViews>
  <conditionalFormatting sqref="C11">
    <cfRule type="expression" dxfId="5" priority="1">
      <formula>$D$11&gt;0</formula>
    </cfRule>
    <cfRule type="expression" dxfId="4" priority="2">
      <formula>$D$11&lt;0</formula>
    </cfRule>
  </conditionalFormatting>
  <pageMargins left="0.7" right="0.7" top="0.75" bottom="0.75" header="0.3" footer="0.3"/>
  <pageSetup orientation="portrait" r:id="rId7"/>
  <extLst>
    <ext xmlns:x15="http://schemas.microsoft.com/office/spreadsheetml/2010/11/main" uri="{F7C9EE02-42E1-4005-9D12-6889AFFD525C}">
      <x15:webExtensions xmlns:xm="http://schemas.microsoft.com/office/excel/2006/main">
        <x15:webExtension appRef="{B93E4BBF-AB3F-4587-844C-144E2BF60FC6}">
          <xm:f>Pivot!$N$1:$P$12</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E2C8-9668-40F5-9888-CA7810130BB4}">
  <dimension ref="C7:V24"/>
  <sheetViews>
    <sheetView topLeftCell="H1" workbookViewId="0">
      <selection activeCell="M29" sqref="M29"/>
    </sheetView>
  </sheetViews>
  <sheetFormatPr defaultRowHeight="14.5" x14ac:dyDescent="0.35"/>
  <cols>
    <col min="3" max="3" width="12.90625" bestFit="1" customWidth="1"/>
    <col min="4" max="4" width="13.26953125" bestFit="1" customWidth="1"/>
    <col min="5" max="5" width="11.1796875" bestFit="1" customWidth="1"/>
    <col min="7" max="7" width="10.08984375" bestFit="1" customWidth="1"/>
    <col min="8" max="8" width="12.08984375" bestFit="1" customWidth="1"/>
    <col min="9" max="9" width="10.26953125" bestFit="1" customWidth="1"/>
    <col min="15" max="15" width="8.7265625" style="15" customWidth="1"/>
    <col min="16" max="16" width="13.26953125" bestFit="1" customWidth="1"/>
    <col min="17" max="17" width="11.1796875" bestFit="1" customWidth="1"/>
    <col min="18" max="18" width="10.90625" bestFit="1" customWidth="1"/>
    <col min="20" max="20" width="12.90625" bestFit="1" customWidth="1"/>
    <col min="21" max="21" width="13.54296875" bestFit="1" customWidth="1"/>
    <col min="22" max="22" width="14.26953125" bestFit="1" customWidth="1"/>
    <col min="23" max="23" width="13.36328125" bestFit="1" customWidth="1"/>
  </cols>
  <sheetData>
    <row r="7" spans="3:22" x14ac:dyDescent="0.35">
      <c r="C7" s="2" t="s">
        <v>11</v>
      </c>
      <c r="D7" t="s">
        <v>0</v>
      </c>
      <c r="E7" t="s">
        <v>10</v>
      </c>
      <c r="G7" s="12" t="str">
        <f>C7</f>
        <v>Row Labels</v>
      </c>
      <c r="H7" s="12" t="str">
        <f>D7</f>
        <v>Total Revenue</v>
      </c>
      <c r="I7" s="12" t="str">
        <f>E7</f>
        <v>Total Target</v>
      </c>
      <c r="J7" s="12" t="s">
        <v>26</v>
      </c>
      <c r="L7" t="str">
        <f>C7</f>
        <v>Row Labels</v>
      </c>
      <c r="M7" t="s">
        <v>25</v>
      </c>
      <c r="P7" t="s">
        <v>0</v>
      </c>
      <c r="Q7" t="s">
        <v>10</v>
      </c>
      <c r="R7" t="s">
        <v>25</v>
      </c>
      <c r="T7" s="2" t="s">
        <v>11</v>
      </c>
      <c r="U7" t="s">
        <v>0</v>
      </c>
      <c r="V7" t="s">
        <v>32</v>
      </c>
    </row>
    <row r="8" spans="3:22" x14ac:dyDescent="0.35">
      <c r="C8" s="6" t="s">
        <v>13</v>
      </c>
      <c r="D8" s="14">
        <v>444162.52</v>
      </c>
      <c r="E8" s="14">
        <v>439042</v>
      </c>
      <c r="G8" s="12" t="str">
        <f t="shared" ref="G8:G19" si="0">C8</f>
        <v>Jan</v>
      </c>
      <c r="H8" s="13">
        <f t="shared" ref="H8:H19" si="1">D8</f>
        <v>444162.52</v>
      </c>
      <c r="I8" s="13">
        <f t="shared" ref="I8:I19" si="2">E8</f>
        <v>439042</v>
      </c>
      <c r="J8" s="13" t="str">
        <f t="shared" ref="J8:J19" si="3">IF(H8=Large_1,H8,IF(H8=Large_2,H8,""))</f>
        <v/>
      </c>
      <c r="L8" t="str">
        <f t="shared" ref="L8:L19" si="4">C8</f>
        <v>Jan</v>
      </c>
      <c r="M8" s="8">
        <f>(D8-E8)/E8</f>
        <v>1.1662938853230486E-2</v>
      </c>
      <c r="P8" s="17">
        <v>5446809.4700000202</v>
      </c>
      <c r="Q8" s="16">
        <v>5254990</v>
      </c>
      <c r="R8" s="18" t="str">
        <f>IF((P8-Q8)/Q8&gt;0,"▲"&amp;TEXT((P8-Q8)/Q8,"+0.0%;-0.0%"),"▼"&amp;TEXT((P8-Q8)/Q8,"+0.0%;-0.0%"))</f>
        <v>▲+3.7%</v>
      </c>
      <c r="S8" s="20">
        <f>(P8-Q8)/Q8</f>
        <v>3.6502347292767488E-2</v>
      </c>
      <c r="T8" s="6" t="s">
        <v>30</v>
      </c>
      <c r="U8" s="19">
        <v>3894278.1300000134</v>
      </c>
      <c r="V8" s="20">
        <v>0.7149649995008911</v>
      </c>
    </row>
    <row r="9" spans="3:22" x14ac:dyDescent="0.35">
      <c r="C9" s="6" t="s">
        <v>14</v>
      </c>
      <c r="D9" s="14">
        <v>423741.52</v>
      </c>
      <c r="E9" s="14">
        <v>431279</v>
      </c>
      <c r="G9" s="12" t="str">
        <f t="shared" si="0"/>
        <v>Feb</v>
      </c>
      <c r="H9" s="13">
        <f t="shared" si="1"/>
        <v>423741.52</v>
      </c>
      <c r="I9" s="13">
        <f t="shared" si="2"/>
        <v>431279</v>
      </c>
      <c r="J9" s="13" t="str">
        <f t="shared" si="3"/>
        <v/>
      </c>
      <c r="L9" t="str">
        <f t="shared" si="4"/>
        <v>Feb</v>
      </c>
      <c r="M9" s="8">
        <f t="shared" ref="M9:M19" si="5">(D9-E9)/E9</f>
        <v>-1.7477039225188291E-2</v>
      </c>
      <c r="T9" s="6" t="s">
        <v>31</v>
      </c>
      <c r="U9" s="19">
        <v>1552531.3400000015</v>
      </c>
      <c r="V9" s="20">
        <v>0.2850350004991079</v>
      </c>
    </row>
    <row r="10" spans="3:22" x14ac:dyDescent="0.35">
      <c r="C10" s="6" t="s">
        <v>15</v>
      </c>
      <c r="D10" s="14">
        <v>468344.26999999955</v>
      </c>
      <c r="E10" s="14">
        <v>445591</v>
      </c>
      <c r="G10" s="12" t="str">
        <f t="shared" si="0"/>
        <v>Mar</v>
      </c>
      <c r="H10" s="13">
        <f t="shared" si="1"/>
        <v>468344.26999999955</v>
      </c>
      <c r="I10" s="13">
        <f t="shared" si="2"/>
        <v>445591</v>
      </c>
      <c r="J10" s="13" t="str">
        <f t="shared" si="3"/>
        <v/>
      </c>
      <c r="L10" t="str">
        <f t="shared" si="4"/>
        <v>Mar</v>
      </c>
      <c r="M10" s="8">
        <f t="shared" si="5"/>
        <v>5.1063127397096335E-2</v>
      </c>
      <c r="T10" s="6" t="s">
        <v>12</v>
      </c>
      <c r="U10" s="19">
        <v>5446809.4700000202</v>
      </c>
      <c r="V10" s="20">
        <v>1</v>
      </c>
    </row>
    <row r="11" spans="3:22" x14ac:dyDescent="0.35">
      <c r="C11" s="6" t="s">
        <v>16</v>
      </c>
      <c r="D11" s="14">
        <v>448652.76000000007</v>
      </c>
      <c r="E11" s="14">
        <v>453071</v>
      </c>
      <c r="G11" s="12" t="str">
        <f t="shared" si="0"/>
        <v>Apr</v>
      </c>
      <c r="H11" s="13">
        <f t="shared" si="1"/>
        <v>448652.76000000007</v>
      </c>
      <c r="I11" s="13">
        <f t="shared" si="2"/>
        <v>453071</v>
      </c>
      <c r="J11" s="13" t="str">
        <f t="shared" si="3"/>
        <v/>
      </c>
      <c r="L11" t="str">
        <f t="shared" si="4"/>
        <v>Apr</v>
      </c>
      <c r="M11" s="8">
        <f t="shared" si="5"/>
        <v>-9.7517607615581932E-3</v>
      </c>
    </row>
    <row r="12" spans="3:22" x14ac:dyDescent="0.35">
      <c r="C12" s="6" t="s">
        <v>17</v>
      </c>
      <c r="D12" s="14">
        <v>480720.64000000001</v>
      </c>
      <c r="E12" s="14">
        <v>444167</v>
      </c>
      <c r="G12" s="12" t="str">
        <f t="shared" si="0"/>
        <v>May</v>
      </c>
      <c r="H12" s="13">
        <f t="shared" si="1"/>
        <v>480720.64000000001</v>
      </c>
      <c r="I12" s="13">
        <f t="shared" si="2"/>
        <v>444167</v>
      </c>
      <c r="J12" s="13">
        <f t="shared" si="3"/>
        <v>480720.64000000001</v>
      </c>
      <c r="L12" t="str">
        <f t="shared" si="4"/>
        <v>May</v>
      </c>
      <c r="M12" s="8">
        <f t="shared" si="5"/>
        <v>8.2297063942165932E-2</v>
      </c>
      <c r="R12" t="str">
        <f>IF((P8-Q8)/Q8&gt;0,R8,"")</f>
        <v>▲+3.7%</v>
      </c>
    </row>
    <row r="13" spans="3:22" x14ac:dyDescent="0.35">
      <c r="C13" s="6" t="s">
        <v>18</v>
      </c>
      <c r="D13" s="14">
        <v>455501.1399999999</v>
      </c>
      <c r="E13" s="14">
        <v>421979</v>
      </c>
      <c r="G13" s="12" t="str">
        <f t="shared" si="0"/>
        <v>Jun</v>
      </c>
      <c r="H13" s="13">
        <f t="shared" si="1"/>
        <v>455501.1399999999</v>
      </c>
      <c r="I13" s="13">
        <f t="shared" si="2"/>
        <v>421979</v>
      </c>
      <c r="J13" s="13" t="str">
        <f t="shared" si="3"/>
        <v/>
      </c>
      <c r="L13" t="str">
        <f t="shared" si="4"/>
        <v>Jun</v>
      </c>
      <c r="M13" s="8">
        <f t="shared" si="5"/>
        <v>7.9440303901378739E-2</v>
      </c>
    </row>
    <row r="14" spans="3:22" x14ac:dyDescent="0.35">
      <c r="C14" s="6" t="s">
        <v>19</v>
      </c>
      <c r="D14" s="14">
        <v>433725.86000000045</v>
      </c>
      <c r="E14" s="14">
        <v>456718</v>
      </c>
      <c r="G14" s="12" t="str">
        <f t="shared" si="0"/>
        <v>Jul</v>
      </c>
      <c r="H14" s="13">
        <f t="shared" si="1"/>
        <v>433725.86000000045</v>
      </c>
      <c r="I14" s="13">
        <f t="shared" si="2"/>
        <v>456718</v>
      </c>
      <c r="J14" s="13" t="str">
        <f t="shared" si="3"/>
        <v/>
      </c>
      <c r="L14" t="str">
        <f t="shared" si="4"/>
        <v>Jul</v>
      </c>
      <c r="M14" s="8">
        <f t="shared" si="5"/>
        <v>-5.0342092932618265E-2</v>
      </c>
      <c r="T14" s="2" t="s">
        <v>11</v>
      </c>
      <c r="U14" t="s">
        <v>3</v>
      </c>
    </row>
    <row r="15" spans="3:22" x14ac:dyDescent="0.35">
      <c r="C15" s="6" t="s">
        <v>20</v>
      </c>
      <c r="D15" s="14">
        <v>485766.24999999977</v>
      </c>
      <c r="E15" s="14">
        <v>431727</v>
      </c>
      <c r="G15" s="12" t="str">
        <f t="shared" si="0"/>
        <v>Aug</v>
      </c>
      <c r="H15" s="13">
        <f t="shared" si="1"/>
        <v>485766.24999999977</v>
      </c>
      <c r="I15" s="13">
        <f t="shared" si="2"/>
        <v>431727</v>
      </c>
      <c r="J15" s="13">
        <f t="shared" si="3"/>
        <v>485766.24999999977</v>
      </c>
      <c r="L15" t="str">
        <f t="shared" si="4"/>
        <v>Aug</v>
      </c>
      <c r="M15" s="8">
        <f t="shared" si="5"/>
        <v>0.12516995694038077</v>
      </c>
      <c r="T15" s="6" t="s">
        <v>33</v>
      </c>
      <c r="U15" s="20">
        <v>0.40921312213113192</v>
      </c>
    </row>
    <row r="16" spans="3:22" x14ac:dyDescent="0.35">
      <c r="C16" s="6" t="s">
        <v>21</v>
      </c>
      <c r="D16" s="14">
        <v>443447.4300000004</v>
      </c>
      <c r="E16" s="14">
        <v>446912</v>
      </c>
      <c r="G16" s="12" t="str">
        <f t="shared" si="0"/>
        <v>Sep</v>
      </c>
      <c r="H16" s="13">
        <f t="shared" si="1"/>
        <v>443447.4300000004</v>
      </c>
      <c r="I16" s="13">
        <f t="shared" si="2"/>
        <v>446912</v>
      </c>
      <c r="J16" s="13" t="str">
        <f t="shared" si="3"/>
        <v/>
      </c>
      <c r="L16" t="str">
        <f t="shared" si="4"/>
        <v>Sep</v>
      </c>
      <c r="M16" s="8">
        <f t="shared" si="5"/>
        <v>-7.7522420521256973E-3</v>
      </c>
      <c r="T16" s="6" t="s">
        <v>34</v>
      </c>
      <c r="U16" s="20">
        <v>0.4343286860688288</v>
      </c>
    </row>
    <row r="17" spans="3:21" x14ac:dyDescent="0.35">
      <c r="C17" s="6" t="s">
        <v>22</v>
      </c>
      <c r="D17" s="14">
        <v>458984.37999999971</v>
      </c>
      <c r="E17" s="14">
        <v>414360</v>
      </c>
      <c r="G17" s="12" t="str">
        <f t="shared" si="0"/>
        <v>Oct</v>
      </c>
      <c r="H17" s="13">
        <f t="shared" si="1"/>
        <v>458984.37999999971</v>
      </c>
      <c r="I17" s="13">
        <f t="shared" si="2"/>
        <v>414360</v>
      </c>
      <c r="J17" s="13" t="str">
        <f t="shared" si="3"/>
        <v/>
      </c>
      <c r="L17" t="str">
        <f t="shared" si="4"/>
        <v>Oct</v>
      </c>
      <c r="M17" s="8">
        <f t="shared" si="5"/>
        <v>0.10769470991408368</v>
      </c>
      <c r="T17" s="6" t="s">
        <v>35</v>
      </c>
      <c r="U17" s="20">
        <v>0.4200398248135046</v>
      </c>
    </row>
    <row r="18" spans="3:21" x14ac:dyDescent="0.35">
      <c r="C18" s="6" t="s">
        <v>23</v>
      </c>
      <c r="D18" s="14">
        <v>462537.40999999939</v>
      </c>
      <c r="E18" s="14">
        <v>413371</v>
      </c>
      <c r="G18" s="12" t="str">
        <f t="shared" si="0"/>
        <v>Nov</v>
      </c>
      <c r="H18" s="13">
        <f t="shared" si="1"/>
        <v>462537.40999999939</v>
      </c>
      <c r="I18" s="13">
        <f t="shared" si="2"/>
        <v>413371</v>
      </c>
      <c r="J18" s="13" t="str">
        <f t="shared" si="3"/>
        <v/>
      </c>
      <c r="L18" t="str">
        <f t="shared" si="4"/>
        <v>Nov</v>
      </c>
      <c r="M18" s="8">
        <f t="shared" si="5"/>
        <v>0.11894015303443975</v>
      </c>
      <c r="T18" s="6" t="s">
        <v>36</v>
      </c>
      <c r="U18" s="20">
        <v>0.4186846702500916</v>
      </c>
    </row>
    <row r="19" spans="3:21" x14ac:dyDescent="0.35">
      <c r="C19" s="6" t="s">
        <v>24</v>
      </c>
      <c r="D19" s="14">
        <v>441225.28999999992</v>
      </c>
      <c r="E19" s="14">
        <v>456773</v>
      </c>
      <c r="G19" s="12" t="str">
        <f t="shared" si="0"/>
        <v>Dec</v>
      </c>
      <c r="H19" s="13">
        <f t="shared" si="1"/>
        <v>441225.28999999992</v>
      </c>
      <c r="I19" s="13">
        <f t="shared" si="2"/>
        <v>456773</v>
      </c>
      <c r="J19" s="13" t="str">
        <f t="shared" si="3"/>
        <v/>
      </c>
      <c r="L19" t="str">
        <f t="shared" si="4"/>
        <v>Dec</v>
      </c>
      <c r="M19" s="8">
        <f t="shared" si="5"/>
        <v>-3.4038154619471989E-2</v>
      </c>
      <c r="T19" s="6" t="s">
        <v>37</v>
      </c>
      <c r="U19" s="20">
        <v>0.42797951685044777</v>
      </c>
    </row>
    <row r="20" spans="3:21" x14ac:dyDescent="0.35">
      <c r="C20" s="6" t="s">
        <v>12</v>
      </c>
      <c r="D20" s="14">
        <v>5446809.4700000202</v>
      </c>
      <c r="E20" s="14">
        <v>5254990</v>
      </c>
      <c r="H20" s="11"/>
      <c r="I20" s="11"/>
      <c r="T20" s="6" t="s">
        <v>38</v>
      </c>
      <c r="U20" s="20">
        <v>0.4191830705766843</v>
      </c>
    </row>
    <row r="21" spans="3:21" x14ac:dyDescent="0.35">
      <c r="T21" s="6" t="s">
        <v>39</v>
      </c>
      <c r="U21" s="20">
        <v>0.42261897997345971</v>
      </c>
    </row>
    <row r="22" spans="3:21" x14ac:dyDescent="0.35">
      <c r="T22" s="6" t="s">
        <v>12</v>
      </c>
      <c r="U22" s="20">
        <v>0.42180878047126164</v>
      </c>
    </row>
    <row r="23" spans="3:21" x14ac:dyDescent="0.35">
      <c r="H23">
        <v>1</v>
      </c>
      <c r="I23" s="13">
        <f>LARGE(H8:H19,H23)</f>
        <v>485766.24999999977</v>
      </c>
      <c r="J23" t="s">
        <v>27</v>
      </c>
    </row>
    <row r="24" spans="3:21" x14ac:dyDescent="0.35">
      <c r="H24">
        <v>2</v>
      </c>
      <c r="I24" s="13">
        <f>LARGE(H9:H20,H24)</f>
        <v>480720.64000000001</v>
      </c>
      <c r="J24" t="s">
        <v>28</v>
      </c>
    </row>
  </sheetData>
  <autoFilter ref="J7:J20" xr:uid="{23E9E2C8-9668-40F5-9888-CA7810130BB4}"/>
  <customSheetViews>
    <customSheetView guid="{8BC82B27-B4A7-47DB-83C9-94F58F883E8C}" showAutoFilter="1" topLeftCell="C1">
      <selection activeCell="F28" sqref="F28"/>
      <pageMargins left="0.7" right="0.7" top="0.75" bottom="0.75" header="0.3" footer="0.3"/>
      <autoFilter ref="J7:J20" xr:uid="{BA79D309-5E62-4EC3-8305-89D4733ECA1A}"/>
    </customSheetView>
  </customSheetViews>
  <conditionalFormatting sqref="R8">
    <cfRule type="expression" dxfId="3" priority="1">
      <formula>$S$8&lt;0</formula>
    </cfRule>
    <cfRule type="expression" dxfId="2" priority="2">
      <formula>$S$8&gt;0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2487-E7B6-439F-8640-E66D93EC0075}">
  <dimension ref="C2:P21"/>
  <sheetViews>
    <sheetView workbookViewId="0">
      <selection activeCell="C18" sqref="C18"/>
    </sheetView>
  </sheetViews>
  <sheetFormatPr defaultRowHeight="14.5" x14ac:dyDescent="0.35"/>
  <cols>
    <col min="7" max="16" width="2.6328125" customWidth="1"/>
  </cols>
  <sheetData>
    <row r="2" spans="3:16" ht="15" thickBot="1" x14ac:dyDescent="0.4">
      <c r="G2" s="21">
        <f t="shared" ref="G2:G10" si="0">G3+10</f>
        <v>91</v>
      </c>
      <c r="H2" s="22">
        <f t="shared" ref="H2:H10" si="1">H3+10</f>
        <v>92</v>
      </c>
      <c r="I2" s="22">
        <f t="shared" ref="I2:I10" si="2">I3+10</f>
        <v>93</v>
      </c>
      <c r="J2" s="22">
        <f t="shared" ref="J2:J10" si="3">J3+10</f>
        <v>94</v>
      </c>
      <c r="K2" s="22">
        <f t="shared" ref="K2:K10" si="4">K3+10</f>
        <v>95</v>
      </c>
      <c r="L2" s="22">
        <f t="shared" ref="L2:L10" si="5">L3+10</f>
        <v>96</v>
      </c>
      <c r="M2" s="22">
        <f t="shared" ref="M2:M10" si="6">M3+10</f>
        <v>97</v>
      </c>
      <c r="N2" s="22">
        <f t="shared" ref="N2:N10" si="7">N3+10</f>
        <v>98</v>
      </c>
      <c r="O2" s="22">
        <f t="shared" ref="O2:O10" si="8">O3+10</f>
        <v>99</v>
      </c>
      <c r="P2" s="23">
        <f t="shared" ref="P2:P10" si="9">P3+10</f>
        <v>100</v>
      </c>
    </row>
    <row r="3" spans="3:16" ht="15" thickBot="1" x14ac:dyDescent="0.4">
      <c r="G3" s="24">
        <f t="shared" si="0"/>
        <v>81</v>
      </c>
      <c r="H3" s="25">
        <f t="shared" si="1"/>
        <v>82</v>
      </c>
      <c r="I3" s="25">
        <f t="shared" si="2"/>
        <v>83</v>
      </c>
      <c r="J3" s="25">
        <f t="shared" si="3"/>
        <v>84</v>
      </c>
      <c r="K3" s="25">
        <f t="shared" si="4"/>
        <v>85</v>
      </c>
      <c r="L3" s="25">
        <f t="shared" si="5"/>
        <v>86</v>
      </c>
      <c r="M3" s="25">
        <f t="shared" si="6"/>
        <v>87</v>
      </c>
      <c r="N3" s="25">
        <f t="shared" si="7"/>
        <v>88</v>
      </c>
      <c r="O3" s="25">
        <f t="shared" si="8"/>
        <v>89</v>
      </c>
      <c r="P3" s="26">
        <f t="shared" si="9"/>
        <v>90</v>
      </c>
    </row>
    <row r="4" spans="3:16" ht="15" thickBot="1" x14ac:dyDescent="0.4">
      <c r="G4" s="24">
        <f t="shared" si="0"/>
        <v>71</v>
      </c>
      <c r="H4" s="25">
        <f t="shared" si="1"/>
        <v>72</v>
      </c>
      <c r="I4" s="25">
        <f t="shared" si="2"/>
        <v>73</v>
      </c>
      <c r="J4" s="25">
        <f t="shared" si="3"/>
        <v>74</v>
      </c>
      <c r="K4" s="25">
        <f t="shared" si="4"/>
        <v>75</v>
      </c>
      <c r="L4" s="25">
        <f t="shared" si="5"/>
        <v>76</v>
      </c>
      <c r="M4" s="25">
        <f t="shared" si="6"/>
        <v>77</v>
      </c>
      <c r="N4" s="25">
        <f t="shared" si="7"/>
        <v>78</v>
      </c>
      <c r="O4" s="25">
        <f t="shared" si="8"/>
        <v>79</v>
      </c>
      <c r="P4" s="26">
        <f t="shared" si="9"/>
        <v>80</v>
      </c>
    </row>
    <row r="5" spans="3:16" ht="15" thickBot="1" x14ac:dyDescent="0.4">
      <c r="G5" s="24">
        <f t="shared" si="0"/>
        <v>61</v>
      </c>
      <c r="H5" s="25">
        <f t="shared" si="1"/>
        <v>62</v>
      </c>
      <c r="I5" s="25">
        <f t="shared" si="2"/>
        <v>63</v>
      </c>
      <c r="J5" s="25">
        <f t="shared" si="3"/>
        <v>64</v>
      </c>
      <c r="K5" s="25">
        <f t="shared" si="4"/>
        <v>65</v>
      </c>
      <c r="L5" s="25">
        <f t="shared" si="5"/>
        <v>66</v>
      </c>
      <c r="M5" s="25">
        <f t="shared" si="6"/>
        <v>67</v>
      </c>
      <c r="N5" s="25">
        <f t="shared" si="7"/>
        <v>68</v>
      </c>
      <c r="O5" s="25">
        <f t="shared" si="8"/>
        <v>69</v>
      </c>
      <c r="P5" s="26">
        <f t="shared" si="9"/>
        <v>70</v>
      </c>
    </row>
    <row r="6" spans="3:16" ht="15" thickBot="1" x14ac:dyDescent="0.4">
      <c r="C6" t="s">
        <v>30</v>
      </c>
      <c r="D6" s="30">
        <f>Pivot2!V8</f>
        <v>0.7149649995008911</v>
      </c>
      <c r="G6" s="24">
        <f t="shared" si="0"/>
        <v>51</v>
      </c>
      <c r="H6" s="25">
        <f t="shared" si="1"/>
        <v>52</v>
      </c>
      <c r="I6" s="25">
        <f t="shared" si="2"/>
        <v>53</v>
      </c>
      <c r="J6" s="25">
        <f t="shared" si="3"/>
        <v>54</v>
      </c>
      <c r="K6" s="25">
        <f t="shared" si="4"/>
        <v>55</v>
      </c>
      <c r="L6" s="25">
        <f t="shared" si="5"/>
        <v>56</v>
      </c>
      <c r="M6" s="25">
        <f t="shared" si="6"/>
        <v>57</v>
      </c>
      <c r="N6" s="25">
        <f t="shared" si="7"/>
        <v>58</v>
      </c>
      <c r="O6" s="25">
        <f t="shared" si="8"/>
        <v>59</v>
      </c>
      <c r="P6" s="26">
        <f t="shared" si="9"/>
        <v>60</v>
      </c>
    </row>
    <row r="7" spans="3:16" ht="15" thickBot="1" x14ac:dyDescent="0.4">
      <c r="C7" t="s">
        <v>31</v>
      </c>
      <c r="D7" s="30">
        <f>Pivot2!V9</f>
        <v>0.2850350004991079</v>
      </c>
      <c r="G7" s="24">
        <f t="shared" si="0"/>
        <v>41</v>
      </c>
      <c r="H7" s="25">
        <f t="shared" si="1"/>
        <v>42</v>
      </c>
      <c r="I7" s="25">
        <f t="shared" si="2"/>
        <v>43</v>
      </c>
      <c r="J7" s="25">
        <f t="shared" si="3"/>
        <v>44</v>
      </c>
      <c r="K7" s="25">
        <f t="shared" si="4"/>
        <v>45</v>
      </c>
      <c r="L7" s="25">
        <f t="shared" si="5"/>
        <v>46</v>
      </c>
      <c r="M7" s="25">
        <f t="shared" si="6"/>
        <v>47</v>
      </c>
      <c r="N7" s="25">
        <f t="shared" si="7"/>
        <v>48</v>
      </c>
      <c r="O7" s="25">
        <f t="shared" si="8"/>
        <v>49</v>
      </c>
      <c r="P7" s="26">
        <f t="shared" si="9"/>
        <v>50</v>
      </c>
    </row>
    <row r="8" spans="3:16" ht="15" thickBot="1" x14ac:dyDescent="0.4">
      <c r="G8" s="24">
        <f t="shared" si="0"/>
        <v>31</v>
      </c>
      <c r="H8" s="25">
        <f t="shared" si="1"/>
        <v>32</v>
      </c>
      <c r="I8" s="25">
        <f t="shared" si="2"/>
        <v>33</v>
      </c>
      <c r="J8" s="25">
        <f t="shared" si="3"/>
        <v>34</v>
      </c>
      <c r="K8" s="25">
        <f t="shared" si="4"/>
        <v>35</v>
      </c>
      <c r="L8" s="25">
        <f t="shared" si="5"/>
        <v>36</v>
      </c>
      <c r="M8" s="25">
        <f t="shared" si="6"/>
        <v>37</v>
      </c>
      <c r="N8" s="25">
        <f t="shared" si="7"/>
        <v>38</v>
      </c>
      <c r="O8" s="25">
        <f t="shared" si="8"/>
        <v>39</v>
      </c>
      <c r="P8" s="26">
        <f t="shared" si="9"/>
        <v>40</v>
      </c>
    </row>
    <row r="9" spans="3:16" ht="15" thickBot="1" x14ac:dyDescent="0.4">
      <c r="G9" s="24">
        <f t="shared" si="0"/>
        <v>21</v>
      </c>
      <c r="H9" s="25">
        <f t="shared" si="1"/>
        <v>22</v>
      </c>
      <c r="I9" s="25">
        <f t="shared" si="2"/>
        <v>23</v>
      </c>
      <c r="J9" s="25">
        <f t="shared" si="3"/>
        <v>24</v>
      </c>
      <c r="K9" s="25">
        <f t="shared" si="4"/>
        <v>25</v>
      </c>
      <c r="L9" s="25">
        <f t="shared" si="5"/>
        <v>26</v>
      </c>
      <c r="M9" s="25">
        <f t="shared" si="6"/>
        <v>27</v>
      </c>
      <c r="N9" s="25">
        <f t="shared" si="7"/>
        <v>28</v>
      </c>
      <c r="O9" s="25">
        <f t="shared" si="8"/>
        <v>29</v>
      </c>
      <c r="P9" s="26">
        <f t="shared" si="9"/>
        <v>30</v>
      </c>
    </row>
    <row r="10" spans="3:16" ht="15" thickBot="1" x14ac:dyDescent="0.4">
      <c r="G10" s="24">
        <f t="shared" si="0"/>
        <v>11</v>
      </c>
      <c r="H10" s="25">
        <f t="shared" si="1"/>
        <v>12</v>
      </c>
      <c r="I10" s="25">
        <f t="shared" si="2"/>
        <v>13</v>
      </c>
      <c r="J10" s="25">
        <f t="shared" si="3"/>
        <v>14</v>
      </c>
      <c r="K10" s="25">
        <f t="shared" si="4"/>
        <v>15</v>
      </c>
      <c r="L10" s="25">
        <f t="shared" si="5"/>
        <v>16</v>
      </c>
      <c r="M10" s="25">
        <f t="shared" si="6"/>
        <v>17</v>
      </c>
      <c r="N10" s="25">
        <f t="shared" si="7"/>
        <v>18</v>
      </c>
      <c r="O10" s="25">
        <f t="shared" si="8"/>
        <v>19</v>
      </c>
      <c r="P10" s="26">
        <f t="shared" si="9"/>
        <v>20</v>
      </c>
    </row>
    <row r="11" spans="3:16" x14ac:dyDescent="0.35">
      <c r="G11" s="27">
        <v>1</v>
      </c>
      <c r="H11" s="28">
        <v>2</v>
      </c>
      <c r="I11" s="28">
        <v>3</v>
      </c>
      <c r="J11" s="28">
        <v>4</v>
      </c>
      <c r="K11" s="28">
        <v>5</v>
      </c>
      <c r="L11" s="28">
        <v>6</v>
      </c>
      <c r="M11" s="28">
        <v>7</v>
      </c>
      <c r="N11" s="28">
        <v>8</v>
      </c>
      <c r="O11" s="28">
        <v>9</v>
      </c>
      <c r="P11" s="29">
        <v>10</v>
      </c>
    </row>
    <row r="12" spans="3:16" ht="15" thickBot="1" x14ac:dyDescent="0.4">
      <c r="G12" s="21">
        <f t="shared" ref="G12:P19" si="10">G13+10</f>
        <v>91</v>
      </c>
      <c r="H12" s="22">
        <f t="shared" si="10"/>
        <v>92</v>
      </c>
      <c r="I12" s="22">
        <f t="shared" si="10"/>
        <v>93</v>
      </c>
      <c r="J12" s="22">
        <f t="shared" si="10"/>
        <v>94</v>
      </c>
      <c r="K12" s="22">
        <f t="shared" si="10"/>
        <v>95</v>
      </c>
      <c r="L12" s="22">
        <f t="shared" si="10"/>
        <v>96</v>
      </c>
      <c r="M12" s="22">
        <f t="shared" si="10"/>
        <v>97</v>
      </c>
      <c r="N12" s="22">
        <f t="shared" si="10"/>
        <v>98</v>
      </c>
      <c r="O12" s="22">
        <f t="shared" si="10"/>
        <v>99</v>
      </c>
      <c r="P12" s="23">
        <f t="shared" si="10"/>
        <v>100</v>
      </c>
    </row>
    <row r="13" spans="3:16" ht="15" thickBot="1" x14ac:dyDescent="0.4">
      <c r="G13" s="24">
        <f t="shared" si="10"/>
        <v>81</v>
      </c>
      <c r="H13" s="25">
        <f t="shared" si="10"/>
        <v>82</v>
      </c>
      <c r="I13" s="25">
        <f t="shared" si="10"/>
        <v>83</v>
      </c>
      <c r="J13" s="25">
        <f t="shared" si="10"/>
        <v>84</v>
      </c>
      <c r="K13" s="25">
        <f t="shared" si="10"/>
        <v>85</v>
      </c>
      <c r="L13" s="25">
        <f t="shared" si="10"/>
        <v>86</v>
      </c>
      <c r="M13" s="25">
        <f t="shared" si="10"/>
        <v>87</v>
      </c>
      <c r="N13" s="25">
        <f t="shared" si="10"/>
        <v>88</v>
      </c>
      <c r="O13" s="25">
        <f t="shared" si="10"/>
        <v>89</v>
      </c>
      <c r="P13" s="26">
        <f t="shared" si="10"/>
        <v>90</v>
      </c>
    </row>
    <row r="14" spans="3:16" ht="15" thickBot="1" x14ac:dyDescent="0.4">
      <c r="G14" s="24">
        <f t="shared" si="10"/>
        <v>71</v>
      </c>
      <c r="H14" s="25">
        <f t="shared" si="10"/>
        <v>72</v>
      </c>
      <c r="I14" s="25">
        <f t="shared" si="10"/>
        <v>73</v>
      </c>
      <c r="J14" s="25">
        <f t="shared" si="10"/>
        <v>74</v>
      </c>
      <c r="K14" s="25">
        <f t="shared" si="10"/>
        <v>75</v>
      </c>
      <c r="L14" s="25">
        <f t="shared" si="10"/>
        <v>76</v>
      </c>
      <c r="M14" s="25">
        <f t="shared" si="10"/>
        <v>77</v>
      </c>
      <c r="N14" s="25">
        <f t="shared" si="10"/>
        <v>78</v>
      </c>
      <c r="O14" s="25">
        <f t="shared" si="10"/>
        <v>79</v>
      </c>
      <c r="P14" s="26">
        <f t="shared" si="10"/>
        <v>80</v>
      </c>
    </row>
    <row r="15" spans="3:16" ht="15" thickBot="1" x14ac:dyDescent="0.4">
      <c r="G15" s="24">
        <f t="shared" si="10"/>
        <v>61</v>
      </c>
      <c r="H15" s="25">
        <f t="shared" si="10"/>
        <v>62</v>
      </c>
      <c r="I15" s="25">
        <f t="shared" si="10"/>
        <v>63</v>
      </c>
      <c r="J15" s="25">
        <f t="shared" si="10"/>
        <v>64</v>
      </c>
      <c r="K15" s="25">
        <f t="shared" si="10"/>
        <v>65</v>
      </c>
      <c r="L15" s="25">
        <f t="shared" si="10"/>
        <v>66</v>
      </c>
      <c r="M15" s="25">
        <f t="shared" si="10"/>
        <v>67</v>
      </c>
      <c r="N15" s="25">
        <f t="shared" si="10"/>
        <v>68</v>
      </c>
      <c r="O15" s="25">
        <f t="shared" si="10"/>
        <v>69</v>
      </c>
      <c r="P15" s="26">
        <f t="shared" si="10"/>
        <v>70</v>
      </c>
    </row>
    <row r="16" spans="3:16" ht="15" thickBot="1" x14ac:dyDescent="0.4">
      <c r="G16" s="24">
        <f t="shared" si="10"/>
        <v>51</v>
      </c>
      <c r="H16" s="25">
        <f t="shared" si="10"/>
        <v>52</v>
      </c>
      <c r="I16" s="25">
        <f t="shared" si="10"/>
        <v>53</v>
      </c>
      <c r="J16" s="25">
        <f t="shared" si="10"/>
        <v>54</v>
      </c>
      <c r="K16" s="25">
        <f t="shared" si="10"/>
        <v>55</v>
      </c>
      <c r="L16" s="25">
        <f t="shared" si="10"/>
        <v>56</v>
      </c>
      <c r="M16" s="25">
        <f t="shared" si="10"/>
        <v>57</v>
      </c>
      <c r="N16" s="25">
        <f t="shared" si="10"/>
        <v>58</v>
      </c>
      <c r="O16" s="25">
        <f t="shared" si="10"/>
        <v>59</v>
      </c>
      <c r="P16" s="26">
        <f t="shared" si="10"/>
        <v>60</v>
      </c>
    </row>
    <row r="17" spans="7:16" ht="15" thickBot="1" x14ac:dyDescent="0.4">
      <c r="G17" s="24">
        <f t="shared" si="10"/>
        <v>41</v>
      </c>
      <c r="H17" s="25">
        <f t="shared" si="10"/>
        <v>42</v>
      </c>
      <c r="I17" s="25">
        <f t="shared" si="10"/>
        <v>43</v>
      </c>
      <c r="J17" s="25">
        <f t="shared" si="10"/>
        <v>44</v>
      </c>
      <c r="K17" s="25">
        <f t="shared" si="10"/>
        <v>45</v>
      </c>
      <c r="L17" s="25">
        <f t="shared" si="10"/>
        <v>46</v>
      </c>
      <c r="M17" s="25">
        <f t="shared" si="10"/>
        <v>47</v>
      </c>
      <c r="N17" s="25">
        <f t="shared" si="10"/>
        <v>48</v>
      </c>
      <c r="O17" s="25">
        <f t="shared" si="10"/>
        <v>49</v>
      </c>
      <c r="P17" s="26">
        <f t="shared" si="10"/>
        <v>50</v>
      </c>
    </row>
    <row r="18" spans="7:16" ht="15" thickBot="1" x14ac:dyDescent="0.4">
      <c r="G18" s="24">
        <f t="shared" si="10"/>
        <v>31</v>
      </c>
      <c r="H18" s="25">
        <f t="shared" si="10"/>
        <v>32</v>
      </c>
      <c r="I18" s="25">
        <f t="shared" si="10"/>
        <v>33</v>
      </c>
      <c r="J18" s="25">
        <f t="shared" si="10"/>
        <v>34</v>
      </c>
      <c r="K18" s="25">
        <f t="shared" si="10"/>
        <v>35</v>
      </c>
      <c r="L18" s="25">
        <f t="shared" si="10"/>
        <v>36</v>
      </c>
      <c r="M18" s="25">
        <f t="shared" si="10"/>
        <v>37</v>
      </c>
      <c r="N18" s="25">
        <f t="shared" si="10"/>
        <v>38</v>
      </c>
      <c r="O18" s="25">
        <f t="shared" si="10"/>
        <v>39</v>
      </c>
      <c r="P18" s="26">
        <f t="shared" si="10"/>
        <v>40</v>
      </c>
    </row>
    <row r="19" spans="7:16" ht="15" thickBot="1" x14ac:dyDescent="0.4">
      <c r="G19" s="24">
        <f t="shared" si="10"/>
        <v>21</v>
      </c>
      <c r="H19" s="25">
        <f t="shared" si="10"/>
        <v>22</v>
      </c>
      <c r="I19" s="25">
        <f t="shared" si="10"/>
        <v>23</v>
      </c>
      <c r="J19" s="25">
        <f t="shared" si="10"/>
        <v>24</v>
      </c>
      <c r="K19" s="25">
        <f t="shared" si="10"/>
        <v>25</v>
      </c>
      <c r="L19" s="25">
        <f t="shared" si="10"/>
        <v>26</v>
      </c>
      <c r="M19" s="25">
        <f t="shared" si="10"/>
        <v>27</v>
      </c>
      <c r="N19" s="25">
        <f t="shared" si="10"/>
        <v>28</v>
      </c>
      <c r="O19" s="25">
        <f t="shared" si="10"/>
        <v>29</v>
      </c>
      <c r="P19" s="26">
        <f t="shared" si="10"/>
        <v>30</v>
      </c>
    </row>
    <row r="20" spans="7:16" ht="15" thickBot="1" x14ac:dyDescent="0.4">
      <c r="G20" s="24">
        <f>G21+10</f>
        <v>11</v>
      </c>
      <c r="H20" s="25">
        <f t="shared" ref="H20:P20" si="11">H21+10</f>
        <v>12</v>
      </c>
      <c r="I20" s="25">
        <f t="shared" si="11"/>
        <v>13</v>
      </c>
      <c r="J20" s="25">
        <f t="shared" si="11"/>
        <v>14</v>
      </c>
      <c r="K20" s="25">
        <f t="shared" si="11"/>
        <v>15</v>
      </c>
      <c r="L20" s="25">
        <f t="shared" si="11"/>
        <v>16</v>
      </c>
      <c r="M20" s="25">
        <f t="shared" si="11"/>
        <v>17</v>
      </c>
      <c r="N20" s="25">
        <f t="shared" si="11"/>
        <v>18</v>
      </c>
      <c r="O20" s="25">
        <f t="shared" si="11"/>
        <v>19</v>
      </c>
      <c r="P20" s="26">
        <f t="shared" si="11"/>
        <v>20</v>
      </c>
    </row>
    <row r="21" spans="7:16" x14ac:dyDescent="0.35">
      <c r="G21" s="27">
        <v>1</v>
      </c>
      <c r="H21" s="28">
        <v>2</v>
      </c>
      <c r="I21" s="28">
        <v>3</v>
      </c>
      <c r="J21" s="28">
        <v>4</v>
      </c>
      <c r="K21" s="28">
        <v>5</v>
      </c>
      <c r="L21" s="28">
        <v>6</v>
      </c>
      <c r="M21" s="28">
        <v>7</v>
      </c>
      <c r="N21" s="28">
        <v>8</v>
      </c>
      <c r="O21" s="28">
        <v>9</v>
      </c>
      <c r="P21" s="29">
        <v>10</v>
      </c>
    </row>
  </sheetData>
  <customSheetViews>
    <customSheetView guid="{8BC82B27-B4A7-47DB-83C9-94F58F883E8C}">
      <selection activeCell="D7" sqref="D7"/>
      <pageMargins left="0.7" right="0.7" top="0.75" bottom="0.75" header="0.3" footer="0.3"/>
    </customSheetView>
  </customSheetViews>
  <conditionalFormatting sqref="G2:P11">
    <cfRule type="cellIs" dxfId="1" priority="1" operator="lessThanOrEqual">
      <formula>$D$7*100</formula>
    </cfRule>
  </conditionalFormatting>
  <conditionalFormatting sqref="G12:P21">
    <cfRule type="cellIs" dxfId="0" priority="2" operator="lessThanOrEqual">
      <formula>$D$6*100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29897-33A5-4B03-B8BB-39449F2ECACD}">
  <dimension ref="N1:U32"/>
  <sheetViews>
    <sheetView showGridLines="0" showRowColHeaders="0" zoomScaleNormal="100" workbookViewId="0"/>
  </sheetViews>
  <sheetFormatPr defaultRowHeight="14.5" x14ac:dyDescent="0.35"/>
  <sheetData>
    <row r="1" spans="15:21" x14ac:dyDescent="0.35">
      <c r="O1" s="31"/>
      <c r="P1" s="31"/>
      <c r="Q1" s="31"/>
      <c r="R1" s="31"/>
      <c r="S1" s="31"/>
      <c r="T1" s="31"/>
      <c r="U1" s="31"/>
    </row>
    <row r="2" spans="15:21" x14ac:dyDescent="0.35">
      <c r="O2" s="34"/>
      <c r="P2" s="31"/>
      <c r="Q2" s="31"/>
      <c r="R2" s="31"/>
      <c r="S2" s="31"/>
      <c r="T2" s="31"/>
      <c r="U2" s="31"/>
    </row>
    <row r="3" spans="15:21" x14ac:dyDescent="0.35">
      <c r="P3" s="31"/>
      <c r="Q3" s="31"/>
      <c r="R3" s="31"/>
      <c r="S3" s="31"/>
      <c r="T3" s="31"/>
      <c r="U3" s="31"/>
    </row>
    <row r="4" spans="15:21" x14ac:dyDescent="0.35">
      <c r="Q4" s="31"/>
      <c r="R4" s="31"/>
      <c r="S4" s="31"/>
      <c r="T4" s="31"/>
      <c r="U4" s="31"/>
    </row>
    <row r="5" spans="15:21" x14ac:dyDescent="0.35">
      <c r="Q5" s="31"/>
      <c r="R5" s="31"/>
      <c r="S5" s="31"/>
      <c r="T5" s="31"/>
      <c r="U5" s="31"/>
    </row>
    <row r="6" spans="15:21" x14ac:dyDescent="0.35">
      <c r="Q6" s="31"/>
      <c r="R6" s="31"/>
      <c r="S6" s="31"/>
      <c r="T6" s="31"/>
      <c r="U6" s="31"/>
    </row>
    <row r="7" spans="15:21" x14ac:dyDescent="0.35">
      <c r="R7" s="31"/>
      <c r="S7" s="31"/>
      <c r="T7" s="31"/>
      <c r="U7" s="31"/>
    </row>
    <row r="8" spans="15:21" x14ac:dyDescent="0.35">
      <c r="R8" s="31"/>
      <c r="S8" s="31"/>
      <c r="T8" s="31"/>
      <c r="U8" s="31"/>
    </row>
    <row r="9" spans="15:21" x14ac:dyDescent="0.35">
      <c r="R9" s="31"/>
      <c r="S9" s="31"/>
      <c r="T9" s="31"/>
      <c r="U9" s="31"/>
    </row>
    <row r="10" spans="15:21" x14ac:dyDescent="0.35">
      <c r="R10" s="31"/>
      <c r="S10" s="31"/>
      <c r="T10" s="31"/>
      <c r="U10" s="31"/>
    </row>
    <row r="11" spans="15:21" x14ac:dyDescent="0.35">
      <c r="R11" s="31"/>
      <c r="S11" s="31"/>
      <c r="T11" s="31"/>
      <c r="U11" s="31"/>
    </row>
    <row r="12" spans="15:21" x14ac:dyDescent="0.35">
      <c r="R12" s="31"/>
      <c r="S12" s="31"/>
      <c r="T12" s="31"/>
      <c r="U12" s="31"/>
    </row>
    <row r="13" spans="15:21" x14ac:dyDescent="0.35">
      <c r="R13" s="31"/>
      <c r="S13" s="31"/>
      <c r="T13" s="31"/>
      <c r="U13" s="31"/>
    </row>
    <row r="14" spans="15:21" x14ac:dyDescent="0.35">
      <c r="R14" s="31"/>
      <c r="S14" s="31"/>
      <c r="T14" s="31"/>
      <c r="U14" s="31"/>
    </row>
    <row r="15" spans="15:21" x14ac:dyDescent="0.35">
      <c r="R15" s="31"/>
      <c r="S15" s="31"/>
      <c r="T15" s="31"/>
      <c r="U15" s="31"/>
    </row>
    <row r="16" spans="15:21" x14ac:dyDescent="0.35">
      <c r="R16" s="31"/>
      <c r="S16" s="31"/>
      <c r="T16" s="31"/>
      <c r="U16" s="31"/>
    </row>
    <row r="17" spans="14:21" x14ac:dyDescent="0.35">
      <c r="R17" s="31"/>
      <c r="S17" s="31"/>
      <c r="T17" s="31"/>
      <c r="U17" s="31"/>
    </row>
    <row r="18" spans="14:21" x14ac:dyDescent="0.35">
      <c r="R18" s="31"/>
      <c r="S18" s="31"/>
      <c r="T18" s="31"/>
      <c r="U18" s="31"/>
    </row>
    <row r="19" spans="14:21" x14ac:dyDescent="0.35">
      <c r="R19" s="31"/>
      <c r="S19" s="31"/>
      <c r="T19" s="31"/>
      <c r="U19" s="31"/>
    </row>
    <row r="20" spans="14:21" x14ac:dyDescent="0.35">
      <c r="R20" s="31"/>
      <c r="S20" s="31"/>
      <c r="T20" s="31"/>
      <c r="U20" s="31"/>
    </row>
    <row r="21" spans="14:21" x14ac:dyDescent="0.35">
      <c r="R21" s="31"/>
      <c r="S21" s="31"/>
      <c r="T21" s="31"/>
      <c r="U21" s="31"/>
    </row>
    <row r="22" spans="14:21" x14ac:dyDescent="0.35">
      <c r="R22" s="31"/>
      <c r="S22" s="31"/>
      <c r="T22" s="31"/>
      <c r="U22" s="31"/>
    </row>
    <row r="23" spans="14:21" x14ac:dyDescent="0.35">
      <c r="R23" s="31"/>
      <c r="S23" s="31"/>
      <c r="T23" s="31"/>
      <c r="U23" s="31"/>
    </row>
    <row r="24" spans="14:21" x14ac:dyDescent="0.35">
      <c r="R24" s="31"/>
      <c r="S24" s="31"/>
      <c r="T24" s="31"/>
      <c r="U24" s="31"/>
    </row>
    <row r="25" spans="14:21" x14ac:dyDescent="0.35">
      <c r="R25" s="31"/>
      <c r="S25" s="31"/>
      <c r="T25" s="31"/>
      <c r="U25" s="31"/>
    </row>
    <row r="26" spans="14:21" x14ac:dyDescent="0.35">
      <c r="R26" s="31"/>
      <c r="S26" s="31"/>
      <c r="T26" s="31"/>
      <c r="U26" s="31"/>
    </row>
    <row r="27" spans="14:21" x14ac:dyDescent="0.35">
      <c r="R27" s="31"/>
      <c r="S27" s="31"/>
      <c r="T27" s="31"/>
      <c r="U27" s="31"/>
    </row>
    <row r="28" spans="14:21" x14ac:dyDescent="0.35">
      <c r="Q28" s="31"/>
      <c r="R28" s="31"/>
      <c r="S28" s="31"/>
      <c r="T28" s="31"/>
      <c r="U28" s="31"/>
    </row>
    <row r="29" spans="14:21" x14ac:dyDescent="0.35">
      <c r="Q29" s="31"/>
      <c r="R29" s="31"/>
      <c r="S29" s="31"/>
      <c r="T29" s="31"/>
      <c r="U29" s="31"/>
    </row>
    <row r="30" spans="14:21" x14ac:dyDescent="0.35">
      <c r="P30" s="31"/>
      <c r="Q30" s="31"/>
      <c r="R30" s="31"/>
      <c r="S30" s="31"/>
      <c r="T30" s="31"/>
      <c r="U30" s="31"/>
    </row>
    <row r="31" spans="14:21" x14ac:dyDescent="0.35">
      <c r="P31" s="31"/>
      <c r="Q31" s="31"/>
      <c r="R31" s="31"/>
      <c r="S31" s="31"/>
      <c r="T31" s="31"/>
      <c r="U31" s="31"/>
    </row>
    <row r="32" spans="14:21" x14ac:dyDescent="0.35">
      <c r="N32" s="31"/>
      <c r="O32" s="31"/>
      <c r="P32" s="31"/>
      <c r="Q32" s="31"/>
      <c r="R32" s="31"/>
      <c r="S32" s="31"/>
      <c r="T32" s="31"/>
      <c r="U32" s="31"/>
    </row>
  </sheetData>
  <customSheetViews>
    <customSheetView guid="{8BC82B27-B4A7-47DB-83C9-94F58F883E8C}" showGridLines="0" showRowCol="0">
      <pageMargins left="0.7" right="0.7" top="0.75" bottom="0.75" header="0.3" footer="0.3"/>
    </customSheetView>
  </customSheetView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BE5EA-3108-4F9C-A726-712A8BC7F0E7}">
  <dimension ref="N1:U33"/>
  <sheetViews>
    <sheetView showGridLines="0" showRowColHeaders="0" tabSelected="1" zoomScaleNormal="100" workbookViewId="0"/>
  </sheetViews>
  <sheetFormatPr defaultRowHeight="14.5" x14ac:dyDescent="0.35"/>
  <sheetData>
    <row r="1" spans="14:21" x14ac:dyDescent="0.35">
      <c r="N1" s="31"/>
      <c r="O1" s="31"/>
      <c r="P1" s="31"/>
      <c r="Q1" s="31"/>
      <c r="R1" s="31"/>
      <c r="S1" s="31"/>
      <c r="T1" s="31"/>
      <c r="U1" s="31"/>
    </row>
    <row r="2" spans="14:21" x14ac:dyDescent="0.35">
      <c r="O2" s="31"/>
      <c r="P2" s="31"/>
      <c r="Q2" s="32"/>
      <c r="R2" s="32"/>
      <c r="S2" s="31"/>
      <c r="T2" s="31"/>
      <c r="U2" s="31"/>
    </row>
    <row r="3" spans="14:21" x14ac:dyDescent="0.35">
      <c r="P3" s="31"/>
      <c r="Q3" s="32"/>
      <c r="R3" s="32"/>
      <c r="S3" s="31"/>
      <c r="T3" s="31"/>
      <c r="U3" s="31"/>
    </row>
    <row r="4" spans="14:21" x14ac:dyDescent="0.35">
      <c r="Q4" s="32"/>
      <c r="R4" s="32"/>
      <c r="S4" s="31"/>
      <c r="T4" s="31"/>
      <c r="U4" s="31"/>
    </row>
    <row r="5" spans="14:21" x14ac:dyDescent="0.35">
      <c r="Q5" s="32"/>
      <c r="R5" s="32"/>
      <c r="S5" s="31"/>
      <c r="T5" s="31"/>
      <c r="U5" s="31"/>
    </row>
    <row r="6" spans="14:21" x14ac:dyDescent="0.35">
      <c r="Q6" s="32"/>
      <c r="R6" s="32"/>
      <c r="S6" s="31"/>
      <c r="T6" s="31"/>
      <c r="U6" s="31"/>
    </row>
    <row r="7" spans="14:21" x14ac:dyDescent="0.35">
      <c r="R7" s="31"/>
      <c r="S7" s="31"/>
      <c r="T7" s="31"/>
      <c r="U7" s="31"/>
    </row>
    <row r="8" spans="14:21" x14ac:dyDescent="0.35">
      <c r="R8" s="31"/>
      <c r="S8" s="31"/>
      <c r="T8" s="31"/>
      <c r="U8" s="31"/>
    </row>
    <row r="9" spans="14:21" x14ac:dyDescent="0.35">
      <c r="R9" s="31"/>
      <c r="S9" s="31"/>
      <c r="T9" s="31"/>
      <c r="U9" s="31"/>
    </row>
    <row r="10" spans="14:21" x14ac:dyDescent="0.35">
      <c r="R10" s="31"/>
      <c r="S10" s="31"/>
      <c r="T10" s="31"/>
      <c r="U10" s="31"/>
    </row>
    <row r="11" spans="14:21" x14ac:dyDescent="0.35">
      <c r="R11" s="31"/>
      <c r="S11" s="31"/>
      <c r="T11" s="31"/>
      <c r="U11" s="31"/>
    </row>
    <row r="12" spans="14:21" x14ac:dyDescent="0.35">
      <c r="R12" s="31"/>
      <c r="S12" s="31"/>
      <c r="T12" s="31"/>
      <c r="U12" s="31"/>
    </row>
    <row r="13" spans="14:21" x14ac:dyDescent="0.35">
      <c r="R13" s="31"/>
      <c r="S13" s="31"/>
      <c r="T13" s="31"/>
      <c r="U13" s="31"/>
    </row>
    <row r="14" spans="14:21" x14ac:dyDescent="0.35">
      <c r="R14" s="31"/>
      <c r="S14" s="31"/>
      <c r="T14" s="31"/>
      <c r="U14" s="31"/>
    </row>
    <row r="15" spans="14:21" x14ac:dyDescent="0.35">
      <c r="R15" s="31"/>
      <c r="S15" s="31"/>
      <c r="T15" s="31"/>
      <c r="U15" s="31"/>
    </row>
    <row r="16" spans="14:21" x14ac:dyDescent="0.35">
      <c r="R16" s="31"/>
      <c r="S16" s="31"/>
      <c r="T16" s="31"/>
      <c r="U16" s="31"/>
    </row>
    <row r="17" spans="14:21" x14ac:dyDescent="0.35">
      <c r="R17" s="31"/>
      <c r="S17" s="31"/>
      <c r="T17" s="31"/>
      <c r="U17" s="31"/>
    </row>
    <row r="18" spans="14:21" x14ac:dyDescent="0.35">
      <c r="R18" s="31"/>
      <c r="S18" s="31"/>
      <c r="T18" s="31"/>
      <c r="U18" s="31"/>
    </row>
    <row r="19" spans="14:21" x14ac:dyDescent="0.35">
      <c r="R19" s="31"/>
      <c r="S19" s="31"/>
      <c r="T19" s="31"/>
      <c r="U19" s="31"/>
    </row>
    <row r="20" spans="14:21" x14ac:dyDescent="0.35">
      <c r="R20" s="31"/>
      <c r="S20" s="31"/>
      <c r="T20" s="31"/>
      <c r="U20" s="31"/>
    </row>
    <row r="21" spans="14:21" x14ac:dyDescent="0.35">
      <c r="R21" s="31"/>
      <c r="S21" s="31"/>
      <c r="T21" s="31"/>
      <c r="U21" s="31"/>
    </row>
    <row r="22" spans="14:21" x14ac:dyDescent="0.35">
      <c r="R22" s="31"/>
      <c r="S22" s="31"/>
      <c r="T22" s="31"/>
      <c r="U22" s="31"/>
    </row>
    <row r="23" spans="14:21" x14ac:dyDescent="0.35">
      <c r="R23" s="31"/>
      <c r="S23" s="31"/>
      <c r="T23" s="31"/>
      <c r="U23" s="31"/>
    </row>
    <row r="24" spans="14:21" x14ac:dyDescent="0.35">
      <c r="R24" s="31"/>
      <c r="S24" s="31"/>
      <c r="T24" s="31"/>
      <c r="U24" s="31"/>
    </row>
    <row r="25" spans="14:21" x14ac:dyDescent="0.35">
      <c r="R25" s="31"/>
      <c r="S25" s="31"/>
      <c r="T25" s="31"/>
      <c r="U25" s="31"/>
    </row>
    <row r="26" spans="14:21" x14ac:dyDescent="0.35">
      <c r="R26" s="31"/>
      <c r="S26" s="31"/>
      <c r="T26" s="31"/>
      <c r="U26" s="31"/>
    </row>
    <row r="27" spans="14:21" x14ac:dyDescent="0.35">
      <c r="Q27" s="31"/>
      <c r="R27" s="31"/>
      <c r="S27" s="31"/>
      <c r="T27" s="31"/>
      <c r="U27" s="31"/>
    </row>
    <row r="28" spans="14:21" x14ac:dyDescent="0.35">
      <c r="Q28" s="31"/>
      <c r="R28" s="31"/>
      <c r="S28" s="31"/>
      <c r="T28" s="31"/>
      <c r="U28" s="31"/>
    </row>
    <row r="29" spans="14:21" x14ac:dyDescent="0.35">
      <c r="Q29" s="31"/>
      <c r="R29" s="31"/>
      <c r="S29" s="31"/>
      <c r="T29" s="31"/>
      <c r="U29" s="31"/>
    </row>
    <row r="30" spans="14:21" x14ac:dyDescent="0.35">
      <c r="P30" s="31"/>
      <c r="Q30" s="31"/>
      <c r="R30" s="31"/>
      <c r="S30" s="31"/>
      <c r="T30" s="31"/>
      <c r="U30" s="31"/>
    </row>
    <row r="31" spans="14:21" x14ac:dyDescent="0.35">
      <c r="O31" s="31"/>
      <c r="P31" s="31"/>
      <c r="Q31" s="31"/>
      <c r="R31" s="31"/>
      <c r="S31" s="31"/>
      <c r="T31" s="31"/>
      <c r="U31" s="31"/>
    </row>
    <row r="32" spans="14:21" x14ac:dyDescent="0.35">
      <c r="N32" s="31"/>
      <c r="O32" s="31"/>
      <c r="P32" s="31"/>
      <c r="Q32" s="31"/>
      <c r="R32" s="31"/>
      <c r="S32" s="31"/>
      <c r="T32" s="31"/>
      <c r="U32" s="31"/>
    </row>
    <row r="33" spans="14:21" x14ac:dyDescent="0.35">
      <c r="N33" s="31"/>
      <c r="O33" s="31"/>
      <c r="P33" s="31"/>
      <c r="Q33" s="31"/>
      <c r="R33" s="31"/>
      <c r="S33" s="31"/>
      <c r="T33" s="31"/>
      <c r="U33" s="31"/>
    </row>
  </sheetData>
  <customSheetViews>
    <customSheetView guid="{8BC82B27-B4A7-47DB-83C9-94F58F883E8C}" showGridLines="0" showRowCol="0">
      <selection activeCell="S32" sqref="A1:S32"/>
      <pageMargins left="0.7" right="0.7" top="0.75" bottom="0.75" header="0.3" footer="0.3"/>
    </customSheetView>
  </customSheetView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d c 9 f 4 4 5 2 - 3 4 2 d - 4 1 9 9 - 8 1 e f - 4 b f 6 6 2 d a 3 c e c "   x m l n s = " h t t p : / / s c h e m a s . m i c r o s o f t . c o m / D a t a M a s h u p " > A A A A A K s I A A B Q S w M E F A A C A A g A 0 W j o W M 1 v K l W m A A A A 9 w A A A B I A H A B D b 2 5 m a W c v U G F j a 2 F n Z S 5 4 b W w g o h g A K K A U A A A A A A A A A A A A A A A A A A A A A A A A A A A A h Y 9 B C 4 I w H M X v Q d 9 B d n e b k w h k T s J r Q h B E 1 6 E j R / p f u N n 8 b h 3 6 S H 2 F l L K 6 d X z v / e C 9 9 7 j d e T a 0 T X B V n d U G U h R h i g L r J F S y M a B S B A Z l Y r n g O 1 m e 5 U k F I w 0 2 G W y V o t q 5 S 0 K I 9 x 7 7 G J v u R B i l E T k W 2 3 1 Z q 1 a i D 6 z / w 6 G G q b Z U S P D D a 4 1 g O I o p X r E 1 p p z M J i 8 0 f A E 2 D p 7 S H 5 P n f e P 6 T g k F Y b 7 h Z J a c v D + I J 1 B L A w Q U A A I A C A D R a O h 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0 W j o W H W p B A K s B Q A A N y c A A B M A H A B G b 3 J t d W x h c y 9 T Z W N 0 a W 9 u M S 5 t I K I Y A C i g F A A A A A A A A A A A A A A A A A A A A A A A A A A A A O 1 a W 0 / r R h B + R z r / Y e X z 4 k g m b a B Q q V U e I I F T p M P l k F R V R R B a 7 I W 4 2 L v R 7 p o S o f z 3 z v q 6 t t e x o d A j K L w E 7 2 X m m 8 v O z I 4 t i C t 9 R t E k + R 3 8 u r E h 5 p g T D 4 0 i I V l I + N W Y S O w H A g 1 R Q O S n D Q R / E x Z x l 8 D I S N z 3 x 8 y N Q k K l f e g H p D 9 i V M K D s K 3 R L 7 P f B e F i R v 2 7 u T 8 7 p W T M / X s y G x N x J 9 l i N s Y S o z 2 K g 6 X 0 X b G 5 z 5 g c 4 X A x O + P s L 0 A j Z l 8 i 3 w M g + f P B g 0 u C b B o N k m c 0 w Q E R a I z F / J p h 7 i H 7 n C w Y l 7 2 Z m w o g r i S + B m S u u L d 6 z s W Y B H 7 o S 8 K H l m M 5 a M S C K K R i u O u g A + o y z 6 e 3 w 8 H W z p a D v k V M k o l c B m R Y / N s / Y Z R c 9 p x E D 5 8 t Q B P C n I d + I 9 g D X h Y o Z R q z S 2 f S c T t R m Y M u 0 v G 9 I J i 4 O M B c D C W P d J K j O a a 3 Q H G 6 X J C C 3 J R j K m 4 Y D x P A a l L Y B v 7 O 4 6 O V m Q 4 d j U H C I y p 3 f + q r D S s H P V q H P h c S n e C Q w J y E U S T J g 4 y n v u K m m S + E A v X 6 B u Z i 5 T a 1 C b A t Q e w G 7 f t c z r N Z D w Z X q 0 L Q Y 8 K V n K k F C l F H L L z 2 K U n H 7 Y p G n I o I G u q V k 2 7 l G Y 0 p A N p f 5 i a 3 L W T p h o 2 t 2 X O s w y g I E h I F u i M K z q s 0 u 3 e r m W H P 8 x J c d g 0 / Q F F L H U S w O 0 d K A / 1 D s I 6 t / p v 6 I e k r b Q U n 7 G + 7 1 0 O b 6 K K k o 8 t M R x G P N V r g O C c U g B n U l E w U W i o B V m 6 Q o F E / a G D p i g c h 8 g N u F q 3 K t C z b R U z y 8 o f t 3 R 2 z 2 w 5 a / b Y E o Q C r + e p K V 0 H I 7 s 0 q U B N m R x k o T 0 l l L 0 h N u R 8 q w Z R j N I I U 9 l r s V T j g 8 N U z 1 + E 0 5 L O J 5 M U Y D F q E b o 7 2 w B l r h B X u v h K i S q V w 4 T W L 8 m P c u E I 7 0 Y 1 r q u I 0 L k w k M 0 6 v z I 6 z 1 e o 4 J Q O 2 B z t N K 6 8 V 0 Q p J S 9 7 7 a c O n Z h G L H H u I X X k V i / v m s u u N g t 4 l s f 7 8 j h I r D H o R a M f k a m v 9 M F H j G d C B W s u 0 4 F u E q f T l E o w f e P X p M 7 x U T o C O i Z w z r + a c + e 5 z I i N O i Y H C K Q c p 4 q z U l I 5 f I j S W M z W q q q y M e l 3 I r C u s Q e J U X + 3 6 K K + o q 8 M U e 0 v g G 8 N c x w h d F 6 l x a V W 6 x o U 1 v 2 g n q a m k c X F J O 0 + J 3 + 2 J v x a / 3 + O Z a o r 9 A y 3 2 q 2 1 6 7 P 8 I / S 8 f + T 8 C / 7 r A / x H 3 P + L + M + L + R 9 h v L a W y G + K p n M P K 2 r V 1 Q g I I t G u u r R q H l a E j 8 S f B v O n e b m I M z h 1 v 0 V s T a s C + K B h B t N T k N D A 9 h v w z N 3 M t A w N u y V q d X T z y d H 7 J 3 W 0 9 0 4 y Z p e 2 o s V a j V f a 5 4 Q 3 c x 3 i p b n t / E H L X h X 3 e j N L 3 6 S B g / P R G j T 5 J B 4 p a B w 2 U m V r 5 L i O A j p r I P G k c L Q I f 7 s R E 8 9 + x L 6 R P X V n F k D J t 8 t + D B 8 m h d F D 3 3 r i B B 2 4 f P + s p v p Z 2 j E j i D F M 3 d x y x J h J z a V 8 5 a L v X U L D m m O G s w 2 / D U V q D F n S c b d V V n I 6 d 3 n Q 9 W 2 k T j F H P V z 0 H H K Q n t s X c B W 9 L G T R L u j E Q / 0 Y 1 F n N 3 u A R K P y I I B j R Z S 6 h n I R I I Y l q 4 a 1 w Y P 3 p 4 a Z W q 2 k b o R Y E b 2 y d Y Q o 3 L b 4 l 8 c w 2 O M I U P q Y g T K H e V E K K l 4 N 1 + R 7 2 O i Z L b m G C z g F t u g a X m R o m 5 G 3 u 5 r 1 N t a m D L 6 b y E t T y q Y 2 2 s B D X C j V V T x m P 9 A p 3 d K 1 + p X 8 l 0 n d 9 E V O u Z g q + V 5 I T y D b l K t w g h a Z E o 3 m i P d J H B 7 3 J Z 3 n l H s W N d c Z / N G b v y I 3 C P W 8 a X T f d C 7 r v 5 J h q F 1 4 Q n 2 x g k a N P k 9 2 x v G i A X c t Y A P / 8 a W l F o 8 3 W 1 0 G 3 b X T U F 1 k x K h / 8 d + 4 P / s S 9 1 a e v F x E N M 3 + x n E 0 J N X C 3 i + / X / L 3 K 1 d h e e 9 f l E k p C N U + / g S 4 m X i K y 1 b y m M t u i g O m M R 1 7 0 D 1 + k 1 e s m c / + 4 1 + Q s W f a 2 e 2 / g u / J n u 2 S U c j n D g R k H 8 S t 0 c C g e F / I z e J x d c y R L Z l R I + x x H I H i i P S D Y 9 r y S t E 4 8 / H o g X D N T h 0 J G 2 V q j / A F B L A Q I t A B Q A A g A I A N F o 6 F j N b y p V p g A A A P c A A A A S A A A A A A A A A A A A A A A A A A A A A A B D b 2 5 m a W c v U G F j a 2 F n Z S 5 4 b W x Q S w E C L Q A U A A I A C A D R a O h Y U 3 I 4 L J s A A A D h A A A A E w A A A A A A A A A A A A A A A A D y A A A A W 0 N v b n R l b n R f V H l w Z X N d L n h t b F B L A Q I t A B Q A A g A I A N F o 6 F h 1 q Q Q C r A U A A D c n A A A T A A A A A A A A A A A A A A A A A N o B A A B G b 3 J t d W x h c y 9 T Z W N 0 a W 9 u M S 5 t U E s F B g A A A A A D A A M A w g A A A N M 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l X A A A A A A A A Z 1 c 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N 1 c 3 R v b W V y X 0 R l d G F p b H M 8 L 0 l 0 Z W 1 Q Y X R o P j w v S X R l b U x v Y 2 F 0 a W 9 u P j x T d G F i b G V F b n R y a W V z P j x F b n R y e S B U e X B l P S J B Z G R l Z F R v R G F 0 Y U 1 v Z G V s I i B W Y W x 1 Z T 0 i b D E i I C 8 + P E V u d H J 5 I F R 5 c G U 9 I k J 1 Z m Z l c k 5 l e H R S Z W Z y Z X N o I i B W Y W x 1 Z T 0 i b D E i I C 8 + P E V u d H J 5 I F R 5 c G U 9 I k Z p b G x D b 3 V u d C I g V m F s d W U 9 I m w 2 M D A i I C 8 + P E V u d H J 5 I F R 5 c G U 9 I k Z p b G x F b m F i b G V k I i B W Y W x 1 Z T 0 i b D A i I C 8 + P E V u d H J 5 I F R 5 c G U 9 I k Z p b G x F c n J v c k N v Z G U i I F Z h b H V l P S J z V W 5 r b m 9 3 b i I g L z 4 8 R W 5 0 c n k g V H l w Z T 0 i R m l s b E V y c m 9 y Q 2 9 1 b n Q i I F Z h b H V l P S J s M C I g L z 4 8 R W 5 0 c n k g V H l w Z T 0 i R m l s b E x h c 3 R V c G R h d G V k I i B W Y W x 1 Z T 0 i Z D I w M j Q t M D c t M D h U M D A 6 M T g 6 M D Q u N j c 2 M T M x N F o i I C 8 + P E V u d H J 5 I F R 5 c G U 9 I k Z p b G x D b 2 x 1 b W 5 U e X B l c y I g V m F s d W U 9 I n N B d 1 l H Q m d r R C I g L z 4 8 R W 5 0 c n k g V H l w Z T 0 i R m l s b E N v b H V t b k 5 h b W V z I i B W Y W x 1 Z T 0 i c 1 s m c X V v d D t D d X N 0 b 2 1 l c i B J R C Z x d W 9 0 O y w m c X V v d D t G d W x s I E 5 h b W U m c X V v d D s s J n F 1 b 3 Q 7 R 2 V u Z G V y J n F 1 b 3 Q 7 L C Z x d W 9 0 O 0 x v Y 2 F 0 a W 9 u J n F 1 b 3 Q 7 L C Z x d W 9 0 O 0 R h d G U g b 2 Y g Q m l y d G g m c X V v d D s s J n F 1 b 3 Q 7 Q W d 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Y 3 M j Q x N z M z L T I w Y m Q t N G J m M C 1 i N D l j L W Y x Z G I z M G Q 1 N T R k Y S I g L z 4 8 R W 5 0 c n k g V H l w Z T 0 i U m V s Y X R p b 2 5 z a G l w S W 5 m b 0 N v b n R h a W 5 l c i I g V m F s d W U 9 I n N 7 J n F 1 b 3 Q 7 Y 2 9 s d W 1 u Q 2 9 1 b n Q m c X V v d D s 6 N i w m c X V v d D t r Z X l D b 2 x 1 b W 5 O Y W 1 l c y Z x d W 9 0 O z p b X S w m c X V v d D t x d W V y e V J l b G F 0 a W 9 u c 2 h p c H M m c X V v d D s 6 W 1 0 s J n F 1 b 3 Q 7 Y 2 9 s d W 1 u S W R l b n R p d G l l c y Z x d W 9 0 O z p b J n F 1 b 3 Q 7 U 2 V j d G l v b j E v Q 3 V z d G 9 t Z X J f R G V 0 Y W l s c y 9 D a G F u Z 2 V k I F R 5 c G U y L n t D d X N 0 b 2 1 l c i B J R C w w f S Z x d W 9 0 O y w m c X V v d D t T Z W N 0 a W 9 u M S 9 D d X N 0 b 2 1 l c l 9 E Z X R h a W x z L 0 N o Y W 5 n Z W Q g V H l w Z T I u e 0 Z 1 b G w g T m F t Z S w x f S Z x d W 9 0 O y w m c X V v d D t T Z W N 0 a W 9 u M S 9 D d X N 0 b 2 1 l c l 9 E Z X R h a W x z L 0 N o Y W 5 n Z W Q g V H l w Z T I u e 0 d l b m R l c i w y f S Z x d W 9 0 O y w m c X V v d D t T Z W N 0 a W 9 u M S 9 D d X N 0 b 2 1 l c l 9 E Z X R h a W x z L 0 N o Y W 5 n Z W Q g V H l w Z T I u e 0 x v Y 2 F 0 a W 9 u L D N 9 J n F 1 b 3 Q 7 L C Z x d W 9 0 O 1 N l Y 3 R p b 2 4 x L 0 N 1 c 3 R v b W V y X 0 R l d G F p b H M v Q 2 h h b m d l Z C B U e X B l M i 5 7 R G F 0 Z S B v Z i B C a X J 0 a C w 0 f S Z x d W 9 0 O y w m c X V v d D t T Z W N 0 a W 9 u M S 9 D d X N 0 b 2 1 l c l 9 E Z X R h a W x z L 0 N o Y W 5 n Z W Q g V H l w Z T I u e 0 F n Z S w 1 f S Z x d W 9 0 O 1 0 s J n F 1 b 3 Q 7 Q 2 9 s d W 1 u Q 2 9 1 b n Q m c X V v d D s 6 N i w m c X V v d D t L Z X l D b 2 x 1 b W 5 O Y W 1 l c y Z x d W 9 0 O z p b X S w m c X V v d D t D b 2 x 1 b W 5 J Z G V u d G l 0 a W V z J n F 1 b 3 Q 7 O l s m c X V v d D t T Z W N 0 a W 9 u M S 9 D d X N 0 b 2 1 l c l 9 E Z X R h a W x z L 0 N o Y W 5 n Z W Q g V H l w Z T I u e 0 N 1 c 3 R v b W V y I E l E L D B 9 J n F 1 b 3 Q 7 L C Z x d W 9 0 O 1 N l Y 3 R p b 2 4 x L 0 N 1 c 3 R v b W V y X 0 R l d G F p b H M v Q 2 h h b m d l Z C B U e X B l M i 5 7 R n V s b C B O Y W 1 l L D F 9 J n F 1 b 3 Q 7 L C Z x d W 9 0 O 1 N l Y 3 R p b 2 4 x L 0 N 1 c 3 R v b W V y X 0 R l d G F p b H M v Q 2 h h b m d l Z C B U e X B l M i 5 7 R 2 V u Z G V y L D J 9 J n F 1 b 3 Q 7 L C Z x d W 9 0 O 1 N l Y 3 R p b 2 4 x L 0 N 1 c 3 R v b W V y X 0 R l d G F p b H M v Q 2 h h b m d l Z C B U e X B l M i 5 7 T G 9 j Y X R p b 2 4 s M 3 0 m c X V v d D s s J n F 1 b 3 Q 7 U 2 V j d G l v b j E v Q 3 V z d G 9 t Z X J f R G V 0 Y W l s c y 9 D a G F u Z 2 V k I F R 5 c G U y L n t E Y X R l I G 9 m I E J p c n R o L D R 9 J n F 1 b 3 Q 7 L C Z x d W 9 0 O 1 N l Y 3 R p b 2 4 x L 0 N 1 c 3 R v b W V y X 0 R l d G F p b H M v Q 2 h h b m d l Z C B U e X B l M i 5 7 Q W d l L D V 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Z h Y 3 R f V G F i b G U 8 L 0 l 0 Z W 1 Q Y X R o P j w v S X R l b U x v Y 2 F 0 a W 9 u P j x T d G F i b G V F b n R y a W V z P j x F b n R y e S B U e X B l P S J B Z G R l Z F R v R G F 0 Y U 1 v Z G V s I i B W Y W x 1 Z T 0 i b D E i I C 8 + P E V u d H J 5 I F R 5 c G U 9 I k J 1 Z m Z l c k 5 l e H R S Z W Z y Z X N o I i B W Y W x 1 Z T 0 i b D E i I C 8 + P E V u d H J 5 I F R 5 c G U 9 I k Z p b G x D b 3 V u d C I g V m F s d W U 9 I m w y M D A w M C I g L z 4 8 R W 5 0 c n k g V H l w Z T 0 i R m l s b E V u Y W J s Z W Q i I F Z h b H V l P S J s M C I g L z 4 8 R W 5 0 c n k g V H l w Z T 0 i R m l s b E V y c m 9 y Q 2 9 k Z S I g V m F s d W U 9 I n N V b m t u b 3 d u I i A v P j x F b n R y e S B U e X B l P S J G a W x s R X J y b 3 J D b 3 V u d C I g V m F s d W U 9 I m w w I i A v P j x F b n R y e S B U e X B l P S J G a W x s T G F z d F V w Z G F 0 Z W Q i I F Z h b H V l P S J k M j A y N C 0 w N y 0 w O F Q w M D o y N T o w N i 4 y M z I z O T c 3 W i I g L z 4 8 R W 5 0 c n k g V H l w Z T 0 i R m l s b E N v b H V t b l R 5 c G V z I i B W Y W x 1 Z T 0 i c 0 F 3 T U R B d 1 l E Q 1 E 9 P S I g L z 4 8 R W 5 0 c n k g V H l w Z T 0 i R m l s b E N v b H V t b k 5 h b W V z I i B W Y W x 1 Z T 0 i c 1 s m c X V v d D t Q c m 9 k d W N 0 I E l E J n F 1 b 3 Q 7 L C Z x d W 9 0 O 0 N 1 c 3 R v b W V y I E l E J n F 1 b 3 Q 7 L C Z x d W 9 0 O 1 N h b G V z I F B l c n N v b i B J R C Z x d W 9 0 O y w m c X V v d D t R d W F u d G l 0 e S B T b 2 x k J n F 1 b 3 Q 7 L C Z x d W 9 0 O 1 B h e W 1 l b n Q g T W V 0 a G 9 k J n F 1 b 3 Q 7 L C Z x d W 9 0 O 1 F 1 Y W 5 0 a X R 5 I F J l d H V y b m V k J n F 1 b 3 Q 7 L C Z x d W 9 0 O 0 9 y Z G V y I E R h d 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Y 2 Y 4 M G M 3 M T U t Y 2 Z j Y y 0 0 M W F i L W J j Y W Q t N D A y N j J i N G E w Y z d i I i A v P j x F b n R y e S B U e X B l P S J S Z W x h d G l v b n N o a X B J b m Z v Q 2 9 u d G F p b m V y I i B W Y W x 1 Z T 0 i c 3 s m c X V v d D t j b 2 x 1 b W 5 D b 3 V u d C Z x d W 9 0 O z o 3 L C Z x d W 9 0 O 2 t l e U N v b H V t b k 5 h b W V z J n F 1 b 3 Q 7 O l t d L C Z x d W 9 0 O 3 F 1 Z X J 5 U m V s Y X R p b 2 5 z a G l w c y Z x d W 9 0 O z p b X S w m c X V v d D t j b 2 x 1 b W 5 J Z G V u d G l 0 a W V z J n F 1 b 3 Q 7 O l s m c X V v d D t T Z W N 0 a W 9 u M S 9 G Y W N 0 X 1 R h Y m x l L 0 N o Y W 5 n Z W Q g V H l w Z T E u e 1 B y b 2 R 1 Y 3 Q g S U Q s M H 0 m c X V v d D s s J n F 1 b 3 Q 7 U 2 V j d G l v b j E v R m F j d F 9 U Y W J s Z S 9 D a G F u Z 2 V k I F R 5 c G U x L n t D d X N 0 b 2 1 l c i B J R C w x f S Z x d W 9 0 O y w m c X V v d D t T Z W N 0 a W 9 u M S 9 G Y W N 0 X 1 R h Y m x l L 0 N o Y W 5 n Z W Q g V H l w Z T E u e 1 N h b G V z I F B l c n N v b i B J R C w y f S Z x d W 9 0 O y w m c X V v d D t T Z W N 0 a W 9 u M S 9 G Y W N 0 X 1 R h Y m x l L 0 N o Y W 5 n Z W Q g V H l w Z T E u e 1 F 1 Y W 5 0 a X R 5 I F N v b G Q s M 3 0 m c X V v d D s s J n F 1 b 3 Q 7 U 2 V j d G l v b j E v R m F j d F 9 U Y W J s Z S 9 D a G F u Z 2 V k I F R 5 c G U x L n t Q Y X l t Z W 5 0 I E 1 l d G h v Z C w 0 f S Z x d W 9 0 O y w m c X V v d D t T Z W N 0 a W 9 u M S 9 G Y W N 0 X 1 R h Y m x l L 0 N o Y W 5 n Z W Q g V H l w Z T E u e 1 F 1 Y W 5 0 a X R 5 I F J l d H V y b m V k L D V 9 J n F 1 b 3 Q 7 L C Z x d W 9 0 O 1 N l Y 3 R p b 2 4 x L 0 Z h Y 3 R f V G F i b G U v Q 2 h h b m d l Z C B U e X B l M S 5 7 T 3 J k Z X I g R G F 0 Z S w 2 f S Z x d W 9 0 O 1 0 s J n F 1 b 3 Q 7 Q 2 9 s d W 1 u Q 2 9 1 b n Q m c X V v d D s 6 N y w m c X V v d D t L Z X l D b 2 x 1 b W 5 O Y W 1 l c y Z x d W 9 0 O z p b X S w m c X V v d D t D b 2 x 1 b W 5 J Z G V u d G l 0 a W V z J n F 1 b 3 Q 7 O l s m c X V v d D t T Z W N 0 a W 9 u M S 9 G Y W N 0 X 1 R h Y m x l L 0 N o Y W 5 n Z W Q g V H l w Z T E u e 1 B y b 2 R 1 Y 3 Q g S U Q s M H 0 m c X V v d D s s J n F 1 b 3 Q 7 U 2 V j d G l v b j E v R m F j d F 9 U Y W J s Z S 9 D a G F u Z 2 V k I F R 5 c G U x L n t D d X N 0 b 2 1 l c i B J R C w x f S Z x d W 9 0 O y w m c X V v d D t T Z W N 0 a W 9 u M S 9 G Y W N 0 X 1 R h Y m x l L 0 N o Y W 5 n Z W Q g V H l w Z T E u e 1 N h b G V z I F B l c n N v b i B J R C w y f S Z x d W 9 0 O y w m c X V v d D t T Z W N 0 a W 9 u M S 9 G Y W N 0 X 1 R h Y m x l L 0 N o Y W 5 n Z W Q g V H l w Z T E u e 1 F 1 Y W 5 0 a X R 5 I F N v b G Q s M 3 0 m c X V v d D s s J n F 1 b 3 Q 7 U 2 V j d G l v b j E v R m F j d F 9 U Y W J s Z S 9 D a G F u Z 2 V k I F R 5 c G U x L n t Q Y X l t Z W 5 0 I E 1 l d G h v Z C w 0 f S Z x d W 9 0 O y w m c X V v d D t T Z W N 0 a W 9 u M S 9 G Y W N 0 X 1 R h Y m x l L 0 N o Y W 5 n Z W Q g V H l w Z T E u e 1 F 1 Y W 5 0 a X R 5 I F J l d H V y b m V k L D V 9 J n F 1 b 3 Q 7 L C Z x d W 9 0 O 1 N l Y 3 R p b 2 4 x L 0 Z h Y 3 R f V G F i b G U v Q 2 h h b m d l Z C B U e X B l M S 5 7 T 3 J k Z X I g R G F 0 Z S w 2 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h U G l 2 b 3 R U Y W J s Z T Q i I C 8 + P C 9 T d G F i b G V F b n R y a W V z P j w v S X R l b T 4 8 S X R l b T 4 8 S X R l b U x v Y 2 F 0 a W 9 u P j x J d G V t V H l w Z T 5 G b 3 J t d W x h P C 9 J d G V t V H l w Z T 4 8 S X R l b V B h d G g + U 2 V j d G l v b j E v T W 9 u d G h s e V 9 U Y X J n Z X Q 8 L 0 l 0 Z W 1 Q Y X R o P j w v S X R l b U x v Y 2 F 0 a W 9 u P j x T d G F i b G V F b n R y a W V z P j x F b n R y e S B U e X B l P S J B Z G R l Z F R v R G F 0 Y U 1 v Z G V s I i B W Y W x 1 Z T 0 i b D E i I C 8 + P E V u d H J 5 I F R 5 c G U 9 I k J 1 Z m Z l c k 5 l e H R S Z W Z y Z X N o I i B W Y W x 1 Z T 0 i b D E i I C 8 + P E V u d H J 5 I F R 5 c G U 9 I k Z p b G x D b 3 V u d C I g V m F s d W U 9 I m w x M j A i I C 8 + P E V u d H J 5 I F R 5 c G U 9 I k Z p b G x F b m F i b G V k I i B W Y W x 1 Z T 0 i b D A i I C 8 + P E V u d H J 5 I F R 5 c G U 9 I k Z p b G x F c n J v c k N v Z G U i I F Z h b H V l P S J z V W 5 r b m 9 3 b i I g L z 4 8 R W 5 0 c n k g V H l w Z T 0 i R m l s b E V y c m 9 y Q 2 9 1 b n Q i I F Z h b H V l P S J s M C I g L z 4 8 R W 5 0 c n k g V H l w Z T 0 i R m l s b E x h c 3 R V c G R h d G V k I i B W Y W x 1 Z T 0 i Z D I w M j Q t M D c t M D h U M D A 6 M j g 6 M T k u M j c w M j k y N l o i I C 8 + P E V u d H J 5 I F R 5 c G U 9 I k Z p b G x D b 2 x 1 b W 5 U e X B l c y I g V m F s d W U 9 I n N B d 2 t E I i A v P j x F b n R y e S B U e X B l P S J G a W x s Q 2 9 s d W 1 u T m F t Z X M i I F Z h b H V l P S J z W y Z x d W 9 0 O 1 N 0 b 3 J l I E l E J n F 1 b 3 Q 7 L C Z x d W 9 0 O 0 R h d G U m c X V v d D s s J n F 1 b 3 Q 7 T W 9 u d G h s e S B U Y X J n Z X Q 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z Z k Z D N i N G U t O W M z N y 0 0 N j Z m L T k y O G U t Y W V i M W Q w M z B j M j V j I i A v P j x F b n R y e S B U e X B l P S J S Z W x h d G l v b n N o a X B J b m Z v Q 2 9 u d G F p b m V y I i B W Y W x 1 Z T 0 i c 3 s m c X V v d D t j b 2 x 1 b W 5 D b 3 V u d C Z x d W 9 0 O z o z L C Z x d W 9 0 O 2 t l e U N v b H V t b k 5 h b W V z J n F 1 b 3 Q 7 O l t d L C Z x d W 9 0 O 3 F 1 Z X J 5 U m V s Y X R p b 2 5 z a G l w c y Z x d W 9 0 O z p b X S w m c X V v d D t j b 2 x 1 b W 5 J Z G V u d G l 0 a W V z J n F 1 b 3 Q 7 O l s m c X V v d D t T Z W N 0 a W 9 u M S 9 N b 2 5 0 a G x 5 X 1 R h c m d l d C 9 D a G F u Z 2 V k I F R 5 c G U x L n t T d G 9 y Z S B J R C w w f S Z x d W 9 0 O y w m c X V v d D t T Z W N 0 a W 9 u M S 9 N b 2 5 0 a G x 5 X 1 R h c m d l d C 9 D a G F u Z 2 V k I F R 5 c G U x L n t N b 2 5 0 a C w x f S Z x d W 9 0 O y w m c X V v d D t T Z W N 0 a W 9 u M S 9 N b 2 5 0 a G x 5 X 1 R h c m d l d C 9 D a G F u Z 2 V k I F R 5 c G U x L n t N b 2 5 0 a G x 5 I F R h c m d l d C w y f S Z x d W 9 0 O 1 0 s J n F 1 b 3 Q 7 Q 2 9 s d W 1 u Q 2 9 1 b n Q m c X V v d D s 6 M y w m c X V v d D t L Z X l D b 2 x 1 b W 5 O Y W 1 l c y Z x d W 9 0 O z p b X S w m c X V v d D t D b 2 x 1 b W 5 J Z G V u d G l 0 a W V z J n F 1 b 3 Q 7 O l s m c X V v d D t T Z W N 0 a W 9 u M S 9 N b 2 5 0 a G x 5 X 1 R h c m d l d C 9 D a G F u Z 2 V k I F R 5 c G U x L n t T d G 9 y Z S B J R C w w f S Z x d W 9 0 O y w m c X V v d D t T Z W N 0 a W 9 u M S 9 N b 2 5 0 a G x 5 X 1 R h c m d l d C 9 D a G F u Z 2 V k I F R 5 c G U x L n t N b 2 5 0 a C w x f S Z x d W 9 0 O y w m c X V v d D t T Z W N 0 a W 9 u M S 9 N b 2 5 0 a G x 5 X 1 R h c m d l d C 9 D a G F u Z 2 V k I F R 5 c G U x L n t N b 2 5 0 a G x 5 I F R h c m d l d C w y 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h U G l 2 b 3 R U Y W J s Z T Q i I C 8 + P C 9 T d G F i b G V F b n R y a W V z P j w v S X R l b T 4 8 S X R l b T 4 8 S X R l b U x v Y 2 F 0 a W 9 u P j x J d G V t V H l w Z T 5 G b 3 J t d W x h P C 9 J d G V t V H l w Z T 4 8 S X R l b V B h d G g + U 2 V j d G l v b j E v R G F 0 Z V 9 U Y W J s Z T w v S X R l b V B h d G g + P C 9 J d G V t T G 9 j Y X R p b 2 4 + P F N 0 Y W J s Z U V u d H J p Z X M + P E V u d H J 5 I F R 5 c G U 9 I k F k Z G V k V G 9 E Y X R h T W 9 k Z W w i I F Z h b H V l P S J s M S I g L z 4 8 R W 5 0 c n k g V H l w Z T 0 i T m F 2 a W d h d G l v b l N 0 Z X B O Y W 1 l I i B W Y W x 1 Z T 0 i c 0 5 h d m l n Y X R p b 2 4 i I C 8 + P E V u d H J 5 I F R 5 c G U 9 I k Z p b G x D b 3 V u d C I g V m F s d W U 9 I m w z N j Q i I C 8 + P E V u d H J 5 I F R 5 c G U 9 I k Z p b G x F b m F i b G V k I i B W Y W x 1 Z T 0 i b D A i I C 8 + P E V u d H J 5 I F R 5 c G U 9 I k Z p b G x F c n J v c k N v Z G U i I F Z h b H V l P S J z V W 5 r b m 9 3 b i I g L z 4 8 R W 5 0 c n k g V H l w Z T 0 i R m l s b E V y c m 9 y Q 2 9 1 b n Q i I F Z h b H V l P S J s M C I g L z 4 8 R W 5 0 c n k g V H l w Z T 0 i R m l s b E x h c 3 R V c G R h d G V k I i B W Y W x 1 Z T 0 i Z D I w M j Q t M D c t M D h U M D E 6 N T E 6 N D k u M T M y O T g 4 O F o i I C 8 + P E V u d H J 5 I F R 5 c G U 9 I k Z p b G x D b 2 x 1 b W 5 U e X B l c y I g V m F s d W U 9 I n N D U U 1 E Q m d N R y I g L z 4 8 R W 5 0 c n k g V H l w Z T 0 i R m l s b E N v b H V t b k 5 h b W V z I i B W Y W x 1 Z T 0 i c 1 s m c X V v d D t P c m R l c i B E Y X R l J n F 1 b 3 Q 7 L C Z x d W 9 0 O 1 l l Y X I m c X V v d D s s J n F 1 b 3 Q 7 T W 9 u d G g m c X V v d D s s J n F 1 b 3 Q 7 T W 9 u d G g g T m F t Z S Z x d W 9 0 O y w m c X V v d D t E Y X k g b 2 Y g V 2 V l a y Z x d W 9 0 O y w m c X V v d D t E Y X k g T m F 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x M T k 2 M D J h Z i 0 3 Y m R h L T R m Z j c t Y m I 2 N C 0 2 Y W Q 3 Z m E y Z j B i Z G U i I C 8 + P E V u d H J 5 I F R 5 c G U 9 I l J l b G F 0 a W 9 u c 2 h p c E l u Z m 9 D b 2 5 0 Y W l u Z X I i I F Z h b H V l P S J z e y Z x d W 9 0 O 2 N v b H V t b k N v d W 5 0 J n F 1 b 3 Q 7 O j Y s J n F 1 b 3 Q 7 a 2 V 5 Q 2 9 s d W 1 u T m F t Z X M m c X V v d D s 6 W y Z x d W 9 0 O 0 9 y Z G V y I E R h d G U m c X V v d D t d L C Z x d W 9 0 O 3 F 1 Z X J 5 U m V s Y X R p b 2 5 z a G l w c y Z x d W 9 0 O z p b X S w m c X V v d D t j b 2 x 1 b W 5 J Z G V u d G l 0 a W V z J n F 1 b 3 Q 7 O l s m c X V v d D t T Z W N 0 a W 9 u M S 9 E Y X R l X 1 R h Y m x l L 0 N o Y W 5 n Z W Q g V H l w Z T E u e 0 9 y Z G V y I E R h d G U s N n 0 m c X V v d D s s J n F 1 b 3 Q 7 U 2 V j d G l v b j E v R G F 0 Z V 9 U Y W J s Z S 9 J b n N l c n R l Z C B Z Z W F y L n t Z Z W F y L D F 9 J n F 1 b 3 Q 7 L C Z x d W 9 0 O 1 N l Y 3 R p b 2 4 x L 0 R h d G V f V G F i b G U v S W 5 z Z X J 0 Z W Q g T W 9 u d G g u e 0 1 v b n R o L D J 9 J n F 1 b 3 Q 7 L C Z x d W 9 0 O 1 N l Y 3 R p b 2 4 x L 0 R h d G V f V G F i b G U v R X h 0 c m F j d G V k I E Z p c n N 0 I E N o Y X J h Y 3 R l c n M u e 0 1 v b n R o I E 5 h b W U s M 3 0 m c X V v d D s s J n F 1 b 3 Q 7 U 2 V j d G l v b j E v R G F 0 Z V 9 U Y W J s Z S 9 J b n N l c n R l Z C B E Y X k g b 2 Y g V 2 V l a y 5 7 R G F 5 I G 9 m I F d l Z W s s N H 0 m c X V v d D s s J n F 1 b 3 Q 7 U 2 V j d G l v b j E v R G F 0 Z V 9 U Y W J s Z S 9 J b n N l c n R l Z C B E Y X k g T m F t Z S 5 7 R G F 5 I E 5 h b W U s N X 0 m c X V v d D t d L C Z x d W 9 0 O 0 N v b H V t b k N v d W 5 0 J n F 1 b 3 Q 7 O j Y s J n F 1 b 3 Q 7 S 2 V 5 Q 2 9 s d W 1 u T m F t Z X M m c X V v d D s 6 W y Z x d W 9 0 O 0 9 y Z G V y I E R h d G U m c X V v d D t d L C Z x d W 9 0 O 0 N v b H V t b k l k Z W 5 0 a X R p Z X M m c X V v d D s 6 W y Z x d W 9 0 O 1 N l Y 3 R p b 2 4 x L 0 R h d G V f V G F i b G U v Q 2 h h b m d l Z C B U e X B l M S 5 7 T 3 J k Z X I g R G F 0 Z S w 2 f S Z x d W 9 0 O y w m c X V v d D t T Z W N 0 a W 9 u M S 9 E Y X R l X 1 R h Y m x l L 0 l u c 2 V y d G V k I F l l Y X I u e 1 l l Y X I s M X 0 m c X V v d D s s J n F 1 b 3 Q 7 U 2 V j d G l v b j E v R G F 0 Z V 9 U Y W J s Z S 9 J b n N l c n R l Z C B N b 2 5 0 a C 5 7 T W 9 u d G g s M n 0 m c X V v d D s s J n F 1 b 3 Q 7 U 2 V j d G l v b j E v R G F 0 Z V 9 U Y W J s Z S 9 F e H R y Y W N 0 Z W Q g R m l y c 3 Q g Q 2 h h c m F j d G V y c y 5 7 T W 9 u d G g g T m F t Z S w z f S Z x d W 9 0 O y w m c X V v d D t T Z W N 0 a W 9 u M S 9 E Y X R l X 1 R h Y m x l L 0 l u c 2 V y d G V k I E R h e S B v Z i B X Z W V r L n t E Y X k g b 2 Y g V 2 V l a y w 0 f S Z x d W 9 0 O y w m c X V v d D t T Z W N 0 a W 9 u M S 9 E Y X R l X 1 R h Y m x l L 0 l u c 2 V y d G V k I E R h e S B O Y W 1 l L n t E Y X k g T m F t Z S w 1 f S Z x d W 9 0 O 1 0 s J n F 1 b 3 Q 7 U m V s Y X R p b 2 5 z a G l w S W 5 m b y Z x d W 9 0 O z p b X X 0 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N Q a X Z v d C F Q a X Z v d F R h Y m x l M i I g L z 4 8 L 1 N 0 Y W J s Z U V u d H J p Z X M + P C 9 J d G V t P j x J d G V t P j x J d G V t T G 9 j Y X R p b 2 4 + P E l 0 Z W 1 U e X B l P k Z v c m 1 1 b G E 8 L 0 l 0 Z W 1 U e X B l P j x J d G V t U G F 0 a D 5 T Z W N 0 a W 9 u M S 9 Q c m 9 k d W N 0 c 1 9 U Y W J s Z T w v S X R l b V B h d G g + P C 9 J d G V t T G 9 j Y X R p b 2 4 + P F N 0 Y W J s Z U V u d H J p Z X M + P E V u d H J 5 I F R 5 c G U 9 I k F k Z G V k V G 9 E Y X R h T W 9 k Z W w i I F Z h b H V l P S J s M S I g L z 4 8 R W 5 0 c n k g V H l w Z T 0 i Q n V m Z m V y T m V 4 d F J l Z n J l c 2 g i I F Z h b H V l P S J s M S I g L z 4 8 R W 5 0 c n k g V H l w Z T 0 i R m l s b E N v d W 5 0 I i B W Y W x 1 Z T 0 i b D E w M C I g L z 4 8 R W 5 0 c n k g V H l w Z T 0 i R m l s b E V u Y W J s Z W Q i I F Z h b H V l P S J s M C I g L z 4 8 R W 5 0 c n k g V H l w Z T 0 i R m l s b E V y c m 9 y Q 2 9 k Z S I g V m F s d W U 9 I n N V b m t u b 3 d u I i A v P j x F b n R y e S B U e X B l P S J G a W x s R X J y b 3 J D b 3 V u d C I g V m F s d W U 9 I m w w I i A v P j x F b n R y e S B U e X B l P S J G a W x s T G F z d F V w Z G F 0 Z W Q i I F Z h b H V l P S J k M j A y N C 0 w N y 0 w O F Q w M D o y N D o 1 N i 4 3 N z k y O T I 3 W i I g L z 4 8 R W 5 0 c n k g V H l w Z T 0 i R m l s b E N v b H V t b l R 5 c G V z I i B W Y W x 1 Z T 0 i c 0 F 3 W U d C U V U 9 I i A v P j x F b n R y e S B U e X B l P S J G a W x s Q 2 9 s d W 1 u T m F t Z X M i I F Z h b H V l P S J z W y Z x d W 9 0 O 1 B y b 2 R 1 Y 3 Q g S U Q m c X V v d D s s J n F 1 b 3 Q 7 U H J v Z H V j d C B O Y W 1 l J n F 1 b 3 Q 7 L C Z x d W 9 0 O 0 N h d G V n b 3 J 5 J n F 1 b 3 Q 7 L C Z x d W 9 0 O 1 N h b G V z I F B y a W N l J n F 1 b 3 Q 7 L C Z x d W 9 0 O 0 N v c 3 Q g U H J p Y 2 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D Q 5 N G E 1 N z U t Z T Z i N S 0 0 Y 2 F k L T l k N T g t Y m Z h O T k 1 Z j I 4 M T E y I i A v P j x F b n R y e S B U e X B l P S J S Z W x h d G l v b n N o a X B J b m Z v Q 2 9 u d G F p b m V y I i B W Y W x 1 Z T 0 i c 3 s m c X V v d D t j b 2 x 1 b W 5 D b 3 V u d C Z x d W 9 0 O z o 1 L C Z x d W 9 0 O 2 t l e U N v b H V t b k 5 h b W V z J n F 1 b 3 Q 7 O l t d L C Z x d W 9 0 O 3 F 1 Z X J 5 U m V s Y X R p b 2 5 z a G l w c y Z x d W 9 0 O z p b X S w m c X V v d D t j b 2 x 1 b W 5 J Z G V u d G l 0 a W V z J n F 1 b 3 Q 7 O l s m c X V v d D t T Z W N 0 a W 9 u M S 9 Q c m 9 k d W N 0 c 1 9 U Y W J s Z S 9 D a G F u Z 2 V k I F R 5 c G U x L n t Q c m 9 k d W N 0 I E l E L D B 9 J n F 1 b 3 Q 7 L C Z x d W 9 0 O 1 N l Y 3 R p b 2 4 x L 1 B y b 2 R 1 Y 3 R z X 1 R h Y m x l L 0 N o Y W 5 n Z W Q g V H l w Z T E u e 1 B y b 2 R 1 Y 3 Q g T m F t Z S w x f S Z x d W 9 0 O y w m c X V v d D t T Z W N 0 a W 9 u M S 9 Q c m 9 k d W N 0 c 1 9 U Y W J s Z S 9 D a G F u Z 2 V k I F R 5 c G U x L n t D Y X R l Z 2 9 y e S w y f S Z x d W 9 0 O y w m c X V v d D t T Z W N 0 a W 9 u M S 9 Q c m 9 k d W N 0 c 1 9 U Y W J s Z S 9 D a G F u Z 2 V k I F R 5 c G U x L n t T Y W x l c y B Q c m l j Z S w z f S Z x d W 9 0 O y w m c X V v d D t T Z W N 0 a W 9 u M S 9 Q c m 9 k d W N 0 c 1 9 U Y W J s Z S 9 D a G F u Z 2 V k I F R 5 c G U x L n t D b 3 N 0 I F B y a W N l L D R 9 J n F 1 b 3 Q 7 X S w m c X V v d D t D b 2 x 1 b W 5 D b 3 V u d C Z x d W 9 0 O z o 1 L C Z x d W 9 0 O 0 t l e U N v b H V t b k 5 h b W V z J n F 1 b 3 Q 7 O l t d L C Z x d W 9 0 O 0 N v b H V t b k l k Z W 5 0 a X R p Z X M m c X V v d D s 6 W y Z x d W 9 0 O 1 N l Y 3 R p b 2 4 x L 1 B y b 2 R 1 Y 3 R z X 1 R h Y m x l L 0 N o Y W 5 n Z W Q g V H l w Z T E u e 1 B y b 2 R 1 Y 3 Q g S U Q s M H 0 m c X V v d D s s J n F 1 b 3 Q 7 U 2 V j d G l v b j E v U H J v Z H V j d H N f V G F i b G U v Q 2 h h b m d l Z C B U e X B l M S 5 7 U H J v Z H V j d C B O Y W 1 l L D F 9 J n F 1 b 3 Q 7 L C Z x d W 9 0 O 1 N l Y 3 R p b 2 4 x L 1 B y b 2 R 1 Y 3 R z X 1 R h Y m x l L 0 N o Y W 5 n Z W Q g V H l w Z T E u e 0 N h d G V n b 3 J 5 L D J 9 J n F 1 b 3 Q 7 L C Z x d W 9 0 O 1 N l Y 3 R p b 2 4 x L 1 B y b 2 R 1 Y 3 R z X 1 R h Y m x l L 0 N o Y W 5 n Z W Q g V H l w Z T E u e 1 N h b G V z I F B y a W N l L D N 9 J n F 1 b 3 Q 7 L C Z x d W 9 0 O 1 N l Y 3 R p b 2 4 x L 1 B y b 2 R 1 Y 3 R z X 1 R h Y m x l L 0 N o Y W 5 n Z W Q g V H l w Z T E u e 0 N v c 3 Q g U H J p Y 2 U s N 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V B p d m 9 0 V G F i b G U 0 I i A v P j w v U 3 R h Y m x l R W 5 0 c m l l c z 4 8 L 0 l 0 Z W 0 + P E l 0 Z W 0 + P E l 0 Z W 1 M b 2 N h d G l v b j 4 8 S X R l b V R 5 c G U + R m 9 y b X V s Y T w v S X R l b V R 5 c G U + P E l 0 Z W 1 Q Y X R o P l N l Y 3 R p b 2 4 x L 1 N h b G V z b W F u X 0 R l d G F p b H M 8 L 0 l 0 Z W 1 Q Y X R o P j w v S X R l b U x v Y 2 F 0 a W 9 u P j x T d G F i b G V F b n R y a W V z P j x F b n R y e S B U e X B l P S J B Z G R l Z F R v R G F 0 Y U 1 v Z G V s I i B W Y W x 1 Z T 0 i b D E i I C 8 + P E V u d H J 5 I F R 5 c G U 9 I k J 1 Z m Z l c k 5 l e H R S Z W Z y Z X N o I i B W Y W x 1 Z T 0 i b D E i I C 8 + P E V u d H J 5 I F R 5 c G U 9 I k Z p b G x D b 3 V u d C I g V m F s d W U 9 I m w x M C I g L z 4 8 R W 5 0 c n k g V H l w Z T 0 i R m l s b E V u Y W J s Z W Q i I F Z h b H V l P S J s M C I g L z 4 8 R W 5 0 c n k g V H l w Z T 0 i R m l s b E V y c m 9 y Q 2 9 k Z S I g V m F s d W U 9 I n N V b m t u b 3 d u I i A v P j x F b n R y e S B U e X B l P S J G a W x s R X J y b 3 J D b 3 V u d C I g V m F s d W U 9 I m w w I i A v P j x F b n R y e S B U e X B l P S J G a W x s T G F z d F V w Z G F 0 Z W Q i I F Z h b H V l P S J k M j A y N C 0 w N y 0 w O F Q w M D o y N j o z M C 4 2 O T A y M z g 5 W i I g L z 4 8 R W 5 0 c n k g V H l w Z T 0 i R m l s b E N v b H V t b l R 5 c G V z I i B W Y W x 1 Z T 0 i c 0 F 3 W U d D U T 0 9 I i A v P j x F b n R y e S B U e X B l P S J G a W x s Q 2 9 s d W 1 u T m F t Z X M i I F Z h b H V l P S J z W y Z x d W 9 0 O 1 N h b G V z I F B l c n N v b i B J R C Z x d W 9 0 O y w m c X V v d D t G d W x s I E 5 h b W U m c X V v d D s s J n F 1 b 3 Q 7 U 3 R v c m U g T m F t Z S Z x d W 9 0 O y w m c X V v d D t E Y X R l I G 9 m I E J p c n R o 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g y Z j N k N D U 4 L W I 0 M W U t N D l i Y i 0 5 M z d i L W R l M j g w N m I y Z W N m O C I g L z 4 8 R W 5 0 c n k g V H l w Z T 0 i U m V s Y X R p b 2 5 z a G l w S W 5 m b 0 N v b n R h a W 5 l c i I g V m F s d W U 9 I n N 7 J n F 1 b 3 Q 7 Y 2 9 s d W 1 u Q 2 9 1 b n Q m c X V v d D s 6 N C w m c X V v d D t r Z X l D b 2 x 1 b W 5 O Y W 1 l c y Z x d W 9 0 O z p b X S w m c X V v d D t x d W V y e V J l b G F 0 a W 9 u c 2 h p c H M m c X V v d D s 6 W 1 0 s J n F 1 b 3 Q 7 Y 2 9 s d W 1 u S W R l b n R p d G l l c y Z x d W 9 0 O z p b J n F 1 b 3 Q 7 U 2 V j d G l v b j E v U 2 F s Z X N t Y W 5 f R G V 0 Y W l s c y 9 D a G F u Z 2 V k I F R 5 c G U x L n t T Y W x l c y B Q Z X J z b 2 4 g S U Q s M H 0 m c X V v d D s s J n F 1 b 3 Q 7 U 2 V j d G l v b j E v U 2 F s Z X N t Y W 5 f R G V 0 Y W l s c y 9 D a G F u Z 2 V k I F R 5 c G U x L n t G d W x s I E 5 h b W U s M X 0 m c X V v d D s s J n F 1 b 3 Q 7 U 2 V j d G l v b j E v U 2 F s Z X N t Y W 5 f R G V 0 Y W l s c y 9 D a G F u Z 2 V k I F R 5 c G U x L n t T d G 9 y Z S B O Y W 1 l L D J 9 J n F 1 b 3 Q 7 L C Z x d W 9 0 O 1 N l Y 3 R p b 2 4 x L 1 N h b G V z b W F u X 0 R l d G F p b H M v Q 2 h h b m d l Z C B U e X B l M S 5 7 R G F 0 Z S B v Z i B C a X J 0 a C w z f S Z x d W 9 0 O 1 0 s J n F 1 b 3 Q 7 Q 2 9 s d W 1 u Q 2 9 1 b n Q m c X V v d D s 6 N C w m c X V v d D t L Z X l D b 2 x 1 b W 5 O Y W 1 l c y Z x d W 9 0 O z p b X S w m c X V v d D t D b 2 x 1 b W 5 J Z G V u d G l 0 a W V z J n F 1 b 3 Q 7 O l s m c X V v d D t T Z W N 0 a W 9 u M S 9 T Y W x l c 2 1 h b l 9 E Z X R h a W x z L 0 N o Y W 5 n Z W Q g V H l w Z T E u e 1 N h b G V z I F B l c n N v b i B J R C w w f S Z x d W 9 0 O y w m c X V v d D t T Z W N 0 a W 9 u M S 9 T Y W x l c 2 1 h b l 9 E Z X R h a W x z L 0 N o Y W 5 n Z W Q g V H l w Z T E u e 0 Z 1 b G w g T m F t Z S w x f S Z x d W 9 0 O y w m c X V v d D t T Z W N 0 a W 9 u M S 9 T Y W x l c 2 1 h b l 9 E Z X R h a W x z L 0 N o Y W 5 n Z W Q g V H l w Z T E u e 1 N 0 b 3 J l I E 5 h b W U s M n 0 m c X V v d D s s J n F 1 b 3 Q 7 U 2 V j d G l v b j E v U 2 F s Z X N t Y W 5 f R G V 0 Y W l s c y 9 D a G F u Z 2 V k I F R 5 c G U x L n t E Y X R l I G 9 m I E J p c n R o L D N 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F Q a X Z v d F R h Y m x l N S I g L z 4 8 L 1 N 0 Y W J s Z U V u d H J p Z X M + P C 9 J d G V t P j x J d G V t P j x J d G V t T G 9 j Y X R p b 2 4 + P E l 0 Z W 1 U e X B l P k Z v c m 1 1 b G E 8 L 0 l 0 Z W 1 U e X B l P j x J d G V t U G F 0 a D 5 T Z W N 0 a W 9 u M S 9 D Y W x j d W x h d G l v b n M 8 L 0 l 0 Z W 1 Q Y X R o P j w v S X R l b U x v Y 2 F 0 a W 9 u P j x T d G F i b G V F b n R y a W V z P j x F b n R y e S B U e X B l P S J B Z G R l Z F R v R G F 0 Y U 1 v Z G V s I i B W Y W x 1 Z T 0 i b D E i I C 8 + P E V u d H J 5 I F R 5 c G U 9 I k J 1 Z m Z l c k 5 l e H R S Z W Z y Z X N o I i B W Y W x 1 Z T 0 i b D E i I C 8 + P E V u d H J 5 I F R 5 c G U 9 I k Z p b G x D b 3 V u d C I g V m F s d W U 9 I m w x I i A v P j x F b n R y e S B U e X B l P S J G a W x s R W 5 h Y m x l Z C I g V m F s d W U 9 I m w w I i A v P j x F b n R y e S B U e X B l P S J G a W x s R X J y b 3 J D b 2 R l I i B W Y W x 1 Z T 0 i c 1 V u a 2 5 v d 2 4 i I C 8 + P E V u d H J 5 I F R 5 c G U 9 I k Z p b G x F c n J v c k N v d W 5 0 I i B W Y W x 1 Z T 0 i b D A i I C 8 + P E V u d H J 5 I F R 5 c G U 9 I k Z p b G x M Y X N 0 V X B k Y X R l Z C I g V m F s d W U 9 I m Q y M D I 0 L T A 3 L T A 4 V D A w O j U y O j U 0 L j g z M j E 3 N z B a I i A v P j x F b n R y e S B U e X B l P S J G a W x s Q 2 9 s d W 1 u V H l w Z X M i I F Z h b H V l P S J z Q U E 9 P S I g L z 4 8 R W 5 0 c n k g V H l w Z T 0 i R m l s b E N v b H V t b k 5 h b W V z I i B W Y W x 1 Z T 0 i c 1 s m c X V v d D t D Y W x j d W x h d G l v b n M 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j V k M z I y N j U t Y 2 Q y O S 0 0 Z G Y 3 L T h k M T U t O D M 1 M j F l M T l j Z T U 2 I i A v P j x F b n R y e S B U e X B l P S J S Z W x h d G l v b n N o a X B J b m Z v Q 2 9 u d G F p b m V y I i B W Y W x 1 Z T 0 i c 3 s m c X V v d D t j b 2 x 1 b W 5 D b 3 V u d C Z x d W 9 0 O z o x L C Z x d W 9 0 O 2 t l e U N v b H V t b k 5 h b W V z J n F 1 b 3 Q 7 O l t d L C Z x d W 9 0 O 3 F 1 Z X J 5 U m V s Y X R p b 2 5 z a G l w c y Z x d W 9 0 O z p b X S w m c X V v d D t j b 2 x 1 b W 5 J Z G V u d G l 0 a W V z J n F 1 b 3 Q 7 O l s m c X V v d D t T Z W N 0 a W 9 u M S 9 D Y W x j d W x h d G l v b n M v Q 2 9 u d m V y d G V k I H R v I F R h Y m x l L n t D b 2 x 1 b W 4 x L D B 9 J n F 1 b 3 Q 7 X S w m c X V v d D t D b 2 x 1 b W 5 D b 3 V u d C Z x d W 9 0 O z o x L C Z x d W 9 0 O 0 t l e U N v b H V t b k 5 h b W V z J n F 1 b 3 Q 7 O l t d L C Z x d W 9 0 O 0 N v b H V t b k l k Z W 5 0 a X R p Z X M m c X V v d D s 6 W y Z x d W 9 0 O 1 N l Y 3 R p b 2 4 x L 0 N h b G N 1 b G F 0 a W 9 u c y 9 D b 2 5 2 Z X J 0 Z W Q g d G 8 g V G F i b G U u e 0 N v b H V t b j E s 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V B p d m 9 0 V G F i b G U 0 I i A v P j w v U 3 R h Y m x l R W 5 0 c m l l c z 4 8 L 0 l 0 Z W 0 + P E l 0 Z W 0 + P E l 0 Z W 1 M b 2 N h d G l v b j 4 8 S X R l b V R 5 c G U + R m 9 y b X V s Y T w v S X R l b V R 5 c G U + P E l 0 Z W 1 Q Y X R o P l N l Y 3 R p b 2 4 x L 0 N 1 c 3 R v b W V y X 0 R l d G F p b H M v U 2 9 1 c m N l P C 9 J d G V t U G F 0 a D 4 8 L 0 l 0 Z W 1 M b 2 N h d G l v b j 4 8 U 3 R h Y m x l R W 5 0 c m l l c y A v P j w v S X R l b T 4 8 S X R l b T 4 8 S X R l b U x v Y 2 F 0 a W 9 u P j x J d G V t V H l w Z T 5 G b 3 J t d W x h P C 9 J d G V t V H l w Z T 4 8 S X R l b V B h d G g + U 2 V j d G l v b j E v Q 3 V z d G 9 t Z X J f R G V 0 Y W l s c y 9 Q c m 9 t b 3 R l Z C U y M E h l Y W R l c n M 8 L 0 l 0 Z W 1 Q Y X R o P j w v S X R l b U x v Y 2 F 0 a W 9 u P j x T d G F i b G V F b n R y a W V z I C 8 + P C 9 J d G V t P j x J d G V t P j x J d G V t T G 9 j Y X R p b 2 4 + P E l 0 Z W 1 U e X B l P k Z v c m 1 1 b G E 8 L 0 l 0 Z W 1 U e X B l P j x J d G V t U G F 0 a D 5 T Z W N 0 a W 9 u M S 9 D d X N 0 b 2 1 l c l 9 E Z X R h a W x z L 0 N o Y W 5 n Z W Q l M j B U e X B l P C 9 J d G V t U G F 0 a D 4 8 L 0 l 0 Z W 1 M b 2 N h d G l v b j 4 8 U 3 R h Y m x l R W 5 0 c m l l c y A v P j w v S X R l b T 4 8 S X R l b T 4 8 S X R l b U x v Y 2 F 0 a W 9 u P j x J d G V t V H l w Z T 5 G b 3 J t d W x h P C 9 J d G V t V H l w Z T 4 8 S X R l b V B h d G g + U 2 V j d G l v b j E v Q 3 V z d G 9 t Z X J f R G V 0 Y W l s c y 9 N Z X J n Z W Q l M j B D b 2 x 1 b W 5 z P C 9 J d G V t U G F 0 a D 4 8 L 0 l 0 Z W 1 M b 2 N h d G l v b j 4 8 U 3 R h Y m x l R W 5 0 c m l l c y A v P j w v S X R l b T 4 8 S X R l b T 4 8 S X R l b U x v Y 2 F 0 a W 9 u P j x J d G V t V H l w Z T 5 G b 3 J t d W x h P C 9 J d G V t V H l w Z T 4 8 S X R l b V B h d G g + U 2 V j d G l v b j E v Q 3 V z d G 9 t Z X J f R G V 0 Y W l s c y 9 J b n N l c n R l Z C U y M E F n Z T w v S X R l b V B h d G g + P C 9 J d G V t T G 9 j Y X R p b 2 4 + P F N 0 Y W J s Z U V u d H J p Z X M g L z 4 8 L 0 l 0 Z W 0 + P E l 0 Z W 0 + P E l 0 Z W 1 M b 2 N h d G l v b j 4 8 S X R l b V R 5 c G U + R m 9 y b X V s Y T w v S X R l b V R 5 c G U + P E l 0 Z W 1 Q Y X R o P l N l Y 3 R p b 2 4 x L 0 N 1 c 3 R v b W V y X 0 R l d G F p b H M v U m V u Y W 1 l Z C U y M E N v b H V t b n M 8 L 0 l 0 Z W 1 Q Y X R o P j w v S X R l b U x v Y 2 F 0 a W 9 u P j x T d G F i b G V F b n R y a W V z I C 8 + P C 9 J d G V t P j x J d G V t P j x J d G V t T G 9 j Y X R p b 2 4 + P E l 0 Z W 1 U e X B l P k Z v c m 1 1 b G E 8 L 0 l 0 Z W 1 U e X B l P j x J d G V t U G F 0 a D 5 T Z W N 0 a W 9 u M S 9 D d X N 0 b 2 1 l c l 9 E Z X R h a W x z L 0 F k Z G V k J T I w Q 3 V z d G 9 t P C 9 J d G V t U G F 0 a D 4 8 L 0 l 0 Z W 1 M b 2 N h d G l v b j 4 8 U 3 R h Y m x l R W 5 0 c m l l c y A v P j w v S X R l b T 4 8 S X R l b T 4 8 S X R l b U x v Y 2 F 0 a W 9 u P j x J d G V t V H l w Z T 5 G b 3 J t d W x h P C 9 J d G V t V H l w Z T 4 8 S X R l b V B h d G g + U 2 V j d G l v b j E v Q 3 V z d G 9 t Z X J f R G V 0 Y W l s c y 9 D a G F u Z 2 V k J T I w V H l w Z T E 8 L 0 l 0 Z W 1 Q Y X R o P j w v S X R l b U x v Y 2 F 0 a W 9 u P j x T d G F i b G V F b n R y a W V z I C 8 + P C 9 J d G V t P j x J d G V t P j x J d G V t T G 9 j Y X R p b 2 4 + P E l 0 Z W 1 U e X B l P k Z v c m 1 1 b G E 8 L 0 l 0 Z W 1 U e X B l P j x J d G V t U G F 0 a D 5 T Z W N 0 a W 9 u M S 9 D d X N 0 b 2 1 l c l 9 E Z X R h a W x z L 1 J l b W 9 2 Z W Q l M j B D b 2 x 1 b W 5 z P C 9 J d G V t U G F 0 a D 4 8 L 0 l 0 Z W 1 M b 2 N h d G l v b j 4 8 U 3 R h Y m x l R W 5 0 c m l l c y A v P j w v S X R l b T 4 8 S X R l b T 4 8 S X R l b U x v Y 2 F 0 a W 9 u P j x J d G V t V H l w Z T 5 G b 3 J t d W x h P C 9 J d G V t V H l w Z T 4 8 S X R l b V B h d G g + U 2 V j d G l v b j E v Q 3 V z d G 9 t Z X J f R G V 0 Y W l s c y 9 U c m l t b W V k J T I w V G V 4 d D w v S X R l b V B h d G g + P C 9 J d G V t T G 9 j Y X R p b 2 4 + P F N 0 Y W J s Z U V u d H J p Z X M g L z 4 8 L 0 l 0 Z W 0 + P E l 0 Z W 0 + P E l 0 Z W 1 M b 2 N h d G l v b j 4 8 S X R l b V R 5 c G U + R m 9 y b X V s Y T w v S X R l b V R 5 c G U + P E l 0 Z W 1 Q Y X R o P l N l Y 3 R p b 2 4 x L 0 N 1 c 3 R v b W V y X 0 R l d G F p b H M v Q 2 h h b m d l Z C U y M F R 5 c G U y P C 9 J d G V t U G F 0 a D 4 8 L 0 l 0 Z W 1 M b 2 N h d G l v b j 4 8 U 3 R h Y m x l R W 5 0 c m l l c y A v P j w v S X R l b T 4 8 S X R l b T 4 8 S X R l b U x v Y 2 F 0 a W 9 u P j x J d G V t V H l w Z T 5 G b 3 J t d W x h P C 9 J d G V t V H l w Z T 4 8 S X R l b V B h d G g + U 2 V j d G l v b j E v R m F j d F 9 U Y W J s Z S 9 T b 3 V y Y 2 U 8 L 0 l 0 Z W 1 Q Y X R o P j w v S X R l b U x v Y 2 F 0 a W 9 u P j x T d G F i b G V F b n R y a W V z I C 8 + P C 9 J d G V t P j x J d G V t P j x J d G V t T G 9 j Y X R p b 2 4 + P E l 0 Z W 1 U e X B l P k Z v c m 1 1 b G E 8 L 0 l 0 Z W 1 U e X B l P j x J d G V t U G F 0 a D 5 T Z W N 0 a W 9 u M S 9 G Y W N 0 X 1 R h Y m x l L 1 B y b 2 1 v d G V k J T I w S G V h Z G V y c z w v S X R l b V B h d G g + P C 9 J d G V t T G 9 j Y X R p b 2 4 + P F N 0 Y W J s Z U V u d H J p Z X M g L z 4 8 L 0 l 0 Z W 0 + P E l 0 Z W 0 + P E l 0 Z W 1 M b 2 N h d G l v b j 4 8 S X R l b V R 5 c G U + R m 9 y b X V s Y T w v S X R l b V R 5 c G U + P E l 0 Z W 1 Q Y X R o P l N l Y 3 R p b 2 4 x L 0 Z h Y 3 R f V G F i b G U v Q 2 h h b m d l Z C U y M F R 5 c G U 8 L 0 l 0 Z W 1 Q Y X R o P j w v S X R l b U x v Y 2 F 0 a W 9 u P j x T d G F i b G V F b n R y a W V z I C 8 + P C 9 J d G V t P j x J d G V t P j x J d G V t T G 9 j Y X R p b 2 4 + P E l 0 Z W 1 U e X B l P k Z v c m 1 1 b G E 8 L 0 l 0 Z W 1 U e X B l P j x J d G V t U G F 0 a D 5 T Z W N 0 a W 9 u M S 9 G Y W N 0 X 1 R h Y m x l L 1 R y a W 1 t Z W Q l M j B U Z X h 0 P C 9 J d G V t U G F 0 a D 4 8 L 0 l 0 Z W 1 M b 2 N h d G l v b j 4 8 U 3 R h Y m x l R W 5 0 c m l l c y A v P j w v S X R l b T 4 8 S X R l b T 4 8 S X R l b U x v Y 2 F 0 a W 9 u P j x J d G V t V H l w Z T 5 G b 3 J t d W x h P C 9 J d G V t V H l w Z T 4 8 S X R l b V B h d G g + U 2 V j d G l v b j E v R m F j d F 9 U Y W J s Z S 9 D a G F u Z 2 V k J T I w V H l w Z T E 8 L 0 l 0 Z W 1 Q Y X R o P j w v S X R l b U x v Y 2 F 0 a W 9 u P j x T d G F i b G V F b n R y a W V z I C 8 + P C 9 J d G V t P j x J d G V t P j x J d G V t T G 9 j Y X R p b 2 4 + P E l 0 Z W 1 U e X B l P k Z v c m 1 1 b G E 8 L 0 l 0 Z W 1 U e X B l P j x J d G V t U G F 0 a D 5 T Z W N 0 a W 9 u M S 9 N b 2 5 0 a G x 5 X 1 R h c m d l d C 9 T b 3 V y Y 2 U 8 L 0 l 0 Z W 1 Q Y X R o P j w v S X R l b U x v Y 2 F 0 a W 9 u P j x T d G F i b G V F b n R y a W V z I C 8 + P C 9 J d G V t P j x J d G V t P j x J d G V t T G 9 j Y X R p b 2 4 + P E l 0 Z W 1 U e X B l P k Z v c m 1 1 b G E 8 L 0 l 0 Z W 1 U e X B l P j x J d G V t U G F 0 a D 5 T Z W N 0 a W 9 u M S 9 N b 2 5 0 a G x 5 X 1 R h c m d l d C 9 Q c m 9 t b 3 R l Z C U y M E h l Y W R l c n M 8 L 0 l 0 Z W 1 Q Y X R o P j w v S X R l b U x v Y 2 F 0 a W 9 u P j x T d G F i b G V F b n R y a W V z I C 8 + P C 9 J d G V t P j x J d G V t P j x J d G V t T G 9 j Y X R p b 2 4 + P E l 0 Z W 1 U e X B l P k Z v c m 1 1 b G E 8 L 0 l 0 Z W 1 U e X B l P j x J d G V t U G F 0 a D 5 T Z W N 0 a W 9 u M S 9 N b 2 5 0 a G x 5 X 1 R h c m d l d C 9 D a G F u Z 2 V k J T I w V H l w Z T w v S X R l b V B h d G g + P C 9 J d G V t T G 9 j Y X R p b 2 4 + P F N 0 Y W J s Z U V u d H J p Z X M g L z 4 8 L 0 l 0 Z W 0 + P E l 0 Z W 0 + P E l 0 Z W 1 M b 2 N h d G l v b j 4 8 S X R l b V R 5 c G U + R m 9 y b X V s Y T w v S X R l b V R 5 c G U + P E l 0 Z W 1 Q Y X R o P l N l Y 3 R p b 2 4 x L 0 1 v b n R o b H l f V G F y Z 2 V 0 L 1 R y a W 1 t Z W Q l M j B U Z X h 0 P C 9 J d G V t U G F 0 a D 4 8 L 0 l 0 Z W 1 M b 2 N h d G l v b j 4 8 U 3 R h Y m x l R W 5 0 c m l l c y A v P j w v S X R l b T 4 8 S X R l b T 4 8 S X R l b U x v Y 2 F 0 a W 9 u P j x J d G V t V H l w Z T 5 G b 3 J t d W x h P C 9 J d G V t V H l w Z T 4 8 S X R l b V B h d G g + U 2 V j d G l v b j E v T W 9 u d G h s e V 9 U Y X J n Z X Q v Q 2 h h b m d l Z C U y M F R 5 c G U x P C 9 J d G V t U G F 0 a D 4 8 L 0 l 0 Z W 1 M b 2 N h d G l v b j 4 8 U 3 R h Y m x l R W 5 0 c m l l c y A v P j w v S X R l b T 4 8 S X R l b T 4 8 S X R l b U x v Y 2 F 0 a W 9 u P j x J d G V t V H l w Z T 5 G b 3 J t d W x h P C 9 J d G V t V H l w Z T 4 8 S X R l b V B h d G g + U 2 V j d G l v b j E v R G F 0 Z V 9 U Y W J s Z S 9 T b 3 V y Y 2 U 8 L 0 l 0 Z W 1 Q Y X R o P j w v S X R l b U x v Y 2 F 0 a W 9 u P j x T d G F i b G V F b n R y a W V z I C 8 + P C 9 J d G V t P j x J d G V t P j x J d G V t T G 9 j Y X R p b 2 4 + P E l 0 Z W 1 U e X B l P k Z v c m 1 1 b G E 8 L 0 l 0 Z W 1 U e X B l P j x J d G V t U G F 0 a D 5 T Z W N 0 a W 9 u M S 9 E Y X R l X 1 R h Y m x l L 1 B y b 2 1 v d G V k J T I w S G V h Z G V y c z w v S X R l b V B h d G g + P C 9 J d G V t T G 9 j Y X R p b 2 4 + P F N 0 Y W J s Z U V u d H J p Z X M g L z 4 8 L 0 l 0 Z W 0 + P E l 0 Z W 0 + P E l 0 Z W 1 M b 2 N h d G l v b j 4 8 S X R l b V R 5 c G U + R m 9 y b X V s Y T w v S X R l b V R 5 c G U + P E l 0 Z W 1 Q Y X R o P l N l Y 3 R p b 2 4 x L 0 R h d G V f V G F i b G U v Q 2 h h b m d l Z C U y M F R 5 c G U 8 L 0 l 0 Z W 1 Q Y X R o P j w v S X R l b U x v Y 2 F 0 a W 9 u P j x T d G F i b G V F b n R y a W V z I C 8 + P C 9 J d G V t P j x J d G V t P j x J d G V t T G 9 j Y X R p b 2 4 + P E l 0 Z W 1 U e X B l P k Z v c m 1 1 b G E 8 L 0 l 0 Z W 1 U e X B l P j x J d G V t U G F 0 a D 5 T Z W N 0 a W 9 u M S 9 E Y X R l X 1 R h Y m x l L 1 R y a W 1 t Z W Q l M j B U Z X h 0 P C 9 J d G V t U G F 0 a D 4 8 L 0 l 0 Z W 1 M b 2 N h d G l v b j 4 8 U 3 R h Y m x l R W 5 0 c m l l c y A v P j w v S X R l b T 4 8 S X R l b T 4 8 S X R l b U x v Y 2 F 0 a W 9 u P j x J d G V t V H l w Z T 5 G b 3 J t d W x h P C 9 J d G V t V H l w Z T 4 8 S X R l b V B h d G g + U 2 V j d G l v b j E v R G F 0 Z V 9 U Y W J s Z S 9 D a G F u Z 2 V k J T I w V H l w Z T E 8 L 0 l 0 Z W 1 Q Y X R o P j w v S X R l b U x v Y 2 F 0 a W 9 u P j x T d G F i b G V F b n R y a W V z I C 8 + P C 9 J d G V t P j x J d G V t P j x J d G V t T G 9 j Y X R p b 2 4 + P E l 0 Z W 1 U e X B l P k Z v c m 1 1 b G E 8 L 0 l 0 Z W 1 U e X B l P j x J d G V t U G F 0 a D 5 T Z W N 0 a W 9 u M S 9 E Y X R l X 1 R h Y m x l L 1 J l b W 9 2 Z W Q l M j B P d G h l c i U y M E N v b H V t b n M 8 L 0 l 0 Z W 1 Q Y X R o P j w v S X R l b U x v Y 2 F 0 a W 9 u P j x T d G F i b G V F b n R y a W V z I C 8 + P C 9 J d G V t P j x J d G V t P j x J d G V t T G 9 j Y X R p b 2 4 + P E l 0 Z W 1 U e X B l P k Z v c m 1 1 b G E 8 L 0 l 0 Z W 1 U e X B l P j x J d G V t U G F 0 a D 5 T Z W N 0 a W 9 u M S 9 E Y X R l X 1 R h Y m x l L 0 l u c 2 V y d G V k J T I w W W V h c j w v S X R l b V B h d G g + P C 9 J d G V t T G 9 j Y X R p b 2 4 + P F N 0 Y W J s Z U V u d H J p Z X M g L z 4 8 L 0 l 0 Z W 0 + P E l 0 Z W 0 + P E l 0 Z W 1 M b 2 N h d G l v b j 4 8 S X R l b V R 5 c G U + R m 9 y b X V s Y T w v S X R l b V R 5 c G U + P E l 0 Z W 1 Q Y X R o P l N l Y 3 R p b 2 4 x L 0 R h d G V f V G F i b G U v S W 5 z Z X J 0 Z W Q l M j B N b 2 5 0 a D w v S X R l b V B h d G g + P C 9 J d G V t T G 9 j Y X R p b 2 4 + P F N 0 Y W J s Z U V u d H J p Z X M g L z 4 8 L 0 l 0 Z W 0 + P E l 0 Z W 0 + P E l 0 Z W 1 M b 2 N h d G l v b j 4 8 S X R l b V R 5 c G U + R m 9 y b X V s Y T w v S X R l b V R 5 c G U + P E l 0 Z W 1 Q Y X R o P l N l Y 3 R p b 2 4 x L 0 R h d G V f V G F i b G U v S W 5 z Z X J 0 Z W Q l M j B N b 2 5 0 a C U y M E 5 h b W U 8 L 0 l 0 Z W 1 Q Y X R o P j w v S X R l b U x v Y 2 F 0 a W 9 u P j x T d G F i b G V F b n R y a W V z I C 8 + P C 9 J d G V t P j x J d G V t P j x J d G V t T G 9 j Y X R p b 2 4 + P E l 0 Z W 1 U e X B l P k Z v c m 1 1 b G E 8 L 0 l 0 Z W 1 U e X B l P j x J d G V t U G F 0 a D 5 T Z W N 0 a W 9 u M S 9 E Y X R l X 1 R h Y m x l L 0 l u c 2 V y d G V k J T I w R G F 5 J T I w b 2 Y l M j B X Z W V r P C 9 J d G V t U G F 0 a D 4 8 L 0 l 0 Z W 1 M b 2 N h d G l v b j 4 8 U 3 R h Y m x l R W 5 0 c m l l c y A v P j w v S X R l b T 4 8 S X R l b T 4 8 S X R l b U x v Y 2 F 0 a W 9 u P j x J d G V t V H l w Z T 5 G b 3 J t d W x h P C 9 J d G V t V H l w Z T 4 8 S X R l b V B h d G g + U 2 V j d G l v b j E v R G F 0 Z V 9 U Y W J s Z S 9 J b n N l c n R l Z C U y M E R h e S U y M E 5 h b W U 8 L 0 l 0 Z W 1 Q Y X R o P j w v S X R l b U x v Y 2 F 0 a W 9 u P j x T d G F i b G V F b n R y a W V z I C 8 + P C 9 J d G V t P j x J d G V t P j x J d G V t T G 9 j Y X R p b 2 4 + P E l 0 Z W 1 U e X B l P k Z v c m 1 1 b G E 8 L 0 l 0 Z W 1 U e X B l P j x J d G V t U G F 0 a D 5 T Z W N 0 a W 9 u M S 9 Q c m 9 k d W N 0 c 1 9 U Y W J s Z S 9 T b 3 V y Y 2 U 8 L 0 l 0 Z W 1 Q Y X R o P j w v S X R l b U x v Y 2 F 0 a W 9 u P j x T d G F i b G V F b n R y a W V z I C 8 + P C 9 J d G V t P j x J d G V t P j x J d G V t T G 9 j Y X R p b 2 4 + P E l 0 Z W 1 U e X B l P k Z v c m 1 1 b G E 8 L 0 l 0 Z W 1 U e X B l P j x J d G V t U G F 0 a D 5 T Z W N 0 a W 9 u M S 9 Q c m 9 k d W N 0 c 1 9 U Y W J s Z S 9 Q c m 9 t b 3 R l Z C U y M E h l Y W R l c n M 8 L 0 l 0 Z W 1 Q Y X R o P j w v S X R l b U x v Y 2 F 0 a W 9 u P j x T d G F i b G V F b n R y a W V z I C 8 + P C 9 J d G V t P j x J d G V t P j x J d G V t T G 9 j Y X R p b 2 4 + P E l 0 Z W 1 U e X B l P k Z v c m 1 1 b G E 8 L 0 l 0 Z W 1 U e X B l P j x J d G V t U G F 0 a D 5 T Z W N 0 a W 9 u M S 9 Q c m 9 k d W N 0 c 1 9 U Y W J s Z S 9 D a G F u Z 2 V k J T I w V H l w Z T w v S X R l b V B h d G g + P C 9 J d G V t T G 9 j Y X R p b 2 4 + P F N 0 Y W J s Z U V u d H J p Z X M g L z 4 8 L 0 l 0 Z W 0 + P E l 0 Z W 0 + P E l 0 Z W 1 M b 2 N h d G l v b j 4 8 S X R l b V R 5 c G U + R m 9 y b X V s Y T w v S X R l b V R 5 c G U + P E l 0 Z W 1 Q Y X R o P l N l Y 3 R p b 2 4 x L 1 B y b 2 R 1 Y 3 R z X 1 R h Y m x l L 1 R y a W 1 t Z W Q l M j B U Z X h 0 P C 9 J d G V t U G F 0 a D 4 8 L 0 l 0 Z W 1 M b 2 N h d G l v b j 4 8 U 3 R h Y m x l R W 5 0 c m l l c y A v P j w v S X R l b T 4 8 S X R l b T 4 8 S X R l b U x v Y 2 F 0 a W 9 u P j x J d G V t V H l w Z T 5 G b 3 J t d W x h P C 9 J d G V t V H l w Z T 4 8 S X R l b V B h d G g + U 2 V j d G l v b j E v U H J v Z H V j d H N f V G F i b G U v Q 2 h h b m d l Z C U y M F R 5 c G U x P C 9 J d G V t U G F 0 a D 4 8 L 0 l 0 Z W 1 M b 2 N h d G l v b j 4 8 U 3 R h Y m x l R W 5 0 c m l l c y A v P j w v S X R l b T 4 8 S X R l b T 4 8 S X R l b U x v Y 2 F 0 a W 9 u P j x J d G V t V H l w Z T 5 G b 3 J t d W x h P C 9 J d G V t V H l w Z T 4 8 S X R l b V B h d G g + U 2 V j d G l v b j E v U 2 F s Z X N t Y W 5 f R G V 0 Y W l s c y 9 T b 3 V y Y 2 U 8 L 0 l 0 Z W 1 Q Y X R o P j w v S X R l b U x v Y 2 F 0 a W 9 u P j x T d G F i b G V F b n R y a W V z I C 8 + P C 9 J d G V t P j x J d G V t P j x J d G V t T G 9 j Y X R p b 2 4 + P E l 0 Z W 1 U e X B l P k Z v c m 1 1 b G E 8 L 0 l 0 Z W 1 U e X B l P j x J d G V t U G F 0 a D 5 T Z W N 0 a W 9 u M S 9 T Y W x l c 2 1 h b l 9 E Z X R h a W x z L 1 B y b 2 1 v d G V k J T I w S G V h Z G V y c z w v S X R l b V B h d G g + P C 9 J d G V t T G 9 j Y X R p b 2 4 + P F N 0 Y W J s Z U V u d H J p Z X M g L z 4 8 L 0 l 0 Z W 0 + P E l 0 Z W 0 + P E l 0 Z W 1 M b 2 N h d G l v b j 4 8 S X R l b V R 5 c G U + R m 9 y b X V s Y T w v S X R l b V R 5 c G U + P E l 0 Z W 1 Q Y X R o P l N l Y 3 R p b 2 4 x L 1 N h b G V z b W F u X 0 R l d G F p b H M v Q 2 h h b m d l Z C U y M F R 5 c G U 8 L 0 l 0 Z W 1 Q Y X R o P j w v S X R l b U x v Y 2 F 0 a W 9 u P j x T d G F i b G V F b n R y a W V z I C 8 + P C 9 J d G V t P j x J d G V t P j x J d G V t T G 9 j Y X R p b 2 4 + P E l 0 Z W 1 U e X B l P k Z v c m 1 1 b G E 8 L 0 l 0 Z W 1 U e X B l P j x J d G V t U G F 0 a D 5 T Z W N 0 a W 9 u M S 9 T Y W x l c 2 1 h b l 9 E Z X R h a W x z L 0 1 l c m d l Z C U y M E N v b H V t b n M 8 L 0 l 0 Z W 1 Q Y X R o P j w v S X R l b U x v Y 2 F 0 a W 9 u P j x T d G F i b G V F b n R y a W V z I C 8 + P C 9 J d G V t P j x J d G V t P j x J d G V t T G 9 j Y X R p b 2 4 + P E l 0 Z W 1 U e X B l P k Z v c m 1 1 b G E 8 L 0 l 0 Z W 1 U e X B l P j x J d G V t U G F 0 a D 5 T Z W N 0 a W 9 u M S 9 T Y W x l c 2 1 h b l 9 E Z X R h a W x z L 1 R y a W 1 t Z W Q l M j B U Z X h 0 P C 9 J d G V t U G F 0 a D 4 8 L 0 l 0 Z W 1 M b 2 N h d G l v b j 4 8 U 3 R h Y m x l R W 5 0 c m l l c y A v P j w v S X R l b T 4 8 S X R l b T 4 8 S X R l b U x v Y 2 F 0 a W 9 u P j x J d G V t V H l w Z T 5 G b 3 J t d W x h P C 9 J d G V t V H l w Z T 4 8 S X R l b V B h d G g + U 2 V j d G l v b j E v U 2 F s Z X N t Y W 5 f R G V 0 Y W l s c y 9 D a G F u Z 2 V k J T I w V H l w Z T E 8 L 0 l 0 Z W 1 Q Y X R o P j w v S X R l b U x v Y 2 F 0 a W 9 u P j x T d G F i b G V F b n R y a W V z I C 8 + P C 9 J d G V t P j x J d G V t P j x J d G V t T G 9 j Y X R p b 2 4 + P E l 0 Z W 1 U e X B l P k Z v c m 1 1 b G E 8 L 0 l 0 Z W 1 U e X B l P j x J d G V t U G F 0 a D 5 T Z W N 0 a W 9 u M S 9 N b 2 5 0 a G x 5 X 1 R h c m d l d C 9 S Z W 5 h b W V k J T I w Q 2 9 s d W 1 u c z w v S X R l b V B h d G g + P C 9 J d G V t T G 9 j Y X R p b 2 4 + P F N 0 Y W J s Z U V u d H J p Z X M g L z 4 8 L 0 l 0 Z W 0 + P E l 0 Z W 0 + P E l 0 Z W 1 M b 2 N h d G l v b j 4 8 S X R l b V R 5 c G U + R m 9 y b X V s Y T w v S X R l b V R 5 c G U + P E l 0 Z W 1 Q Y X R o P l N l Y 3 R p b 2 4 x L 0 R h d G V f V G F i b G U v U m V t b 3 Z l Z C U y M E R 1 c G x p Y 2 F 0 Z X M 8 L 0 l 0 Z W 1 Q Y X R o P j w v S X R l b U x v Y 2 F 0 a W 9 u P j x T d G F i b G V F b n R y a W V z I C 8 + P C 9 J d G V t P j x J d G V t P j x J d G V t T G 9 j Y X R p b 2 4 + P E l 0 Z W 1 U e X B l P k Z v c m 1 1 b G E 8 L 0 l 0 Z W 1 U e X B l P j x J d G V t U G F 0 a D 5 T Z W N 0 a W 9 u M S 9 D Y W x j d W x h d G l v b n M v U 2 9 1 c m N l P C 9 J d G V t U G F 0 a D 4 8 L 0 l 0 Z W 1 M b 2 N h d G l v b j 4 8 U 3 R h Y m x l R W 5 0 c m l l c y A v P j w v S X R l b T 4 8 S X R l b T 4 8 S X R l b U x v Y 2 F 0 a W 9 u P j x J d G V t V H l w Z T 5 G b 3 J t d W x h P C 9 J d G V t V H l w Z T 4 8 S X R l b V B h d G g + U 2 V j d G l v b j E v Q 2 F s Y 3 V s Y X R p b 2 5 z L 0 N v b n Z l c n R l Z C U y M H R v J T I w V G F i b G U 8 L 0 l 0 Z W 1 Q Y X R o P j w v S X R l b U x v Y 2 F 0 a W 9 u P j x T d G F i b G V F b n R y a W V z I C 8 + P C 9 J d G V t P j x J d G V t P j x J d G V t T G 9 j Y X R p b 2 4 + P E l 0 Z W 1 U e X B l P k Z v c m 1 1 b G E 8 L 0 l 0 Z W 1 U e X B l P j x J d G V t U G F 0 a D 5 T Z W N 0 a W 9 u M S 9 D Y W x j d W x h d G l v b n M v U m V u Y W 1 l Z C U y M E N v b H V t b n M 8 L 0 l 0 Z W 1 Q Y X R o P j w v S X R l b U x v Y 2 F 0 a W 9 u P j x T d G F i b G V F b n R y a W V z I C 8 + P C 9 J d G V t P j x J d G V t P j x J d G V t T G 9 j Y X R p b 2 4 + P E l 0 Z W 1 U e X B l P k Z v c m 1 1 b G E 8 L 0 l 0 Z W 1 U e X B l P j x J d G V t U G F 0 a D 5 T Z W N 0 a W 9 u M S 9 E Y X R l X 1 R h Y m x l L 0 V 4 d H J h Y 3 R l Z C U y M E Z p c n N 0 J T I w Q 2 h h c m F j d G V y 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E Y X R l X 1 R h Y m x l L 0 l u c 2 V y d G V k J T I w U X V h c n R l c j w v S X R l b V B h d G g + P C 9 J d G V t T G 9 j Y X R p b 2 4 + P F N 0 Y W J s Z U V u d H J p Z X M g L z 4 8 L 0 l 0 Z W 0 + P E l 0 Z W 0 + P E l 0 Z W 1 M b 2 N h d G l v b j 4 8 S X R l b V R 5 c G U + R m 9 y b X V s Y T w v S X R l b V R 5 c G U + P E l 0 Z W 1 Q Y X R o P l N l Y 3 R p b 2 4 x L 0 R h d G V f V G F i b G U v Q W R k Z W Q l M j B D b 2 5 k a X R p b 2 5 h b C U y M E N v b H V t b j w v S X R l b V B h d G g + P C 9 J d G V t T G 9 j Y X R p b 2 4 + P F N 0 Y W J s Z U V u d H J p Z X M g L z 4 8 L 0 l 0 Z W 0 + P C 9 J d G V t c z 4 8 L 0 x v Y 2 F s U G F j a 2 F n Z U 1 l d G F k Y X R h R m l s Z T 4 W A A A A U E s F B g A A A A A A A A A A A A A A A A A A A A A A A C Y B A A A B A A A A 0 I y d 3 w E V 0 R G M e g D A T 8 K X 6 w E A A A B p g 4 M c N F l L Q I k O f L K T 5 S W n A A A A A A I A A A A A A B B m A A A A A Q A A I A A A A J P e 7 6 U z B k c b t z p V f 6 b 8 a x H c U u V 1 o a 8 D v 2 s s j o V U d m m w A A A A A A 6 A A A A A A g A A I A A A A H 3 X V A v t x C S 2 7 Z q F D l Y t F z w a i 1 S q Q B o / E 8 x f d 6 B r + c u t U A A A A O 2 L T 8 x t F A o 8 m B + c Y D x 8 2 m K N i z Y s 2 2 r p b o x 0 E C 5 x 4 V B d 1 S W c s Y L B 9 w w 7 W R q K + S l i q O M m W E A l Y m z N A I r n W Y Y c o 7 N d M T g h W r v 1 r s e L J d l 3 U v f s Q A A A A D z p p n U M T r e / t I p v D y N Y 9 7 y K j g Z r u d O g K a U f x D G k C O z 4 w N I j K U l S / e 4 Z m Y / e v 4 v P J E Q e l V i Y a n B m Z w j d J 2 O d 6 z I = < / D a t a M a s h u p > 
</file>

<file path=customXml/item10.xml>��< ? x m l   v e r s i o n = " 1 . 0 "   e n c o d i n g = " U T F - 1 6 " ? > < G e m i n i   x m l n s = " h t t p : / / g e m i n i / p i v o t c u s t o m i z a t i o n / S h o w H i d d e n " > < C u s t o m C o n t e n t > < ! [ C D A T A [ T r u e ] ] > < / C u s t o m C o n t e n t > < / G e m i n i > 
</file>

<file path=customXml/item11.xml>��< ? x m l   v e r s i o n = " 1 . 0 "   e n c o d i n g = " U T F - 1 6 " ? > < G e m i n i   x m l n s = " h t t p : / / g e m i n i / p i v o t c u s t o m i z a t i o n / T a b l e X M L _ D a t e   T a b l e _ 6 7 f e 0 c 3 9 - 3 8 3 b - 4 3 3 5 - 8 0 8 d - 0 a 3 3 c 3 c f 3 4 0 a " > < 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 1 5 4 < / i n t > < / v a l u e > < / i t e m > < i t e m > < k e y > < s t r i n g > Y e a r < / s t r i n g > < / k e y > < v a l u e > < i n t > 9 4 < / i n t > < / v a l u e > < / i t e m > < i t e m > < k e y > < s t r i n g > M o n t h < / s t r i n g > < / k e y > < v a l u e > < i n t > 1 0 7 < / i n t > < / v a l u e > < / i t e m > < i t e m > < k e y > < s t r i n g > M o n t h   N a m e < / s t r i n g > < / k e y > < v a l u e > < i n t > 1 7 2 < / i n t > < / v a l u e > < / i t e m > < i t e m > < k e y > < s t r i n g > D a y   o f   W e e k < / s t r i n g > < / k e y > < v a l u e > < i n t > 1 7 2 < / i n t > < / v a l u e > < / i t e m > < i t e m > < k e y > < s t r i n g > D a y   N a m e < / s t r i n g > < / k e y > < v a l u e > < i n t > 1 5 1 < / i n t > < / v a l u e > < / i t e m > < / C o l u m n W i d t h s > < C o l u m n D i s p l a y I n d e x > < i t e m > < k e y > < s t r i n g > O r d e r   D a t e < / s t r i n g > < / k e y > < v a l u e > < i n t > 0 < / i n t > < / v a l u e > < / i t e m > < i t e m > < k e y > < s t r i n g > Y e a r < / s t r i n g > < / k e y > < v a l u e > < i n t > 1 < / i n t > < / v a l u e > < / i t e m > < i t e m > < k e y > < s t r i n g > M o n t h < / s t r i n g > < / k e y > < v a l u e > < i n t > 2 < / i n t > < / v a l u e > < / i t e m > < i t e m > < k e y > < s t r i n g > M o n t h   N a m e < / s t r i n g > < / k e y > < v a l u e > < i n t > 3 < / i n t > < / v a l u e > < / i t e m > < i t e m > < k e y > < s t r i n g > D a y   o f   W e e k < / s t r i n g > < / k e y > < v a l u e > < i n t > 4 < / i n t > < / v a l u e > < / i t e m > < i t e m > < k e y > < s t r i n g > D a y   N a m e < / 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c b 2 d 1 f 6 6 - 0 f a d - 4 9 5 0 - 9 2 9 7 - 4 a 3 4 9 6 2 d 3 f 6 8 " > < C u s t o m C o n t e n t > < ! [ C D A T A [ < ? x m l   v e r s i o n = " 1 . 0 "   e n c o d i n g = " u t f - 1 6 " ? > < S e t t i n g s > < C a l c u l a t e d F i e l d s > < i t e m > < M e a s u r e N a m e > T o t a l   R e v e n u e < / M e a s u r e N a m e > < D i s p l a y N a m e > T o t a l   R e v e n u e < / D i s p l a y N a m e > < V i s i b l e > T r u e < / V i s i b l e > < / i t e m > < i t e m > < M e a s u r e N a m e > T o t a l   S a l e < / M e a s u r e N a m e > < D i s p l a y N a m e > T o t a l   S a l e < / D i s p l a y N a m e > < V i s i b l e > T r u e < / V i s i b l e > < / i t e m > < i t e m > < M e a s u r e N a m e > P r o f i t   M a r g i n < / M e a s u r e N a m e > < D i s p l a y N a m e > P r o f i t   M a r g i n < / D i s p l a y N a m e > < V i s i b l e > T r u e < / V i s i b l e > < / i t e m > < i t e m > < M e a s u r e N a m e > P r o f i t   M a r g i n   % < / M e a s u r e N a m e > < D i s p l a y N a m e > P r o f i t   M a r g i n   % < / D i s p l a y N a m e > < V i s i b l e > T r u e < / V i s i b l e > < / i t e m > < i t e m > < M e a s u r e N a m e > N u m b e r   o f   T r a n s a c t i o n s < / M e a s u r e N a m e > < D i s p l a y N a m e > N u m b e r   o f   T r a n s a c t i o n s < / D i s p l a y N a m e > < V i s i b l e > T r u e < / V i s i b l e > < / i t e m > < i t e m > < M e a s u r e N a m e > T o t a l   R e f u n d < / M e a s u r e N a m e > < D i s p l a y N a m e > T o t a l   R e f u n d < / D i s p l a y N a m e > < V i s i b l e > T r u e < / V i s i b l e > < / i t e m > < i t e m > < M e a s u r e N a m e > R e f u n d   R a t e < / M e a s u r e N a m e > < D i s p l a y N a m e > R e f u n d   R a t e < / D i s p l a y N a m e > < V i s i b l e > T r u e < / V i s i b l e > < / i t e m > < i t e m > < M e a s u r e N a m e > N u m b e r   o f   P r o d u c t s < / M e a s u r e N a m e > < D i s p l a y N a m e > N u m b e r   o f   P r o d u c t s < / D i s p l a y N a m e > < V i s i b l e > T r u e < / V i s i b l e > < / i t e m > < i t e m > < M e a s u r e N a m e > Q t y   R e t u r n e d < / M e a s u r e N a m e > < D i s p l a y N a m e > Q t y   R e t u r n e d < / D i s p l a y N a m e > < V i s i b l e > T r u e < / V i s i b l e > < / i t e m > < i t e m > < M e a s u r e N a m e > T o t a l   Q t y   S o l d < / M e a s u r e N a m e > < D i s p l a y N a m e > T o t a l   Q t y   S o l d < / D i s p l a y N a m e > < V i s i b l e > T r u e < / V i s i b l e > < / i t e m > < i t e m > < M e a s u r e N a m e > T o t a l   T a r g e t < / M e a s u r e N a m e > < D i s p l a y N a m e > T o t a l   T a r g e t < / D i s p l a y N a m e > < V i s i b l e > T r u e < / V i s i b l e > < / i t e m > < / C a l c u l a t e d F i e l d s > < S A H o s t H a s h > 0 < / S A H o s t H a s h > < G e m i n i F i e l d L i s t V i s i b l e > T r u e < / G e m i n i F i e l d L i s t V i s i b l e > < / S e t t i n g s > ] ] > < / C u s t o m C o n t e n t > < / G e m i n i > 
</file>

<file path=customXml/item15.xml>��< ? x m l   v e r s i o n = " 1 . 0 "   e n c o d i n g = " U T F - 1 6 " ? > < G e m i n i   x m l n s = " h t t p : / / g e m i n i / p i v o t c u s t o m i z a t i o n / C l i e n t W i n d o w X M L " > < C u s t o m C o n t e n t > < ! [ C D A T A [ D a t e _ T a b l e _ 8 b d f 5 5 a d - 5 1 2 c - 4 9 f 6 - 8 3 9 2 - 2 5 5 0 4 4 0 1 c d f 3 ] ] > < / 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M o n t h l y _ T a r g e t _ e b 9 1 9 b b 4 - 6 3 7 8 - 4 6 a f - 8 0 d 8 - 9 6 f e 4 6 3 c 2 1 b 2 " > < 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 1 2 7 < / i n t > < / v a l u e > < / i t e m > < i t e m > < k e y > < s t r i n g > D a t e < / s t r i n g > < / k e y > < v a l u e > < i n t > 9 3 < / i n t > < / v a l u e > < / i t e m > < i t e m > < k e y > < s t r i n g > M o n t h l y   T a r g e t < / s t r i n g > < / k e y > < v a l u e > < i n t > 1 9 0 < / i n t > < / v a l u e > < / i t e m > < / C o l u m n W i d t h s > < C o l u m n D i s p l a y I n d e x > < i t e m > < k e y > < s t r i n g > S t o r e   I D < / s t r i n g > < / k e y > < v a l u e > < i n t > 0 < / i n t > < / v a l u e > < / i t e m > < i t e m > < k e y > < s t r i n g > D a t e < / s t r i n g > < / k e y > < v a l u e > < i n t > 1 < / i n t > < / v a l u e > < / i t e m > < i t e m > < k e y > < s t r i n g > M o n t h l y   T a r g e t < / 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8 4 e c 9 8 a 8 - 1 0 2 b - 4 f 3 1 - 9 9 7 f - e 5 7 3 2 8 b 5 a 1 a 6 " > < C u s t o m C o n t e n t > < ! [ C D A T A [ < ? x m l   v e r s i o n = " 1 . 0 "   e n c o d i n g = " u t f - 1 6 " ? > < S e t t i n g s > < C a l c u l a t e d F i e l d s > < i t e m > < M e a s u r e N a m e > T o t a l   R e v e n u e < / M e a s u r e N a m e > < D i s p l a y N a m e > T o t a l   R e v e n u e < / D i s p l a y N a m e > < V i s i b l e > T r u e < / V i s i b l e > < / i t e m > < i t e m > < M e a s u r e N a m e > T o t a l   S a l e < / M e a s u r e N a m e > < D i s p l a y N a m e > T o t a l   S a l e < / D i s p l a y N a m e > < V i s i b l e > T r u e < / V i s i b l e > < / i t e m > < i t e m > < M e a s u r e N a m e > P r o f i t   M a r g i n < / M e a s u r e N a m e > < D i s p l a y N a m e > P r o f i t   M a r g i n < / D i s p l a y N a m e > < V i s i b l e > T r u e < / V i s i b l e > < / i t e m > < i t e m > < M e a s u r e N a m e > P r o f i t   M a r g i n   % < / M e a s u r e N a m e > < D i s p l a y N a m e > P r o f i t   M a r g i n   % < / D i s p l a y N a m e > < V i s i b l e > T r u e < / V i s i b l e > < / i t e m > < i t e m > < M e a s u r e N a m e > N u m b e r   o f   T r a n s a c t i o n s < / M e a s u r e N a m e > < D i s p l a y N a m e > N u m b e r   o f   T r a n s a c t i o n s < / D i s p l a y N a m e > < V i s i b l e > T r u e < / V i s i b l e > < / i t e m > < i t e m > < M e a s u r e N a m e > T o t a l   R e f u n d < / M e a s u r e N a m e > < D i s p l a y N a m e > T o t a l   R e f u n d < / D i s p l a y N a m e > < V i s i b l e > T r u e < / V i s i b l e > < / i t e m > < i t e m > < M e a s u r e N a m e > R e f u n d   R a t e < / M e a s u r e N a m e > < D i s p l a y N a m e > R e f u n d   R a t e < / D i s p l a y N a m e > < V i s i b l e > T r u e < / V i s i b l e > < / i t e m > < i t e m > < M e a s u r e N a m e > N u m b e r   o f   P r o d u c t s < / M e a s u r e N a m e > < D i s p l a y N a m e > N u m b e r   o f   P r o d u c t s < / D i s p l a y N a m e > < V i s i b l e > T r u e < / V i s i b l e > < / i t e m > < i t e m > < M e a s u r e N a m e > Q t y   R e t u r n e d < / M e a s u r e N a m e > < D i s p l a y N a m e > Q t y   R e t u r n e d < / D i s p l a y N a m e > < V i s i b l e > T r u e < / V i s i b l e > < / i t e m > < i t e m > < M e a s u r e N a m e > T o t a l   Q t y   S o l d < / M e a s u r e N a m e > < D i s p l a y N a m e > T o t a l   Q t y   S o l d < / D i s p l a y N a m e > < V i s i b l e > T r u e < / V i s i b l e > < / i t e m > < i t e m > < M e a s u r e N a m e > T o t a l   T a r g e t < / M e a s u r e N a m e > < D i s p l a y N a m e > T o t a l   T a r g e t < / D i s p l a y N a m e > < V i s i b l e > T r u e < / V i s i b l e > < / i t e m > < / C a l c u l a t e d F i e l d s > < S A H o s t H a s h > 0 < / S A H o s t H a s h > < G e m i n i F i e l d L i s t V i s i b l e > T r u e < / G e m i n i F i e l d L i s t V i s i b l e > < / S e t t i n g s > ] ] > < / C u s t o m C o n t e n t > < / G e m i n i > 
</file>

<file path=customXml/item19.xml>��< ? x m l   v e r s i o n = " 1 . 0 "   e n c o d i n g = " U T F - 1 6 " ? > < G e m i n i   x m l n s = " h t t p : / / g e m i n i / p i v o t c u s t o m i z a t i o n / T a b l e X M L _ F a c t _ T a b l e _ b 2 e e a 5 f e - 1 1 9 d - 4 9 f c - a f c 6 - 5 3 8 c 5 5 e f c f 5 7 " > < 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 1 5 0 < / i n t > < / v a l u e > < / i t e m > < i t e m > < k e y > < s t r i n g > C u s t o m e r   I D < / s t r i n g > < / k e y > < v a l u e > < i n t > 1 7 0 < / i n t > < / v a l u e > < / i t e m > < i t e m > < k e y > < s t r i n g > S a l e s   P e r s o n   I D < / s t r i n g > < / k e y > < v a l u e > < i n t > 2 0 5 < / i n t > < / v a l u e > < / i t e m > < i t e m > < k e y > < s t r i n g > Q u a n t i t y   S o l d < / s t r i n g > < / k e y > < v a l u e > < i n t > 1 7 8 < / i n t > < / v a l u e > < / i t e m > < i t e m > < k e y > < s t r i n g > P a y m e n t   M e t h o d < / s t r i n g > < / k e y > < v a l u e > < i n t > 2 1 2 < / i n t > < / v a l u e > < / i t e m > < i t e m > < k e y > < s t r i n g > Q u a n t i t y   R e t u r n e d < / s t r i n g > < / k e y > < v a l u e > < i n t > 2 2 3 < / i n t > < / v a l u e > < / i t e m > < i t e m > < k e y > < s t r i n g > O r d e r   D a t e < / s t r i n g > < / k e y > < v a l u e > < i n t > 1 5 4 < / 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P r o d u c t s _ T a b l e _ 9 6 0 5 4 6 5 0 - f e 9 1 - 4 9 8 7 - b 0 1 9 - e 8 f 2 7 7 9 9 9 4 4 0 " > < 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 1 5 0 < / i n t > < / v a l u e > < / i t e m > < i t e m > < k e y > < s t r i n g > P r o d u c t   N a m e < / s t r i n g > < / k e y > < v a l u e > < i n t > 1 8 7 < / i n t > < / v a l u e > < / i t e m > < i t e m > < k e y > < s t r i n g > C a t e g o r y < / s t r i n g > < / k e y > < v a l u e > < i n t > 1 3 5 < / i n t > < / v a l u e > < / i t e m > < i t e m > < k e y > < s t r i n g > S a l e s   P r i c e < / s t r i n g > < / k e y > < v a l u e > < i n t > 1 5 8 < / i n t > < / v a l u e > < / i t e m > < i t e m > < k e y > < s t r i n g > C o s t   P r i c e < / s t r i n g > < / k e y > < v a l u e > < i n t > 1 4 8 < / 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6 f 1 a b 2 d 1 - c d 6 a - 4 e 5 3 - a 9 4 6 - 8 5 e f 0 3 b c 2 3 5 9 " > < C u s t o m C o n t e n t > < ! [ C D A T A [ < ? x m l   v e r s i o n = " 1 . 0 "   e n c o d i n g = " u t f - 1 6 " ? > < S e t t i n g s > < C a l c u l a t e d F i e l d s > < i t e m > < M e a s u r e N a m e > T o t a l   R e v e n u e < / M e a s u r e N a m e > < D i s p l a y N a m e > T o t a l   R e v e n u e < / D i s p l a y N a m e > < V i s i b l e > T r u e < / V i s i b l e > < / i t e m > < i t e m > < M e a s u r e N a m e > T o t a l   S a l e < / M e a s u r e N a m e > < D i s p l a y N a m e > T o t a l   S a l e < / D i s p l a y N a m e > < V i s i b l e > T r u e < / V i s i b l e > < / i t e m > < i t e m > < M e a s u r e N a m e > P r o f i t   M a r g i n < / M e a s u r e N a m e > < D i s p l a y N a m e > P r o f i t   M a r g i n < / D i s p l a y N a m e > < V i s i b l e > T r u e < / V i s i b l e > < / i t e m > < i t e m > < M e a s u r e N a m e > P r o f i t   M a r g i n   % < / M e a s u r e N a m e > < D i s p l a y N a m e > P r o f i t   M a r g i n   % < / D i s p l a y N a m e > < V i s i b l e > T r u e < / V i s i b l e > < / i t e m > < i t e m > < M e a s u r e N a m e > N u m b e r   o f   T r a n s a c t i o n s < / M e a s u r e N a m e > < D i s p l a y N a m e > N u m b e r   o f   T r a n s a c t i o n s < / D i s p l a y N a m e > < V i s i b l e > T r u e < / V i s i b l e > < / i t e m > < i t e m > < M e a s u r e N a m e > T o t a l   R e f u n d < / M e a s u r e N a m e > < D i s p l a y N a m e > T o t a l   R e f u n d < / D i s p l a y N a m e > < V i s i b l e > T r u e < / V i s i b l e > < / i t e m > < i t e m > < M e a s u r e N a m e > R e f u n d   R a t e < / M e a s u r e N a m e > < D i s p l a y N a m e > R e f u n d   R a t e < / D i s p l a y N a m e > < V i s i b l e > T r u e < / V i s i b l e > < / i t e m > < i t e m > < M e a s u r e N a m e > N u m b e r   o f   P r o d u c t s < / M e a s u r e N a m e > < D i s p l a y N a m e > N u m b e r   o f   P r o d u c t s < / D i s p l a y N a m e > < V i s i b l e > T r u e < / V i s i b l e > < / i t e m > < i t e m > < M e a s u r e N a m e > Q t y   R e t u r n e d < / M e a s u r e N a m e > < D i s p l a y N a m e > Q t y   R e t u r n e d < / D i s p l a y N a m e > < V i s i b l e > T r u e < / V i s i b l e > < / i t e m > < i t e m > < M e a s u r e N a m e > T o t a l   Q t y   S o l d < / M e a s u r e N a m e > < D i s p l a y N a m e > T o t a l   Q t y   S o l d < / D i s p l a y N a m e > < V i s i b l e > T r u e < / V i s i b l e > < / i t e m > < i t e m > < M e a s u r e N a m e > T o t a l   T a r g e t < / M e a s u r e N a m e > < D i s p l a y N a m e > T o t a l   T a r g e t < / D i s p l a y N a m e > < V i s i b l e > T r u e < / V i s i b l e > < / i t e m > < / C a l c u l a t e d F i e l d s > < S A H o s t H a s h > 0 < / S A H o s t H a s h > < G e m i n i F i e l d L i s t V i s i b l e > T r u e < / G e m i n i F i e l d L i s t V i s i b l e > < / S e t t i n g 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 C u s t o m e r _ D e t a i l s _ 1 0 f d e 7 8 3 - 1 7 0 3 - 4 8 a 8 - 9 a b b - c 5 e 4 f 9 2 0 0 2 f 1 < / K e y > < V a l u e   x m l n s : a = " h t t p : / / s c h e m a s . d a t a c o n t r a c t . o r g / 2 0 0 4 / 0 7 / M i c r o s o f t . A n a l y s i s S e r v i c e s . C o m m o n " > < a : H a s F o c u s > t r u e < / a : H a s F o c u s > < a : S i z e A t D p i 9 6 > 1 4 2 < / a : S i z e A t D p i 9 6 > < a : V i s i b l e > t r u e < / a : V i s i b l e > < / V a l u e > < / K e y V a l u e O f s t r i n g S a n d b o x E d i t o r . M e a s u r e G r i d S t a t e S c d E 3 5 R y > < K e y V a l u e O f s t r i n g S a n d b o x E d i t o r . M e a s u r e G r i d S t a t e S c d E 3 5 R y > < K e y > F a c t _ T a b l e _ b 2 e e a 5 f e - 1 1 9 d - 4 9 f c - a f c 6 - 5 3 8 c 5 5 e f c f 5 7 < / K e y > < V a l u e   x m l n s : a = " h t t p : / / s c h e m a s . d a t a c o n t r a c t . o r g / 2 0 0 4 / 0 7 / M i c r o s o f t . A n a l y s i s S e r v i c e s . C o m m o n " > < a : H a s F o c u s > t r u e < / a : H a s F o c u s > < a : S i z e A t D p i 9 6 > 5 1 < / a : S i z e A t D p i 9 6 > < a : V i s i b l e > t r u e < / a : V i s i b l e > < / V a l u e > < / K e y V a l u e O f s t r i n g S a n d b o x E d i t o r . M e a s u r e G r i d S t a t e S c d E 3 5 R y > < K e y V a l u e O f s t r i n g S a n d b o x E d i t o r . M e a s u r e G r i d S t a t e S c d E 3 5 R y > < K e y > D a t e _ T a b l e _ 8 b d f 5 5 a d - 5 1 2 c - 4 9 f 6 - 8 3 9 2 - 2 5 5 0 4 4 0 1 c d f 3 < / K e y > < V a l u e   x m l n s : a = " h t t p : / / s c h e m a s . d a t a c o n t r a c t . o r g / 2 0 0 4 / 0 7 / M i c r o s o f t . A n a l y s i s S e r v i c e s . C o m m o n " > < a : H a s F o c u s > t r u e < / a : H a s F o c u s > < a : S i z e A t D p i 9 6 > 1 3 6 < / a : S i z e A t D p i 9 6 > < a : V i s i b l e > t r u e < / a : V i s i b l e > < / V a l u e > < / K e y V a l u e O f s t r i n g S a n d b o x E d i t o r . M e a s u r e G r i d S t a t e S c d E 3 5 R y > < K e y V a l u e O f s t r i n g S a n d b o x E d i t o r . M e a s u r e G r i d S t a t e S c d E 3 5 R y > < K e y > S a l e s m a n _ D e t a i l s _ b 4 9 0 8 f 1 3 - 0 6 6 a - 4 2 9 0 - b 4 5 d - 6 0 0 6 0 e 6 9 8 3 7 e < / K e y > < V a l u e   x m l n s : a = " h t t p : / / s c h e m a s . d a t a c o n t r a c t . o r g / 2 0 0 4 / 0 7 / M i c r o s o f t . A n a l y s i s S e r v i c e s . C o m m o n " > < a : H a s F o c u s > t r u e < / a : H a s F o c u s > < a : S i z e A t D p i 9 6 > 1 3 4 < / a : S i z e A t D p i 9 6 > < a : V i s i b l e > t r u e < / a : V i s i b l e > < / V a l u e > < / K e y V a l u e O f s t r i n g S a n d b o x E d i t o r . M e a s u r e G r i d S t a t e S c d E 3 5 R y > < K e y V a l u e O f s t r i n g S a n d b o x E d i t o r . M e a s u r e G r i d S t a t e S c d E 3 5 R y > < K e y > M o n t h l y _ T a r g e t _ e b 9 1 9 b b 4 - 6 3 7 8 - 4 6 a f - 8 0 d 8 - 9 6 f e 4 6 3 c 2 1 b 2 < / K e y > < V a l u e   x m l n s : a = " h t t p : / / s c h e m a s . d a t a c o n t r a c t . o r g / 2 0 0 4 / 0 7 / M i c r o s o f t . A n a l y s i s S e r v i c e s . C o m m o n " > < a : H a s F o c u s > t r u e < / a : H a s F o c u s > < a : S i z e A t D p i 9 6 > 1 3 5 < / a : S i z e A t D p i 9 6 > < a : V i s i b l e > t r u e < / a : V i s i b l e > < / V a l u e > < / K e y V a l u e O f s t r i n g S a n d b o x E d i t o r . M e a s u r e G r i d S t a t e S c d E 3 5 R y > < K e y V a l u e O f s t r i n g S a n d b o x E d i t o r . M e a s u r e G r i d S t a t e S c d E 3 5 R y > < K e y > P r o d u c t s _ T a b l e _ 9 6 0 5 4 6 5 0 - f e 9 1 - 4 9 8 7 - b 0 1 9 - e 8 f 2 7 7 9 9 9 4 4 0 < / 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3.xml>��< ? x m l   v e r s i o n = " 1 . 0 "   e n c o d i n g = " U T F - 1 6 " ? > < G e m i n i   x m l n s = " h t t p : / / g e m i n i / p i v o t c u s t o m i z a t i o n / T a b l e X M L _ C u s t o m e r _ D e t a i l s _ 1 0 f d e 7 8 3 - 1 7 0 3 - 4 8 a 8 - 9 a b b - c 5 e 4 f 9 2 0 0 2 f 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 1 7 0 < / i n t > < / v a l u e > < / i t e m > < i t e m > < k e y > < s t r i n g > F u l l   N a m e < / s t r i n g > < / k e y > < v a l u e > < i n t > 1 4 7 < / i n t > < / v a l u e > < / i t e m > < i t e m > < k e y > < s t r i n g > G e n d e r < / s t r i n g > < / k e y > < v a l u e > < i n t > 1 1 9 < / i n t > < / v a l u e > < / i t e m > < i t e m > < k e y > < s t r i n g > L o c a t i o n < / s t r i n g > < / k e y > < v a l u e > < i n t > 1 2 9 < / i n t > < / v a l u e > < / i t e m > < i t e m > < k e y > < s t r i n g > D a t e   o f   B i r t h < / s t r i n g > < / k e y > < v a l u e > < i n t > 1 6 8 < / i n t > < / v a l u e > < / i t e m > < i t e m > < k e y > < s t r i n g > A g e < / s t r i n g > < / k e y > < v a l u e > < i n t > 8 6 < / i n t > < / v a l u e > < / i t e m > < / C o l u m n W i d t h s > < C o l u m n D i s p l a y I n d e x > < i t e m > < k e y > < s t r i n g > C u s t o m e r   I D < / s t r i n g > < / k e y > < v a l u e > < i n t > 0 < / i n t > < / v a l u e > < / i t e m > < i t e m > < k e y > < s t r i n g > F u l l   N a m e < / s t r i n g > < / k e y > < v a l u e > < i n t > 1 < / i n t > < / v a l u e > < / i t e m > < i t e m > < k e y > < s t r i n g > G e n d e r < / s t r i n g > < / k e y > < v a l u e > < i n t > 2 < / i n t > < / v a l u e > < / i t e m > < i t e m > < k e y > < s t r i n g > L o c a t i o n < / s t r i n g > < / k e y > < v a l u e > < i n t > 3 < / i n t > < / v a l u e > < / i t e m > < i t e m > < k e y > < s t r i n g > D a t e   o f   B i r t h < / s t r i n g > < / k e y > < v a l u e > < i n t > 4 < / i n t > < / v a l u e > < / i t e m > < i t e m > < k e y > < s t r i n g > A g e < / s t r i n g > < / k e y > < v a l u e > < i n t > 5 < / 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T a b l e O r d e r " > < C u s t o m C o n t e n t > < ! [ C D A T A [ C u s t o m e r _ D e t a i l s _ 1 0 f d e 7 8 3 - 1 7 0 3 - 4 8 a 8 - 9 a b b - c 5 e 4 f 9 2 0 0 2 f 1 , F a c t _ T a b l e _ b 2 e e a 5 f e - 1 1 9 d - 4 9 f c - a f c 6 - 5 3 8 c 5 5 e f c f 5 7 , M o n t h l y _ T a r g e t _ e b 9 1 9 b b 4 - 6 3 7 8 - 4 6 a f - 8 0 d 8 - 9 6 f e 4 6 3 c 2 1 b 2 , P r o d u c t s _ T a b l e _ 9 6 0 5 4 6 5 0 - f e 9 1 - 4 9 8 7 - b 0 1 9 - e 8 f 2 7 7 9 9 9 4 4 0 , S a l e s m a n _ D e t a i l s _ b 4 9 0 8 f 1 3 - 0 6 6 a - 4 2 9 0 - b 4 5 d - 6 0 0 6 0 e 6 9 8 3 7 e , D a t e _ T a b l e _ 8 b d f 5 5 a d - 5 1 2 c - 4 9 f 6 - 8 3 9 2 - 2 5 5 0 4 4 0 1 c d f 3 , C a l c u l a t i o n s _ 2 2 4 5 d f f 9 - 8 a d 2 - 4 0 4 e - a 5 8 f - e 4 4 1 9 9 5 c 8 a 3 c ] ] > < / 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 2 0 2 4 - 0 7 - 0 8 T 1 1 : 3 3 : 4 5 . 0 5 8 4 1 1 8 - 0 4 : 0 0 < / L a s t P r o c e s s e d T i m e > < / D a t a M o d e l i n g S a n d b o x . S e r i a l i z e d S a n d b o x E r r o r C a c h e > ] ] > < / 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8.xml>��< ? x m l   v e r s i o n = " 1 . 0 "   e n c o d i n g = " U T F - 1 6 " ? > < G e m i n i   x m l n s = " h t t p : / / g e m i n i / p i v o t c u s t o m i z a t i o n / M a n u a l C a l c M o d e " > < C u s t o m C o n t e n t > < ! [ C D A T A [ F a l s e ] ] > < / 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 S a l e s m a n _ D e t a i l s 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 S a l e s m a n _ D e t a i l s 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 P e r s o n   I D < / K e y > < / D i a g r a m O b j e c t K e y > < D i a g r a m O b j e c t K e y > < K e y > C o l u m n s \ F u l l   N a m e < / K e y > < / D i a g r a m O b j e c t K e y > < D i a g r a m O b j e c t K e y > < K e y > C o l u m n s \ S t o r e   N a m e < / K e y > < / D i a g r a m O b j e c t K e y > < D i a g r a m O b j e c t K e y > < K e y > C o l u m n s \ D a t e   o f   B i r t h 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 P e r s o n 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 C o l u m n s \ S t o r e   N a m e < / K e y > < / a : K e y > < a : V a l u e   i : t y p e = " M e a s u r e G r i d N o d e V i e w S t a t e " > < C o l u m n > 2 < / C o l u m n > < L a y e d O u t > t r u e < / L a y e d O u t > < / a : V a l u e > < / a : K e y V a l u e O f D i a g r a m O b j e c t K e y a n y T y p e z b w N T n L X > < a : K e y V a l u e O f D i a g r a m O b j e c t K e y a n y T y p e z b w N T n L X > < a : K e y > < K e y > C o l u m n s \ D a t e   o f   B i r t h < / K e y > < / a : K e y > < a : V a l u e   i : t y p e = " M e a s u r e G r i d N o d e V i e w S t a t e " > < C o l u m n > 3 < / C o l u m n > < L a y e d O u t > t r u e < / L a y e d O u t > < / a : V a l u e > < / 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V i e w S t a t e s > < / D i a g r a m M a n a g e r . S e r i a l i z a b l e D i a g r a m > < D i a g r a m M a n a g e r . S e r i a l i z a b l e D i a g r a m > < A d a p t e r   i : t y p e = " M e a s u r e D i a g r a m S a n d b o x A d a p t e r " > < T a b l e N a m e > M o n t h l y _ T a r g e t 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 M o n t h l y _ T a r g e t 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 C o l u m n s \ D a t e < / K e y > < / D i a g r a m O b j e c t K e y > < D i a g r a m O b j e c t K e y > < K e y > C o l u m n s \ M o n t h l y 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 C o l u m n s \ M o n t h l y   T a r g e t < / 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 T a g s \ T a b l e s \ & l t ; T a b l e s \ C u s t o m e r _ D e t a i l s & g t ; < / K e y > < / D i a g r a m O b j e c t K e y > < D i a g r a m O b j e c t K e y > < K e y > D y n a m i c   T a g s \ T a b l e s \ & l t ; T a b l e s \ F a c t _ T a b l e & g t ; < / K e y > < / D i a g r a m O b j e c t K e y > < D i a g r a m O b j e c t K e y > < K e y > D y n a m i c   T a g s \ T a b l e s \ & l t ; T a b l e s \ M o n t h l y _ T a r g e t & g t ; < / K e y > < / D i a g r a m O b j e c t K e y > < D i a g r a m O b j e c t K e y > < K e y > D y n a m i c   T a g s \ T a b l e s \ & l t ; T a b l e s \ P r o d u c t s _ T a b l e & g t ; < / K e y > < / D i a g r a m O b j e c t K e y > < D i a g r a m O b j e c t K e y > < K e y > D y n a m i c   T a g s \ T a b l e s \ & l t ; T a b l e s \ S a l e s m a n _ D e t a i l s & g t ; < / K e y > < / D i a g r a m O b j e c t K e y > < D i a g r a m O b j e c t K e y > < K e y > D y n a m i c   T a g s \ T a b l e s \ & l t ; T a b l e s \ D a t e _ T a b l e & g t ; < / K e y > < / D i a g r a m O b j e c t K e y > < D i a g r a m O b j e c t K e y > < K e y > D y n a m i c   T a g s \ T a b l e s \ & l t ; T a b l e s \ C a l c u l a t i o n s & g t ; < / K e y > < / D i a g r a m O b j e c t K e y > < D i a g r a m O b j e c t K e y > < K e y > T a b l e s \ C u s t o m e r _ D e t a i l s < / K e y > < / D i a g r a m O b j e c t K e y > < D i a g r a m O b j e c t K e y > < K e y > T a b l e s \ C u s t o m e r _ D e t a i l s \ C o l u m n s \ C u s t o m e r   I D < / K e y > < / D i a g r a m O b j e c t K e y > < D i a g r a m O b j e c t K e y > < K e y > T a b l e s \ C u s t o m e r _ D e t a i l s \ C o l u m n s \ F u l l   N a m e < / K e y > < / D i a g r a m O b j e c t K e y > < D i a g r a m O b j e c t K e y > < K e y > T a b l e s \ C u s t o m e r _ D e t a i l s \ C o l u m n s \ G e n d e r < / K e y > < / D i a g r a m O b j e c t K e y > < D i a g r a m O b j e c t K e y > < K e y > T a b l e s \ C u s t o m e r _ D e t a i l s \ C o l u m n s \ L o c a t i o n < / K e y > < / D i a g r a m O b j e c t K e y > < D i a g r a m O b j e c t K e y > < K e y > T a b l e s \ C u s t o m e r _ D e t a i l s \ C o l u m n s \ D a t e   o f   B i r t h < / K e y > < / D i a g r a m O b j e c t K e y > < D i a g r a m O b j e c t K e y > < K e y > T a b l e s \ C u s t o m e r _ D e t a i l s \ C o l u m n s \ A g e < / 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 T a b l e s \ M o n t h l y _ T a r g e t < / K e y > < / D i a g r a m O b j e c t K e y > < D i a g r a m O b j e c t K e y > < K e y > T a b l e s \ M o n t h l y _ T a r g e t \ C o l u m n s \ S t o r e   I D < / K e y > < / D i a g r a m O b j e c t K e y > < D i a g r a m O b j e c t K e y > < K e y > T a b l e s \ M o n t h l y _ T a r g e t \ C o l u m n s \ D a t e < / K e y > < / D i a g r a m O b j e c t K e y > < D i a g r a m O b j e c t K e y > < K e y > T a b l e s \ M o n t h l y _ T a r g e t \ C o l u m n s \ M o n t h l y   T a r g e t < / K e y > < / D i a g r a m O b j e c t K e y > < D i a g r a m O b j e c t K e y > < K e y > T a b l e s \ P r o d u c t s _ T a b l e < / K e y > < / D i a g r a m O b j e c t K e y > < D i a g r a m O b j e c t K e y > < K e y > T a b l e s \ P r o d u c t s _ T a b l e \ C o l u m n s \ P r o d u c t   I D < / K e y > < / D i a g r a m O b j e c t K e y > < D i a g r a m O b j e c t K e y > < K e y > T a b l e s \ P r o d u c t s _ T a b l e \ C o l u m n s \ P r o d u c t   N a m e < / K e y > < / D i a g r a m O b j e c t K e y > < D i a g r a m O b j e c t K e y > < K e y > T a b l e s \ P r o d u c t s _ T a b l e \ C o l u m n s \ C a t e g o r y < / K e y > < / D i a g r a m O b j e c t K e y > < D i a g r a m O b j e c t K e y > < K e y > T a b l e s \ P r o d u c t s _ T a b l e \ C o l u m n s \ S a l e s   P r i c e < / K e y > < / D i a g r a m O b j e c t K e y > < D i a g r a m O b j e c t K e y > < K e y > T a b l e s \ P r o d u c t s _ T a b l e \ C o l u m n s \ C o s t   P r i c e < / K e y > < / D i a g r a m O b j e c t K e y > < D i a g r a m O b j e c t K e y > < K e y > T a b l e s \ S a l e s m a n _ D e t a i l s < / K e y > < / D i a g r a m O b j e c t K e y > < D i a g r a m O b j e c t K e y > < K e y > T a b l e s \ S a l e s m a n _ D e t a i l s \ C o l u m n s \ S a l e s   P e r s o n   I D < / K e y > < / D i a g r a m O b j e c t K e y > < D i a g r a m O b j e c t K e y > < K e y > T a b l e s \ S a l e s m a n _ D e t a i l s \ C o l u m n s \ F u l l   N a m e < / K e y > < / D i a g r a m O b j e c t K e y > < D i a g r a m O b j e c t K e y > < K e y > T a b l e s \ S a l e s m a n _ D e t a i l s \ C o l u m n s \ S t o r e   N a m e < / K e y > < / D i a g r a m O b j e c t K e y > < D i a g r a m O b j e c t K e y > < K e y > T a b l e s \ S a l e s m a n _ D e t a i l s \ C o l u m n s \ D a t e   o f   B i r t h < / K e y > < / D i a g r a m O b j e c t K e y > < D i a g r a m O b j e c t K e y > < K e y > T a b l e s \ D a t e _ T a b l e < / K e y > < / D i a g r a m O b j e c t K e y > < D i a g r a m O b j e c t K e y > < K e y > T a b l e s \ D a t e _ T a b l e \ C o l u m n s \ O r d e r   D a t e < / K e y > < / D i a g r a m O b j e c t K e y > < D i a g r a m O b j e c t K e y > < K e y > T a b l e s \ D a t e _ T a b l e \ C o l u m n s \ Y e a r < / K e y > < / D i a g r a m O b j e c t K e y > < D i a g r a m O b j e c t K e y > < K e y > T a b l e s \ D a t e _ T a b l e \ C o l u m n s \ M o n t h < / K e y > < / D i a g r a m O b j e c t K e y > < D i a g r a m O b j e c t K e y > < K e y > T a b l e s \ D a t e _ T a b l e \ C o l u m n s \ M o n t h   N a m e < / K e y > < / D i a g r a m O b j e c t K e y > < D i a g r a m O b j e c t K e y > < K e y > T a b l e s \ D a t e _ T a b l e \ C o l u m n s \ D a y   o f   W e e k < / K e y > < / D i a g r a m O b j e c t K e y > < D i a g r a m O b j e c t K e y > < K e y > T a b l e s \ D a t e _ T a b l e \ C o l u m n s \ D a y   N a m e < / K e y > < / D i a g r a m O b j e c t K e y > < D i a g r a m O b j e c t K e y > < K e y > T a b l e s \ C a l c u l a t i o n s < / K e y > < / D i a g r a m O b j e c t K e y > < D i a g r a m O b j e c t K e y > < K e y > T a b l e s \ C a l c u l a t i o n s \ C o l u m n s \ C a l c u l a t i o n s < / K e y > < / D i a g r a m O b j e c t K e y > < D i a g r a m O b j e c t K e y > < K e y > T a b l e s \ C a l c u l a t i o n s \ M e a s u r e s \ T o t a l   R e v e n u e < / K e y > < / D i a g r a m O b j e c t K e y > < D i a g r a m O b j e c t K e y > < K e y > T a b l e s \ C a l c u l a t i o n s \ M e a s u r e s \ T o t a l   S a l e < / K e y > < / D i a g r a m O b j e c t K e y > < D i a g r a m O b j e c t K e y > < K e y > T a b l e s \ C a l c u l a t i o n s \ M e a s u r e s \ P r o f i t   M a r g i n < / K e y > < / D i a g r a m O b j e c t K e y > < D i a g r a m O b j e c t K e y > < K e y > T a b l e s \ C a l c u l a t i o n s \ M e a s u r e s \ P r o f i t   M a r g i n   % < / K e y > < / D i a g r a m O b j e c t K e y > < D i a g r a m O b j e c t K e y > < K e y > T a b l e s \ C a l c u l a t i o n s \ M e a s u r e s \ N u m b e r   o f   T r a n s a c t i o n s < / K e y > < / D i a g r a m O b j e c t K e y > < D i a g r a m O b j e c t K e y > < K e y > T a b l e s \ C a l c u l a t i o n s \ M e a s u r e s \ T o t a l   R e f u n d < / K e y > < / D i a g r a m O b j e c t K e y > < D i a g r a m O b j e c t K e y > < K e y > T a b l e s \ C a l c u l a t i o n s \ M e a s u r e s \ R e f u n d   R a t e < / K e y > < / D i a g r a m O b j e c t K e y > < D i a g r a m O b j e c t K e y > < K e y > T a b l e s \ C a l c u l a t i o n s \ M e a s u r e s \ N u m b e r   o f   P r o d u c t s < / K e y > < / D i a g r a m O b j e c t K e y > < D i a g r a m O b j e c t K e y > < K e y > T a b l e s \ C a l c u l a t i o n s \ M e a s u r e s \ Q t y   R e t u r n e d < / K e y > < / D i a g r a m O b j e c t K e y > < D i a g r a m O b j e c t K e y > < K e y > T a b l e s \ C a l c u l a t i o n s \ M e a s u r e s \ T o t a l   Q t y   S o l d < / K e y > < / D i a g r a m O b j e c t K e y > < D i a g r a m O b j e c t K e y > < K e y > T a b l e s \ C a l c u l a t i o n s \ M e a s u r e s \ T o t a l   T a r g e t < / K e y > < / D i a g r a m O b j e c t K e y > < D i a g r a m O b j e c t K e y > < K e y > R e l a t i o n s h i p s \ & l t ; T a b l e s \ F a c t _ T a b l e \ C o l u m n s \ P r o d u c t   I D & g t ; - & l t ; T a b l e s \ P r o d u c t s _ T a b l e \ C o l u m n s \ P r o d u c t   I D & g t ; < / K e y > < / D i a g r a m O b j e c t K e y > < D i a g r a m O b j e c t K e y > < K e y > R e l a t i o n s h i p s \ & l t ; T a b l e s \ F a c t _ T a b l e \ C o l u m n s \ P r o d u c t   I D & g t ; - & l t ; T a b l e s \ P r o d u c t s _ T a b l e \ C o l u m n s \ P r o d u c t   I D & g t ; \ F K < / K e y > < / D i a g r a m O b j e c t K e y > < D i a g r a m O b j e c t K e y > < K e y > R e l a t i o n s h i p s \ & l t ; T a b l e s \ F a c t _ T a b l e \ C o l u m n s \ P r o d u c t   I D & g t ; - & l t ; T a b l e s \ P r o d u c t s _ T a b l e \ C o l u m n s \ P r o d u c t   I D & g t ; \ P K < / K e y > < / D i a g r a m O b j e c t K e y > < D i a g r a m O b j e c t K e y > < K e y > R e l a t i o n s h i p s \ & l t ; T a b l e s \ F a c t _ T a b l e \ C o l u m n s \ P r o d u c t   I D & g t ; - & l t ; T a b l e s \ P r o d u c t s _ T a b l e \ C o l u m n s \ P r o d u c t   I D & g t ; \ C r o s s F i l t e r < / K e y > < / D i a g r a m O b j e c t K e y > < D i a g r a m O b j e c t K e y > < K e y > R e l a t i o n s h i p s \ & l t ; T a b l e s \ F a c t _ T a b l e \ C o l u m n s \ C u s t o m e r   I D & g t ; - & l t ; T a b l e s \ C u s t o m e r _ D e t a i l s \ C o l u m n s \ C u s t o m e r   I D & g t ; < / K e y > < / D i a g r a m O b j e c t K e y > < D i a g r a m O b j e c t K e y > < K e y > R e l a t i o n s h i p s \ & l t ; T a b l e s \ F a c t _ T a b l e \ C o l u m n s \ C u s t o m e r   I D & g t ; - & l t ; T a b l e s \ C u s t o m e r _ D e t a i l s \ C o l u m n s \ C u s t o m e r   I D & g t ; \ F K < / K e y > < / D i a g r a m O b j e c t K e y > < D i a g r a m O b j e c t K e y > < K e y > R e l a t i o n s h i p s \ & l t ; T a b l e s \ F a c t _ T a b l e \ C o l u m n s \ C u s t o m e r   I D & g t ; - & l t ; T a b l e s \ C u s t o m e r _ D e t a i l s \ C o l u m n s \ C u s t o m e r   I D & g t ; \ P K < / K e y > < / D i a g r a m O b j e c t K e y > < D i a g r a m O b j e c t K e y > < K e y > R e l a t i o n s h i p s \ & l t ; T a b l e s \ F a c t _ T a b l e \ C o l u m n s \ C u s t o m e r   I D & g t ; - & l t ; T a b l e s \ C u s t o m e r _ D e t a i l s \ C o l u m n s \ C u s t o m e r   I D & g t ; \ C r o s s F i l t e r < / K e y > < / D i a g r a m O b j e c t K e y > < D i a g r a m O b j e c t K e y > < K e y > R e l a t i o n s h i p s \ & l t ; T a b l e s \ F a c t _ T a b l e \ C o l u m n s \ O r d e r   D a t e & g t ; - & l t ; T a b l e s \ D a t e _ T a b l e \ C o l u m n s \ O r d e r   D a t e & g t ; < / K e y > < / D i a g r a m O b j e c t K e y > < D i a g r a m O b j e c t K e y > < K e y > R e l a t i o n s h i p s \ & l t ; T a b l e s \ F a c t _ T a b l e \ C o l u m n s \ O r d e r   D a t e & g t ; - & l t ; T a b l e s \ D a t e _ T a b l e \ C o l u m n s \ O r d e r   D a t e & g t ; \ F K < / K e y > < / D i a g r a m O b j e c t K e y > < D i a g r a m O b j e c t K e y > < K e y > R e l a t i o n s h i p s \ & l t ; T a b l e s \ F a c t _ T a b l e \ C o l u m n s \ O r d e r   D a t e & g t ; - & l t ; T a b l e s \ D a t e _ T a b l e \ C o l u m n s \ O r d e r   D a t e & g t ; \ P K < / K e y > < / D i a g r a m O b j e c t K e y > < D i a g r a m O b j e c t K e y > < K e y > R e l a t i o n s h i p s \ & l t ; T a b l e s \ F a c t _ T a b l e \ C o l u m n s \ O r d e r   D a t e & g t ; - & l t ; T a b l e s \ D a t e _ T a b l e \ C o l u m n s \ O r d e r   D a t e & g t ; \ C r o s s F i l t e r < / K e y > < / D i a g r a m O b j e c t K e y > < D i a g r a m O b j e c t K e y > < K e y > R e l a t i o n s h i p s \ & l t ; T a b l e s \ F a c t _ T a b l e \ C o l u m n s \ S a l e s   P e r s o n   I D & g t ; - & l t ; T a b l e s \ S a l e s m a n _ D e t a i l s \ C o l u m n s \ S a l e s   P e r s o n   I D & g t ; < / K e y > < / D i a g r a m O b j e c t K e y > < D i a g r a m O b j e c t K e y > < K e y > R e l a t i o n s h i p s \ & l t ; T a b l e s \ F a c t _ T a b l e \ C o l u m n s \ S a l e s   P e r s o n   I D & g t ; - & l t ; T a b l e s \ S a l e s m a n _ D e t a i l s \ C o l u m n s \ S a l e s   P e r s o n   I D & g t ; \ F K < / K e y > < / D i a g r a m O b j e c t K e y > < D i a g r a m O b j e c t K e y > < K e y > R e l a t i o n s h i p s \ & l t ; T a b l e s \ F a c t _ T a b l e \ C o l u m n s \ S a l e s   P e r s o n   I D & g t ; - & l t ; T a b l e s \ S a l e s m a n _ D e t a i l s \ C o l u m n s \ S a l e s   P e r s o n   I D & g t ; \ P K < / K e y > < / D i a g r a m O b j e c t K e y > < D i a g r a m O b j e c t K e y > < K e y > R e l a t i o n s h i p s \ & l t ; T a b l e s \ F a c t _ T a b l e \ C o l u m n s \ S a l e s   P e r s o n   I D & g t ; - & l t ; T a b l e s \ S a l e s m a n _ D e t a i l s \ C o l u m n s \ S a l e s   P e r s o n   I D & g t ; \ C r o s s F i l t e r < / K e y > < / D i a g r a m O b j e c t K e y > < D i a g r a m O b j e c t K e y > < K e y > R e l a t i o n s h i p s \ & l t ; T a b l e s \ M o n t h l y _ T a r g e t \ C o l u m n s \ D a t e & g t ; - & l t ; T a b l e s \ D a t e _ T a b l e \ C o l u m n s \ O r d e r   D a t e & g t ; < / K e y > < / D i a g r a m O b j e c t K e y > < D i a g r a m O b j e c t K e y > < K e y > R e l a t i o n s h i p s \ & l t ; T a b l e s \ M o n t h l y _ T a r g e t \ C o l u m n s \ D a t e & g t ; - & l t ; T a b l e s \ D a t e _ T a b l e \ C o l u m n s \ O r d e r   D a t e & g t ; \ F K < / K e y > < / D i a g r a m O b j e c t K e y > < D i a g r a m O b j e c t K e y > < K e y > R e l a t i o n s h i p s \ & l t ; T a b l e s \ M o n t h l y _ T a r g e t \ C o l u m n s \ D a t e & g t ; - & l t ; T a b l e s \ D a t e _ T a b l e \ C o l u m n s \ O r d e r   D a t e & g t ; \ P K < / K e y > < / D i a g r a m O b j e c t K e y > < D i a g r a m O b j e c t K e y > < K e y > R e l a t i o n s h i p s \ & l t ; T a b l e s \ M o n t h l y _ T a r g e t \ C o l u m n s \ D a t e & g t ; - & l t ; T a b l e s \ D a t e _ T a b l e \ C o l u m n s \ O r d e r   D a t e & g t ; \ C r o s s F i l t e r < / K e y > < / D i a g r a m O b j e c t K e y > < D i a g r a m O b j e c t K e y > < K e y > R e l a t i o n s h i p s \ & l t ; T a b l e s \ M o n t h l y _ T a r g e t \ C o l u m n s \ S t o r e   I D & g t ; - & l t ; T a b l e s \ S a l e s m a n _ D e t a i l s \ C o l u m n s \ S a l e s   P e r s o n   I D & g t ; < / K e y > < / D i a g r a m O b j e c t K e y > < D i a g r a m O b j e c t K e y > < K e y > R e l a t i o n s h i p s \ & l t ; T a b l e s \ M o n t h l y _ T a r g e t \ C o l u m n s \ S t o r e   I D & g t ; - & l t ; T a b l e s \ S a l e s m a n _ D e t a i l s \ C o l u m n s \ S a l e s   P e r s o n   I D & g t ; \ F K < / K e y > < / D i a g r a m O b j e c t K e y > < D i a g r a m O b j e c t K e y > < K e y > R e l a t i o n s h i p s \ & l t ; T a b l e s \ M o n t h l y _ T a r g e t \ C o l u m n s \ S t o r e   I D & g t ; - & l t ; T a b l e s \ S a l e s m a n _ D e t a i l s \ C o l u m n s \ S a l e s   P e r s o n   I D & g t ; \ P K < / K e y > < / D i a g r a m O b j e c t K e y > < D i a g r a m O b j e c t K e y > < K e y > R e l a t i o n s h i p s \ & l t ; T a b l e s \ M o n t h l y _ T a r g e t \ C o l u m n s \ S t o r e   I D & g t ; - & l t ; T a b l e s \ S a l e s m a n _ D e t a i l s \ C o l u m n s \ S a l e s   P e r s o n   I D & g t ; \ C r o s s F i l t e r < / K e y > < / D i a g r a m O b j e c t K e y > < / A l l K e y s > < S e l e c t e d K e y s > < D i a g r a m O b j e c t K e y > < K e y > R e l a t i o n s h i p s \ & l t ; T a b l e s \ M o n t h l y _ T a r g e t \ C o l u m n s \ S t o r e   I D & g t ; - & l t ; T a b l e s \ S a l e s m a n _ D e t a i l s \ C o l u m n s \ S a l e s   P e r s o n 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 T a g s \ T a b l e s \ & l t ; T a b l e s \ C u s t o m e r _ D e t a i l s & g t ; 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 T a g s \ T a b l e s \ & l t ; T a b l e s \ M o n t h l y _ T a r g e t & g t ; < / K e y > < / a : K e y > < a : V a l u e   i : t y p e = " D i a g r a m D i s p l a y T a g V i e w S t a t e " > < I s N o t F i l t e r e d O u t > t r u e < / I s N o t F i l t e r e d O u t > < / a : V a l u e > < / a : K e y V a l u e O f D i a g r a m O b j e c t K e y a n y T y p e z b w N T n L X > < a : K e y V a l u e O f D i a g r a m O b j e c t K e y a n y T y p e z b w N T n L X > < a : K e y > < K e y > D y n a m i c   T a g s \ T a b l e s \ & l t ; T a b l e s \ P r o d u c t s _ T a b l e & g t ; < / K e y > < / a : K e y > < a : V a l u e   i : t y p e = " D i a g r a m D i s p l a y T a g V i e w S t a t e " > < I s N o t F i l t e r e d O u t > t r u e < / I s N o t F i l t e r e d O u t > < / a : V a l u e > < / a : K e y V a l u e O f D i a g r a m O b j e c t K e y a n y T y p e z b w N T n L X > < a : K e y V a l u e O f D i a g r a m O b j e c t K e y a n y T y p e z b w N T n L X > < a : K e y > < K e y > D y n a m i c   T a g s \ T a b l e s \ & l t ; T a b l e s \ S a l e s m a n _ D e t a i l s & g t ; 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 T a b l e s \ C u s t o m e r _ D e t a i l s < / K e y > < / a : K e y > < a : V a l u e   i : t y p e = " D i a g r a m D i s p l a y N o d e V i e w S t a t e " > < H e i g h t > 1 5 0 < / H e i g h t > < I s E x p a n d e d > t r u e < / I s E x p a n d e d > < L a y e d O u t > t r u e < / L a y e d O u t > < W i d t h > 2 0 0 < / W i d t h > < / a : V a l u e > < / a : K e y V a l u e O f D i a g r a m O b j e c t K e y a n y T y p e z b w N T n L X > < a : K e y V a l u e O f D i a g r a m O b j e c t K e y a n y T y p e z b w N T n L X > < a : K e y > < K e y > T a b l e s \ C u s t o m e r _ D e t a i l s \ C o l u m n s \ C u s t o m e r   I D < / K e y > < / a : K e y > < a : V a l u e   i : t y p e = " D i a g r a m D i s p l a y N o d e V i e w S t a t e " > < H e i g h t > 1 5 0 < / H e i g h t > < I s E x p a n d e d > t r u e < / I s E x p a n d e d > < W i d t h > 2 0 0 < / W i d t h > < / a : V a l u e > < / a : K e y V a l u e O f D i a g r a m O b j e c t K e y a n y T y p e z b w N T n L X > < a : K e y V a l u e O f D i a g r a m O b j e c t K e y a n y T y p e z b w N T n L X > < a : K e y > < K e y > T a b l e s \ C u s t o m e r _ D e t a i l s \ C o l u m n s \ F u l l   N a m e < / K e y > < / a : K e y > < a : V a l u e   i : t y p e = " D i a g r a m D i s p l a y N o d e V i e w S t a t e " > < H e i g h t > 1 5 0 < / H e i g h t > < I s E x p a n d e d > t r u e < / I s E x p a n d e d > < W i d t h > 2 0 0 < / W i d t h > < / a : V a l u e > < / a : K e y V a l u e O f D i a g r a m O b j e c t K e y a n y T y p e z b w N T n L X > < a : K e y V a l u e O f D i a g r a m O b j e c t K e y a n y T y p e z b w N T n L X > < a : K e y > < K e y > T a b l e s \ C u s t o m e r _ D e t a i l s \ C o l u m n s \ G e n d e r < / K e y > < / a : K e y > < a : V a l u e   i : t y p e = " D i a g r a m D i s p l a y N o d e V i e w S t a t e " > < H e i g h t > 1 5 0 < / H e i g h t > < I s E x p a n d e d > t r u e < / I s E x p a n d e d > < W i d t h > 2 0 0 < / W i d t h > < / a : V a l u e > < / a : K e y V a l u e O f D i a g r a m O b j e c t K e y a n y T y p e z b w N T n L X > < a : K e y V a l u e O f D i a g r a m O b j e c t K e y a n y T y p e z b w N T n L X > < a : K e y > < K e y > T a b l e s \ C u s t o m e r _ D e t a i l s \ C o l u m n s \ L o c a t i o n < / K e y > < / a : K e y > < a : V a l u e   i : t y p e = " D i a g r a m D i s p l a y N o d e V i e w S t a t e " > < H e i g h t > 1 5 0 < / H e i g h t > < I s E x p a n d e d > t r u e < / I s E x p a n d e d > < W i d t h > 2 0 0 < / W i d t h > < / a : V a l u e > < / a : K e y V a l u e O f D i a g r a m O b j e c t K e y a n y T y p e z b w N T n L X > < a : K e y V a l u e O f D i a g r a m O b j e c t K e y a n y T y p e z b w N T n L X > < a : K e y > < K e y > T a b l e s \ C u s t o m e r _ D e t a i l s \ C o l u m n s \ D a t e   o f   B i r t h < / K e y > < / a : K e y > < a : V a l u e   i : t y p e = " D i a g r a m D i s p l a y N o d e V i e w S t a t e " > < H e i g h t > 1 5 0 < / H e i g h t > < I s E x p a n d e d > t r u e < / I s E x p a n d e d > < W i d t h > 2 0 0 < / W i d t h > < / a : V a l u e > < / a : K e y V a l u e O f D i a g r a m O b j e c t K e y a n y T y p e z b w N T n L X > < a : K e y V a l u e O f D i a g r a m O b j e c t K e y a n y T y p e z b w N T n L X > < a : K e y > < K e y > T a b l e s \ C u s t o m e r _ D e t a i l s \ C o l u m n s \ A g e < / K e y > < / a : K e y > < a : V a l u e   i : t y p e = " D i a g r a m D i s p l a y N o d e V i e w S t a t e " > < H e i g h t > 1 5 0 < / H e i g h t > < I s E x p a n d e d > t r u e < / I s E x p a n d e d > < W i d t h > 2 0 0 < / W i d t h > < / a : V a l u e > < / a : K e y V a l u e O f D i a g r a m O b j e c t K e y a n y T y p e z b w N T n L X > < a : K e y V a l u e O f D i a g r a m O b j e c t K e y a n y T y p e z b w N T n L X > < a : K e y > < K e y > T a b l e s \ F a c t _ T a b l e < / K e y > < / a : K e y > < a : V a l u e   i : t y p e = " D i a g r a m D i s p l a y N o d e V i e w S t a t e " > < H e i g h t > 2 2 3 . 3 3 3 3 3 3 3 3 3 3 3 3 6 < / H e i g h t > < I s E x p a n d e d > t r u e < / I s E x p a n d e d > < L a y e d O u t > t r u e < / L a y e d O u t > < L e f t > 3 6 8 . 5 7 0 4 7 7 2 3 4 3 3 2 4 3 < / L e f t > < T a b I n d e x > 5 < / T a b I n d e x > < T o p > 1 9 3 . 3 3 3 3 3 3 3 3 3 3 3 3 3 1 < / T o p > < 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 T a b l e s \ M o n t h l y _ T a r g e t < / K e y > < / a : K e y > < a : V a l u e   i : t y p e = " D i a g r a m D i s p l a y N o d e V i e w S t a t e " > < H e i g h t > 1 5 0 < / H e i g h t > < I s E x p a n d e d > t r u e < / I s E x p a n d e d > < L a y e d O u t > t r u e < / L a y e d O u t > < L e f t > 6 1 9 . 0 4 4 7 6 5 0 3 6 3 3 0 7 7 < / L e f t > < T a b I n d e x > 6 < / T a b I n d e x > < T o p > 2 1 1 . 3 3 3 3 3 3 3 3 3 3 3 3 3 1 < / T o p > < W i d t h > 2 0 0 < / W i d t h > < / a : V a l u e > < / a : K e y V a l u e O f D i a g r a m O b j e c t K e y a n y T y p e z b w N T n L X > < a : K e y V a l u e O f D i a g r a m O b j e c t K e y a n y T y p e z b w N T n L X > < a : K e y > < K e y > T a b l e s \ M o n t h l y _ T a r g e t \ C o l u m n s \ S t o r e   I D < / K e y > < / a : K e y > < a : V a l u e   i : t y p e = " D i a g r a m D i s p l a y N o d e V i e w S t a t e " > < H e i g h t > 1 5 0 < / H e i g h t > < I s E x p a n d e d > t r u e < / I s E x p a n d e d > < W i d t h > 2 0 0 < / W i d t h > < / a : V a l u e > < / a : K e y V a l u e O f D i a g r a m O b j e c t K e y a n y T y p e z b w N T n L X > < a : K e y V a l u e O f D i a g r a m O b j e c t K e y a n y T y p e z b w N T n L X > < a : K e y > < K e y > T a b l e s \ M o n t h l y _ T a r g e t \ C o l u m n s \ D a t e < / K e y > < / a : K e y > < a : V a l u e   i : t y p e = " D i a g r a m D i s p l a y N o d e V i e w S t a t e " > < H e i g h t > 1 5 0 < / H e i g h t > < I s E x p a n d e d > t r u e < / I s E x p a n d e d > < W i d t h > 2 0 0 < / W i d t h > < / a : V a l u e > < / a : K e y V a l u e O f D i a g r a m O b j e c t K e y a n y T y p e z b w N T n L X > < a : K e y V a l u e O f D i a g r a m O b j e c t K e y a n y T y p e z b w N T n L X > < a : K e y > < K e y > T a b l e s \ M o n t h l y _ T a r g e t \ C o l u m n s \ M o n t h l y   T a r g e t < / K e y > < / a : K e y > < a : V a l u e   i : t y p e = " D i a g r a m D i s p l a y N o d e V i e w S t a t e " > < H e i g h t > 1 5 0 < / H e i g h t > < I s E x p a n d e d > t r u e < / I s E x p a n d e d > < W i d t h > 2 0 0 < / W i d t h > < / a : V a l u e > < / a : K e y V a l u e O f D i a g r a m O b j e c t K e y a n y T y p e z b w N T n L X > < a : K e y V a l u e O f D i a g r a m O b j e c t K e y a n y T y p e z b w N T n L X > < a : K e y > < K e y > T a b l e s \ P r o d u c t s _ T a b l e < / K e y > < / a : K e y > < a : V a l u e   i : t y p e = " D i a g r a m D i s p l a y N o d e V i e w S t a t e " > < H e i g h t > 1 5 0 < / H e i g h t > < I s E x p a n d e d > t r u e < / I s E x p a n d e d > < L a y e d O u t > t r u e < / L a y e d O u t > < L e f t > 2 9 2 . 2 8 1 9 0 8 9 3 7 3 2 9 8 3 < / L e f t > < S c r o l l V e r t i c a l O f f s e t > 3 < / S c r o l l V e r t i c a l O f f s e t > < T a b I n d e x > 1 < / T a b I n d e x > < W i d t h > 2 0 0 < / W i d t h > < / a : V a l u e > < / a : K e y V a l u e O f D i a g r a m O b j e c t K e y a n y T y p e z b w N T n L X > < a : K e y V a l u e O f D i a g r a m O b j e c t K e y a n y T y p e z b w N T n L X > < a : K e y > < K e y > T a b l e s \ P r o d u c t s _ T a b l e \ C o l u m n s \ P r o d u c t   I D < / K e y > < / a : K e y > < a : V a l u e   i : t y p e = " D i a g r a m D i s p l a y N o d e V i e w S t a t e " > < H e i g h t > 1 5 0 < / H e i g h t > < I s E x p a n d e d > t r u e < / I s E x p a n d e d > < W i d t h > 2 0 0 < / W i d t h > < / a : V a l u e > < / a : K e y V a l u e O f D i a g r a m O b j e c t K e y a n y T y p e z b w N T n L X > < a : K e y V a l u e O f D i a g r a m O b j e c t K e y a n y T y p e z b w N T n L X > < a : K e y > < K e y > T a b l e s \ P r o d u c t s _ T a b l e \ C o l u m n s \ P r o d u c t   N a m e < / K e y > < / a : K e y > < a : V a l u e   i : t y p e = " D i a g r a m D i s p l a y N o d e V i e w S t a t e " > < H e i g h t > 1 5 0 < / H e i g h t > < I s E x p a n d e d > t r u e < / I s E x p a n d e d > < W i d t h > 2 0 0 < / W i d t h > < / a : V a l u e > < / a : K e y V a l u e O f D i a g r a m O b j e c t K e y a n y T y p e z b w N T n L X > < a : K e y V a l u e O f D i a g r a m O b j e c t K e y a n y T y p e z b w N T n L X > < a : K e y > < K e y > T a b l e s \ P r o d u c t s _ T a b l e \ C o l u m n s \ C a t e g o r y < / K e y > < / a : K e y > < a : V a l u e   i : t y p e = " D i a g r a m D i s p l a y N o d e V i e w S t a t e " > < H e i g h t > 1 5 0 < / H e i g h t > < I s E x p a n d e d > t r u e < / I s E x p a n d e d > < W i d t h > 2 0 0 < / W i d t h > < / a : V a l u e > < / a : K e y V a l u e O f D i a g r a m O b j e c t K e y a n y T y p e z b w N T n L X > < a : K e y V a l u e O f D i a g r a m O b j e c t K e y a n y T y p e z b w N T n L X > < a : K e y > < K e y > T a b l e s \ P r o d u c t s _ T a b l e \ C o l u m n s \ S a l e s   P r i c e < / K e y > < / a : K e y > < a : V a l u e   i : t y p e = " D i a g r a m D i s p l a y N o d e V i e w S t a t e " > < H e i g h t > 1 5 0 < / H e i g h t > < I s E x p a n d e d > t r u e < / I s E x p a n d e d > < W i d t h > 2 0 0 < / W i d t h > < / a : V a l u e > < / a : K e y V a l u e O f D i a g r a m O b j e c t K e y a n y T y p e z b w N T n L X > < a : K e y V a l u e O f D i a g r a m O b j e c t K e y a n y T y p e z b w N T n L X > < a : K e y > < K e y > T a b l e s \ P r o d u c t s _ T a b l e \ C o l u m n s \ C o s t   P r i c e < / K e y > < / a : K e y > < a : V a l u e   i : t y p e = " D i a g r a m D i s p l a y N o d e V i e w S t a t e " > < H e i g h t > 1 5 0 < / H e i g h t > < I s E x p a n d e d > t r u e < / I s E x p a n d e d > < W i d t h > 2 0 0 < / W i d t h > < / a : V a l u e > < / a : K e y V a l u e O f D i a g r a m O b j e c t K e y a n y T y p e z b w N T n L X > < a : K e y V a l u e O f D i a g r a m O b j e c t K e y a n y T y p e z b w N T n L X > < a : K e y > < K e y > T a b l e s \ S a l e s m a n _ D e t a i l s < / K e y > < / a : K e y > < a : V a l u e   i : t y p e = " D i a g r a m D i s p l a y N o d e V i e w S t a t e " > < H e i g h t > 1 5 0 . 0 0 0 0 0 0 0 0 0 0 0 0 0 3 < / H e i g h t > < I s E x p a n d e d > t r u e < / I s E x p a n d e d > < L a y e d O u t > t r u e < / L a y e d O u t > < L e f t > 4 4 . 1 8 5 7 1 9 5 0 4 9 9 6 1 1 5 < / L e f t > < T a b I n d e x > 4 < / T a b I n d e x > < T o p > 1 9 0 . 6 6 6 6 6 6 6 6 6 6 6 6 7 4 < / T o p > < W i d t h > 2 0 0 < / W i d t h > < / a : V a l u e > < / a : K e y V a l u e O f D i a g r a m O b j e c t K e y a n y T y p e z b w N T n L X > < a : K e y V a l u e O f D i a g r a m O b j e c t K e y a n y T y p e z b w N T n L X > < a : K e y > < K e y > T a b l e s \ S a l e s m a n _ D e t a i l s \ C o l u m n s \ S a l e s   P e r s o n   I D < / K e y > < / a : K e y > < a : V a l u e   i : t y p e = " D i a g r a m D i s p l a y N o d e V i e w S t a t e " > < H e i g h t > 1 5 0 < / H e i g h t > < I s E x p a n d e d > t r u e < / I s E x p a n d e d > < W i d t h > 2 0 0 < / W i d t h > < / a : V a l u e > < / a : K e y V a l u e O f D i a g r a m O b j e c t K e y a n y T y p e z b w N T n L X > < a : K e y V a l u e O f D i a g r a m O b j e c t K e y a n y T y p e z b w N T n L X > < a : K e y > < K e y > T a b l e s \ S a l e s m a n _ D e t a i l s \ C o l u m n s \ F u l l   N a m e < / K e y > < / a : K e y > < a : V a l u e   i : t y p e = " D i a g r a m D i s p l a y N o d e V i e w S t a t e " > < H e i g h t > 1 5 0 < / H e i g h t > < I s E x p a n d e d > t r u e < / I s E x p a n d e d > < W i d t h > 2 0 0 < / W i d t h > < / a : V a l u e > < / a : K e y V a l u e O f D i a g r a m O b j e c t K e y a n y T y p e z b w N T n L X > < a : K e y V a l u e O f D i a g r a m O b j e c t K e y a n y T y p e z b w N T n L X > < a : K e y > < K e y > T a b l e s \ S a l e s m a n _ D e t a i l s \ C o l u m n s \ S t o r e   N a m e < / K e y > < / a : K e y > < a : V a l u e   i : t y p e = " D i a g r a m D i s p l a y N o d e V i e w S t a t e " > < H e i g h t > 1 5 0 < / H e i g h t > < I s E x p a n d e d > t r u e < / I s E x p a n d e d > < W i d t h > 2 0 0 < / W i d t h > < / a : V a l u e > < / a : K e y V a l u e O f D i a g r a m O b j e c t K e y a n y T y p e z b w N T n L X > < a : K e y V a l u e O f D i a g r a m O b j e c t K e y a n y T y p e z b w N T n L X > < a : K e y > < K e y > T a b l e s \ S a l e s m a n _ D e t a i l s \ C o l u m n s \ D a t e   o f   B i r t h < / K e y > < / a : K e y > < a : V a l u e   i : t y p e = " D i a g r a m D i s p l a y N o d e V i e w S t a t e " > < H e i g h t > 1 5 0 < / H e i g h t > < I s E x p a n d e d > t r u e < / I s E x p a n d e d > < W i d t h > 2 0 0 < / W i d t h > < / a : V a l u e > < / a : K e y V a l u e O f D i a g r a m O b j e c t K e y a n y T y p e z b w N T n L X > < a : K e y V a l u e O f D i a g r a m O b j e c t K e y a n y T y p e z b w N T n L X > < a : K e y > < K e y > T a b l e s \ D a t e _ T a b l e < / K e y > < / a : K e y > < a : V a l u e   i : t y p e = " D i a g r a m D i s p l a y N o d e V i e w S t a t e " > < H e i g h t > 1 9 2 . 6 6 6 6 6 6 6 6 6 6 6 6 6 9 < / H e i g h t > < I s E x p a n d e d > t r u e < / I s E x p a n d e d > < L a y e d O u t > t r u e < / L a y e d O u t > < L e f t > 5 7 2 . 3 7 8 0 9 8 3 6 9 6 6 4 2 6 < / L e f t > < T a b I n d e x > 2 < / T a b I n d e x > < W i d t h > 2 0 0 < / W i d t h > < / a : V a l u e > < / a : K e y V a l u e O f D i a g r a m O b j e c t K e y a n y T y p e z b w N T n L X > < a : K e y V a l u e O f D i a g r a m O b j e c t K e y a n y T y p e z b w N T n L X > < a : K e y > < K e y > T a b l e s \ D a t e _ T a b l e \ C o l u m n s \ O r d e r   D a t e 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 T a b l e s \ D a t e _ T a b l e \ C o l u m n s \ M o n t h   N a m e < / 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 T a b l e s \ D a t e _ T a b l e \ C o l u m n s \ D a y   N a m e < / K e y > < / a : K e y > < a : V a l u e   i : t y p e = " D i a g r a m D i s p l a y N o d e V i e w S t a t e " > < H e i g h t > 1 5 0 < / H e i g h t > < I s E x p a n d e d > t r u e < / I s E x p a n d e d > < W i d t h > 2 0 0 < / W i d t h > < / a : V a l u e > < / a : K e y V a l u e O f D i a g r a m O b j e c t K e y a n y T y p e z b w N T n L X > < a : K e y V a l u e O f D i a g r a m O b j e c t K e y a n y T y p e z b w N T n L X > < a : K e y > < K e y > T a b l e s \ C a l c u l a t i o n s < / K e y > < / a : K e y > < a : V a l u e   i : t y p e = " D i a g r a m D i s p l a y N o d e V i e w S t a t e " > < H e i g h t > 3 2 6 . 0 0 0 0 0 0 0 0 0 0 0 3 6 4 < / H e i g h t > < I s E x p a n d e d > t r u e < / I s E x p a n d e d > < L a y e d O u t > t r u e < / L a y e d O u t > < L e f t > 8 8 1 . 7 1 1 4 3 1 7 0 2 9 9 7 5 2 < / L e f t > < T a b I n d e x > 3 < / T a b I n d e x > < W i d t h > 2 0 0 < / W i d t h > < / a : V a l u e > < / a : K e y V a l u e O f D i a g r a m O b j e c t K e y a n y T y p e z b w N T n L X > < a : K e y V a l u e O f D i a g r a m O b j e c t K e y a n y T y p e z b w N T n L X > < a : K e y > < K e y > T a b l e s \ C a l c u l a t i o n s \ C o l u m n s \ C a l c u l a t i o n s < / K e y > < / a : K e y > < a : V a l u e   i : t y p e = " D i a g r a m D i s p l a y N o d e V i e w S t a t e " > < H e i g h t > 1 5 0 < / H e i g h t > < I s E x p a n d e d > t r u e < / I s E x p a n d e d > < W i d t h > 2 0 0 < / W i d t h > < / a : V a l u e > < / a : K e y V a l u e O f D i a g r a m O b j e c t K e y a n y T y p e z b w N T n L X > < a : K e y V a l u e O f D i a g r a m O b j e c t K e y a n y T y p e z b w N T n L X > < a : K e y > < K e y > T a b l e s \ C a l c u l a t i o n s \ M e a s u r e s \ T o t a l   R e v e n u e < / K e y > < / a : K e y > < a : V a l u e   i : t y p e = " D i a g r a m D i s p l a y N o d e V i e w S t a t e " > < H e i g h t > 1 5 0 < / H e i g h t > < I s E x p a n d e d > t r u e < / I s E x p a n d e d > < W i d t h > 2 0 0 < / W i d t h > < / a : V a l u e > < / a : K e y V a l u e O f D i a g r a m O b j e c t K e y a n y T y p e z b w N T n L X > < a : K e y V a l u e O f D i a g r a m O b j e c t K e y a n y T y p e z b w N T n L X > < a : K e y > < K e y > T a b l e s \ C a l c u l a t i o n s \ M e a s u r e s \ T o t a l   S a l e < / K e y > < / a : K e y > < a : V a l u e   i : t y p e = " D i a g r a m D i s p l a y N o d e V i e w S t a t e " > < H e i g h t > 1 5 0 < / H e i g h t > < I s E x p a n d e d > t r u e < / I s E x p a n d e d > < W i d t h > 2 0 0 < / W i d t h > < / a : V a l u e > < / a : K e y V a l u e O f D i a g r a m O b j e c t K e y a n y T y p e z b w N T n L X > < a : K e y V a l u e O f D i a g r a m O b j e c t K e y a n y T y p e z b w N T n L X > < a : K e y > < K e y > T a b l e s \ C a l c u l a t i o n s \ M e a s u r e s \ P r o f i t   M a r g i n < / K e y > < / a : K e y > < a : V a l u e   i : t y p e = " D i a g r a m D i s p l a y N o d e V i e w S t a t e " > < H e i g h t > 1 5 0 < / H e i g h t > < I s E x p a n d e d > t r u e < / I s E x p a n d e d > < W i d t h > 2 0 0 < / W i d t h > < / a : V a l u e > < / a : K e y V a l u e O f D i a g r a m O b j e c t K e y a n y T y p e z b w N T n L X > < a : K e y V a l u e O f D i a g r a m O b j e c t K e y a n y T y p e z b w N T n L X > < a : K e y > < K e y > T a b l e s \ C a l c u l a t i o n s \ M e a s u r e s \ P r o f i t   M a r g i n   % < / K e y > < / a : K e y > < a : V a l u e   i : t y p e = " D i a g r a m D i s p l a y N o d e V i e w S t a t e " > < H e i g h t > 1 5 0 < / H e i g h t > < I s E x p a n d e d > t r u e < / I s E x p a n d e d > < W i d t h > 2 0 0 < / W i d t h > < / a : V a l u e > < / a : K e y V a l u e O f D i a g r a m O b j e c t K e y a n y T y p e z b w N T n L X > < a : K e y V a l u e O f D i a g r a m O b j e c t K e y a n y T y p e z b w N T n L X > < a : K e y > < K e y > T a b l e s \ C a l c u l a t i o n s \ M e a s u r e s \ N u m b e r   o f   T r a n s a c t i o n s < / K e y > < / a : K e y > < a : V a l u e   i : t y p e = " D i a g r a m D i s p l a y N o d e V i e w S t a t e " > < H e i g h t > 1 5 0 < / H e i g h t > < I s E x p a n d e d > t r u e < / I s E x p a n d e d > < W i d t h > 2 0 0 < / W i d t h > < / a : V a l u e > < / a : K e y V a l u e O f D i a g r a m O b j e c t K e y a n y T y p e z b w N T n L X > < a : K e y V a l u e O f D i a g r a m O b j e c t K e y a n y T y p e z b w N T n L X > < a : K e y > < K e y > T a b l e s \ C a l c u l a t i o n s \ M e a s u r e s \ T o t a l   R e f u n d < / K e y > < / a : K e y > < a : V a l u e   i : t y p e = " D i a g r a m D i s p l a y N o d e V i e w S t a t e " > < H e i g h t > 1 5 0 < / H e i g h t > < I s E x p a n d e d > t r u e < / I s E x p a n d e d > < W i d t h > 2 0 0 < / W i d t h > < / a : V a l u e > < / a : K e y V a l u e O f D i a g r a m O b j e c t K e y a n y T y p e z b w N T n L X > < a : K e y V a l u e O f D i a g r a m O b j e c t K e y a n y T y p e z b w N T n L X > < a : K e y > < K e y > T a b l e s \ C a l c u l a t i o n s \ M e a s u r e s \ R e f u n d   R a t e < / K e y > < / a : K e y > < a : V a l u e   i : t y p e = " D i a g r a m D i s p l a y N o d e V i e w S t a t e " > < H e i g h t > 1 5 0 < / H e i g h t > < I s E x p a n d e d > t r u e < / I s E x p a n d e d > < W i d t h > 2 0 0 < / W i d t h > < / a : V a l u e > < / a : K e y V a l u e O f D i a g r a m O b j e c t K e y a n y T y p e z b w N T n L X > < a : K e y V a l u e O f D i a g r a m O b j e c t K e y a n y T y p e z b w N T n L X > < a : K e y > < K e y > T a b l e s \ C a l c u l a t i o n s \ M e a s u r e s \ N u m b e r   o f   P r o d u c t s < / K e y > < / a : K e y > < a : V a l u e   i : t y p e = " D i a g r a m D i s p l a y N o d e V i e w S t a t e " > < H e i g h t > 1 5 0 < / H e i g h t > < I s E x p a n d e d > t r u e < / I s E x p a n d e d > < W i d t h > 2 0 0 < / W i d t h > < / a : V a l u e > < / a : K e y V a l u e O f D i a g r a m O b j e c t K e y a n y T y p e z b w N T n L X > < a : K e y V a l u e O f D i a g r a m O b j e c t K e y a n y T y p e z b w N T n L X > < a : K e y > < K e y > T a b l e s \ C a l c u l a t i o n s \ M e a s u r e s \ Q t y   R e t u r n e d < / K e y > < / a : K e y > < a : V a l u e   i : t y p e = " D i a g r a m D i s p l a y N o d e V i e w S t a t e " > < H e i g h t > 1 5 0 < / H e i g h t > < I s E x p a n d e d > t r u e < / I s E x p a n d e d > < W i d t h > 2 0 0 < / W i d t h > < / a : V a l u e > < / a : K e y V a l u e O f D i a g r a m O b j e c t K e y a n y T y p e z b w N T n L X > < a : K e y V a l u e O f D i a g r a m O b j e c t K e y a n y T y p e z b w N T n L X > < a : K e y > < K e y > T a b l e s \ C a l c u l a t i o n s \ M e a s u r e s \ T o t a l   Q t y   S o l d < / K e y > < / a : K e y > < a : V a l u e   i : t y p e = " D i a g r a m D i s p l a y N o d e V i e w S t a t e " > < H e i g h t > 1 5 0 < / H e i g h t > < I s E x p a n d e d > t r u e < / I s E x p a n d e d > < W i d t h > 2 0 0 < / W i d t h > < / a : V a l u e > < / a : K e y V a l u e O f D i a g r a m O b j e c t K e y a n y T y p e z b w N T n L X > < a : K e y V a l u e O f D i a g r a m O b j e c t K e y a n y T y p e z b w N T n L X > < a : K e y > < K e y > T a b l e s \ C a l c u l a t i o n s \ M e a s u r e s \ T o t a l   T a r g e t < / K e y > < / a : K e y > < a : V a l u e   i : t y p e = " D i a g r a m D i s p l a y N o d e V i e w S t a t e " > < H e i g h t > 1 5 0 < / H e i g h t > < I s E x p a n d e d > t r u e < / I s E x p a n d e d > < W i d t h > 2 0 0 < / W i d t h > < / a : V a l u e > < / a : K e y V a l u e O f D i a g r a m O b j e c t K e y a n y T y p e z b w N T n L X > < a : K e y V a l u e O f D i a g r a m O b j e c t K e y a n y T y p e z b w N T n L X > < a : K e y > < K e y > R e l a t i o n s h i p s \ & l t ; T a b l e s \ F a c t _ T a b l e \ C o l u m n s \ P r o d u c t   I D & g t ; - & l t ; T a b l e s \ P r o d u c t s _ T a b l e \ C o l u m n s \ P r o d u c t   I D & g t ; < / K e y > < / a : K e y > < a : V a l u e   i : t y p e = " D i a g r a m D i s p l a y L i n k V i e w S t a t e " > < A u t o m a t i o n P r o p e r t y H e l p e r T e x t > E n d   p o i n t   1 :   ( 4 6 8 . 5 7 0 4 7 7 , 1 7 7 . 3 3 3 3 3 3 3 3 3 3 3 3 ) .   E n d   p o i n t   2 :   ( 3 9 2 . 2 8 1 9 0 9 , 1 6 6 )   < / A u t o m a t i o n P r o p e r t y H e l p e r T e x t > < L a y e d O u t > t r u e < / L a y e d O u t > < P o i n t s   x m l n s : b = " h t t p : / / s c h e m a s . d a t a c o n t r a c t . o r g / 2 0 0 4 / 0 7 / S y s t e m . W i n d o w s " > < b : P o i n t > < b : _ x > 4 6 8 . 5 7 0 4 7 7 < / b : _ x > < b : _ y > 1 7 7 . 3 3 3 3 3 3 3 3 3 3 3 3 3 1 < / b : _ y > < / b : P o i n t > < b : P o i n t > < b : _ x > 4 6 8 . 5 7 0 4 7 7 < / b : _ x > < b : _ y > 1 7 1 . 2 8 5 7 1 4 < / b : _ y > < / b : P o i n t > < b : P o i n t > < b : _ x > 4 6 6 . 5 7 0 4 7 7 < / b : _ x > < b : _ y > 1 6 9 . 2 8 5 7 1 4 < / b : _ y > < / b : P o i n t > < b : P o i n t > < b : _ x > 3 9 4 . 2 8 1 9 0 9 < / b : _ x > < b : _ y > 1 6 9 . 2 8 5 7 1 4 < / b : _ y > < / b : P o i n t > < b : P o i n t > < b : _ x > 3 9 2 . 2 8 1 9 0 9 < / b : _ x > < b : _ y > 1 6 7 . 2 8 5 7 1 4 < / b : _ y > < / b : P o i n t > < b : P o i n t > < b : _ x > 3 9 2 . 2 8 1 9 0 9 < / b : _ x > < b : _ y > 1 6 6 < / b : _ y > < / b : P o i n t > < / P o i n t s > < / a : V a l u e > < / a : K e y V a l u e O f D i a g r a m O b j e c t K e y a n y T y p e z b w N T n L X > < a : K e y V a l u e O f D i a g r a m O b j e c t K e y a n y T y p e z b w N T n L X > < a : K e y > < K e y > R e l a t i o n s h i p s \ & l t ; T a b l e s \ F a c t _ T a b l e \ C o l u m n s \ P r o d u c t   I D & g t ; - & l t ; T a b l e s \ P r o d u c t s _ T a b l e \ C o l u m n s \ P r o d u c t   I D & g t ; \ F K < / K e y > < / a : K e y > < a : V a l u e   i : t y p e = " D i a g r a m D i s p l a y L i n k E n d p o i n t V i e w S t a t e " > < H e i g h t > 1 6 < / H e i g h t > < L a b e l L o c a t i o n   x m l n s : b = " h t t p : / / s c h e m a s . d a t a c o n t r a c t . o r g / 2 0 0 4 / 0 7 / S y s t e m . W i n d o w s " > < b : _ x > 4 6 0 . 5 7 0 4 7 7 < / b : _ x > < b : _ y > 1 7 7 . 3 3 3 3 3 3 3 3 3 3 3 3 3 1 < / b : _ y > < / L a b e l L o c a t i o n > < L o c a t i o n   x m l n s : b = " h t t p : / / s c h e m a s . d a t a c o n t r a c t . o r g / 2 0 0 4 / 0 7 / S y s t e m . W i n d o w s " > < b : _ x > 4 6 8 . 5 7 0 4 7 7 < / b : _ x > < b : _ y > 1 9 3 . 3 3 3 3 3 3 3 3 3 3 3 3 3 1 < / b : _ y > < / L o c a t i o n > < S h a p e R o t a t e A n g l e > 2 7 0 < / S h a p e R o t a t e A n g l e > < W i d t h > 1 6 < / W i d t h > < / a : V a l u e > < / a : K e y V a l u e O f D i a g r a m O b j e c t K e y a n y T y p e z b w N T n L X > < a : K e y V a l u e O f D i a g r a m O b j e c t K e y a n y T y p e z b w N T n L X > < a : K e y > < K e y > R e l a t i o n s h i p s \ & l t ; T a b l e s \ F a c t _ T a b l e \ C o l u m n s \ P r o d u c t   I D & g t ; - & l t ; T a b l e s \ P r o d u c t s _ T a b l e \ C o l u m n s \ P r o d u c t   I D & g t ; \ P K < / K e y > < / a : K e y > < a : V a l u e   i : t y p e = " D i a g r a m D i s p l a y L i n k E n d p o i n t V i e w S t a t e " > < H e i g h t > 1 6 < / H e i g h t > < L a b e l L o c a t i o n   x m l n s : b = " h t t p : / / s c h e m a s . d a t a c o n t r a c t . o r g / 2 0 0 4 / 0 7 / S y s t e m . W i n d o w s " > < b : _ x > 3 8 4 . 2 8 1 9 0 9 < / b : _ x > < b : _ y > 1 5 0 < / b : _ y > < / L a b e l L o c a t i o n > < L o c a t i o n   x m l n s : b = " h t t p : / / s c h e m a s . d a t a c o n t r a c t . o r g / 2 0 0 4 / 0 7 / S y s t e m . W i n d o w s " > < b : _ x > 3 9 2 . 2 8 1 9 0 8 9 9 9 9 9 9 9 3 < / b : _ x > < b : _ y > 1 5 0 < / b : _ y > < / L o c a t i o n > < S h a p e R o t a t e A n g l e > 8 9 . 9 9 9 9 9 9 9 9 9 9 9 9 8 < / S h a p e R o t a t e A n g l e > < W i d t h > 1 6 < / W i d t h > < / a : V a l u e > < / a : K e y V a l u e O f D i a g r a m O b j e c t K e y a n y T y p e z b w N T n L X > < a : K e y V a l u e O f D i a g r a m O b j e c t K e y a n y T y p e z b w N T n L X > < a : K e y > < K e y > R e l a t i o n s h i p s \ & l t ; T a b l e s \ F a c t _ T a b l e \ C o l u m n s \ P r o d u c t   I D & g t ; - & l t ; T a b l e s \ P r o d u c t s _ T a b l e \ C o l u m n s \ P r o d u c t   I D & g t ; \ C r o s s F i l t e r < / K e y > < / a : K e y > < a : V a l u e   i : t y p e = " D i a g r a m D i s p l a y L i n k C r o s s F i l t e r V i e w S t a t e " > < P o i n t s   x m l n s : b = " h t t p : / / s c h e m a s . d a t a c o n t r a c t . o r g / 2 0 0 4 / 0 7 / S y s t e m . W i n d o w s " > < b : P o i n t > < b : _ x > 4 6 8 . 5 7 0 4 7 7 < / b : _ x > < b : _ y > 1 7 7 . 3 3 3 3 3 3 3 3 3 3 3 3 3 1 < / b : _ y > < / b : P o i n t > < b : P o i n t > < b : _ x > 4 6 8 . 5 7 0 4 7 7 < / b : _ x > < b : _ y > 1 7 1 . 2 8 5 7 1 4 < / b : _ y > < / b : P o i n t > < b : P o i n t > < b : _ x > 4 6 6 . 5 7 0 4 7 7 < / b : _ x > < b : _ y > 1 6 9 . 2 8 5 7 1 4 < / b : _ y > < / b : P o i n t > < b : P o i n t > < b : _ x > 3 9 4 . 2 8 1 9 0 9 < / b : _ x > < b : _ y > 1 6 9 . 2 8 5 7 1 4 < / b : _ y > < / b : P o i n t > < b : P o i n t > < b : _ x > 3 9 2 . 2 8 1 9 0 9 < / b : _ x > < b : _ y > 1 6 7 . 2 8 5 7 1 4 < / b : _ y > < / b : P o i n t > < b : P o i n t > < b : _ x > 3 9 2 . 2 8 1 9 0 9 < / b : _ x > < b : _ y > 1 6 6 < / b : _ y > < / b : P o i n t > < / P o i n t s > < / a : V a l u e > < / a : K e y V a l u e O f D i a g r a m O b j e c t K e y a n y T y p e z b w N T n L X > < a : K e y V a l u e O f D i a g r a m O b j e c t K e y a n y T y p e z b w N T n L X > < a : K e y > < K e y > R e l a t i o n s h i p s \ & l t ; T a b l e s \ F a c t _ T a b l e \ C o l u m n s \ C u s t o m e r   I D & g t ; - & l t ; T a b l e s \ C u s t o m e r _ D e t a i l s \ C o l u m n s \ C u s t o m e r   I D & g t ; < / K e y > < / a : K e y > < a : V a l u e   i : t y p e = " D i a g r a m D i s p l a y L i n k V i e w S t a t e " > < A u t o m a t i o n P r o p e r t y H e l p e r T e x t > E n d   p o i n t   1 :   ( 4 4 8 . 5 7 0 4 7 7 , 1 7 7 . 3 3 3 3 3 3 3 3 3 3 3 3 ) .   E n d   p o i n t   2 :   ( 2 1 6 , 7 5 )   < / A u t o m a t i o n P r o p e r t y H e l p e r T e x t > < L a y e d O u t > t r u e < / L a y e d O u t > < P o i n t s   x m l n s : b = " h t t p : / / s c h e m a s . d a t a c o n t r a c t . o r g / 2 0 0 4 / 0 7 / S y s t e m . W i n d o w s " > < b : P o i n t > < b : _ x > 4 4 8 . 5 7 0 4 7 7 < / b : _ x > < b : _ y > 1 7 7 . 3 3 3 3 3 3 3 3 3 3 3 3 3 1 < / b : _ y > < / b : P o i n t > < b : P o i n t > < b : _ x > 4 4 8 . 5 7 0 4 7 7 < / b : _ x > < b : _ y > 1 7 6 . 0 4 7 6 1 9 < / b : _ y > < / b : P o i n t > < b : P o i n t > < b : _ x > 4 4 6 . 5 7 0 4 7 7 < / b : _ x > < b : _ y > 1 7 4 . 0 4 7 6 1 9 < / b : _ y > < / b : P o i n t > < b : P o i n t > < b : _ x > 2 7 4 . 7 8 1 9 0 9 0 0 4 5 < / b : _ x > < b : _ y > 1 7 4 . 0 4 7 6 1 9 < / b : _ y > < / b : P o i n t > < b : P o i n t > < b : _ x > 2 7 2 . 7 8 1 9 0 9 0 0 4 5 < / b : _ x > < b : _ y > 1 7 2 . 0 4 7 6 1 9 < / b : _ y > < / b : P o i n t > < b : P o i n t > < b : _ x > 2 7 2 . 7 8 1 9 0 9 0 0 4 5 < / b : _ x > < b : _ y > 7 7 < / b : _ y > < / b : P o i n t > < b : P o i n t > < b : _ x > 2 7 0 . 7 8 1 9 0 9 0 0 4 5 < / b : _ x > < b : _ y > 7 5 < / b : _ y > < / b : P o i n t > < b : P o i n t > < b : _ x > 2 1 6 . 0 0 0 0 0 0 0 0 0 0 0 0 0 6 < / b : _ x > < b : _ y > 7 5 < / b : _ y > < / b : P o i n t > < / P o i n t s > < / a : V a l u e > < / a : K e y V a l u e O f D i a g r a m O b j e c t K e y a n y T y p e z b w N T n L X > < a : K e y V a l u e O f D i a g r a m O b j e c t K e y a n y T y p e z b w N T n L X > < a : K e y > < K e y > R e l a t i o n s h i p s \ & l t ; T a b l e s \ F a c t _ T a b l e \ C o l u m n s \ C u s t o m e r   I D & g t ; - & l t ; T a b l e s \ C u s t o m e r _ D e t a i l s \ C o l u m n s \ C u s t o m e r   I D & g t ; \ F K < / K e y > < / a : K e y > < a : V a l u e   i : t y p e = " D i a g r a m D i s p l a y L i n k E n d p o i n t V i e w S t a t e " > < H e i g h t > 1 6 < / H e i g h t > < L a b e l L o c a t i o n   x m l n s : b = " h t t p : / / s c h e m a s . d a t a c o n t r a c t . o r g / 2 0 0 4 / 0 7 / S y s t e m . W i n d o w s " > < b : _ x > 4 4 0 . 5 7 0 4 7 7 < / b : _ x > < b : _ y > 1 7 7 . 3 3 3 3 3 3 3 3 3 3 3 3 3 1 < / b : _ y > < / L a b e l L o c a t i o n > < L o c a t i o n   x m l n s : b = " h t t p : / / s c h e m a s . d a t a c o n t r a c t . o r g / 2 0 0 4 / 0 7 / S y s t e m . W i n d o w s " > < b : _ x > 4 4 8 . 5 7 0 4 7 7 < / b : _ x > < b : _ y > 1 9 3 . 3 3 3 3 3 3 3 3 3 3 3 3 3 1 < / b : _ y > < / L o c a t i o n > < S h a p e R o t a t e A n g l e > 2 7 0 < / S h a p e R o t a t e A n g l e > < W i d t h > 1 6 < / W i d t h > < / a : V a l u e > < / a : K e y V a l u e O f D i a g r a m O b j e c t K e y a n y T y p e z b w N T n L X > < a : K e y V a l u e O f D i a g r a m O b j e c t K e y a n y T y p e z b w N T n L X > < a : K e y > < K e y > R e l a t i o n s h i p s \ & l t ; T a b l e s \ F a c t _ T a b l e \ C o l u m n s \ C u s t o m e r   I D & g t ; - & l t ; T a b l e s \ C u s t o m e r _ D e t a i l s \ C o l u m n s \ C u s t o m e r   I D & g t ; \ P K < / K e y > < / a : K e y > < a : V a l u e   i : t y p e = " D i a g r a m D i s p l a y L i n k E n d p o i n t V i e w S t a t e " > < H e i g h t > 1 6 < / H e i g h t > < L a b e l L o c a t i o n   x m l n s : b = " h t t p : / / s c h e m a s . d a t a c o n t r a c t . o r g / 2 0 0 4 / 0 7 / S y s t e m . W i n d o w s " > < b : _ x > 2 0 0 . 0 0 0 0 0 0 0 0 0 0 0 0 0 6 < / 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 R e l a t i o n s h i p s \ & l t ; T a b l e s \ F a c t _ T a b l e \ C o l u m n s \ C u s t o m e r   I D & g t ; - & l t ; T a b l e s \ C u s t o m e r _ D e t a i l s \ C o l u m n s \ C u s t o m e r   I D & g t ; \ C r o s s F i l t e r < / K e y > < / a : K e y > < a : V a l u e   i : t y p e = " D i a g r a m D i s p l a y L i n k C r o s s F i l t e r V i e w S t a t e " > < P o i n t s   x m l n s : b = " h t t p : / / s c h e m a s . d a t a c o n t r a c t . o r g / 2 0 0 4 / 0 7 / S y s t e m . W i n d o w s " > < b : P o i n t > < b : _ x > 4 4 8 . 5 7 0 4 7 7 < / b : _ x > < b : _ y > 1 7 7 . 3 3 3 3 3 3 3 3 3 3 3 3 3 1 < / b : _ y > < / b : P o i n t > < b : P o i n t > < b : _ x > 4 4 8 . 5 7 0 4 7 7 < / b : _ x > < b : _ y > 1 7 6 . 0 4 7 6 1 9 < / b : _ y > < / b : P o i n t > < b : P o i n t > < b : _ x > 4 4 6 . 5 7 0 4 7 7 < / b : _ x > < b : _ y > 1 7 4 . 0 4 7 6 1 9 < / b : _ y > < / b : P o i n t > < b : P o i n t > < b : _ x > 2 7 4 . 7 8 1 9 0 9 0 0 4 5 < / b : _ x > < b : _ y > 1 7 4 . 0 4 7 6 1 9 < / b : _ y > < / b : P o i n t > < b : P o i n t > < b : _ x > 2 7 2 . 7 8 1 9 0 9 0 0 4 5 < / b : _ x > < b : _ y > 1 7 2 . 0 4 7 6 1 9 < / b : _ y > < / b : P o i n t > < b : P o i n t > < b : _ x > 2 7 2 . 7 8 1 9 0 9 0 0 4 5 < / b : _ x > < b : _ y > 7 7 < / b : _ y > < / b : P o i n t > < b : P o i n t > < b : _ x > 2 7 0 . 7 8 1 9 0 9 0 0 4 5 < / b : _ x > < b : _ y > 7 5 < / b : _ y > < / b : P o i n t > < b : P o i n t > < b : _ x > 2 1 6 . 0 0 0 0 0 0 0 0 0 0 0 0 0 6 < / b : _ x > < b : _ y > 7 5 < / b : _ y > < / b : P o i n t > < / P o i n t s > < / a : V a l u e > < / a : K e y V a l u e O f D i a g r a m O b j e c t K e y a n y T y p e z b w N T n L X > < a : K e y V a l u e O f D i a g r a m O b j e c t K e y a n y T y p e z b w N T n L X > < a : K e y > < K e y > R e l a t i o n s h i p s \ & l t ; T a b l e s \ F a c t _ T a b l e \ C o l u m n s \ O r d e r   D a t e & g t ; - & l t ; T a b l e s \ D a t e _ T a b l e \ C o l u m n s \ O r d e r   D a t e & g t ; < / K e y > < / a : K e y > < a : V a l u e   i : t y p e = " D i a g r a m D i s p l a y L i n k V i e w S t a t e " > < A u t o m a t i o n P r o p e r t y H e l p e r T e x t > E n d   p o i n t   1 :   ( 4 8 8 . 5 7 0 4 7 7 , 1 7 7 . 3 3 3 3 3 3 3 3 3 3 3 3 ) .   E n d   p o i n t   2 :   ( 5 5 6 . 3 7 8 0 9 8 3 6 9 6 6 4 , 9 6 . 3 3 3 3 3 3 )   < / A u t o m a t i o n P r o p e r t y H e l p e r T e x t > < L a y e d O u t > t r u e < / L a y e d O u t > < P o i n t s   x m l n s : b = " h t t p : / / s c h e m a s . d a t a c o n t r a c t . o r g / 2 0 0 4 / 0 7 / S y s t e m . W i n d o w s " > < b : P o i n t > < b : _ x > 4 8 8 . 5 7 0 4 7 7 < / b : _ x > < b : _ y > 1 7 7 . 3 3 3 3 3 3 3 3 3 3 3 3 3 1 < / b : _ y > < / b : P o i n t > < b : P o i n t > < b : _ x > 4 8 8 . 5 7 0 4 7 7 < / b : _ x > < b : _ y > 1 7 1 . 2 8 5 7 1 4 < / b : _ y > < / b : P o i n t > < b : P o i n t > < b : _ x > 4 9 0 . 5 7 0 4 7 7 < / b : _ x > < b : _ y > 1 6 9 . 2 8 5 7 1 4 < / b : _ y > < / b : P o i n t > < b : P o i n t > < b : _ x > 5 2 8 . 4 7 4 2 8 7 5 < / b : _ x > < b : _ y > 1 6 9 . 2 8 5 7 1 4 < / b : _ y > < / b : P o i n t > < b : P o i n t > < b : _ x > 5 3 0 . 4 7 4 2 8 7 5 < / b : _ x > < b : _ y > 1 6 7 . 2 8 5 7 1 4 < / b : _ y > < / b : P o i n t > < b : P o i n t > < b : _ x > 5 3 0 . 4 7 4 2 8 7 5 < / b : _ x > < b : _ y > 9 8 . 3 3 3 3 3 3 < / b : _ y > < / b : P o i n t > < b : P o i n t > < b : _ x > 5 3 2 . 4 7 4 2 8 7 5 < / b : _ x > < b : _ y > 9 6 . 3 3 3 3 3 3 < / b : _ y > < / b : P o i n t > < b : P o i n t > < b : _ x > 5 5 6 . 3 7 8 0 9 8 3 6 9 6 6 4 2 6 < / b : _ x > < b : _ y > 9 6 . 3 3 3 3 3 3 < / b : _ y > < / b : P o i n t > < / P o i n t s > < / a : V a l u e > < / a : K e y V a l u e O f D i a g r a m O b j e c t K e y a n y T y p e z b w N T n L X > < a : K e y V a l u e O f D i a g r a m O b j e c t K e y a n y T y p e z b w N T n L X > < a : K e y > < K e y > R e l a t i o n s h i p s \ & l t ; T a b l e s \ F a c t _ T a b l e \ C o l u m n s \ O r d e r   D a t e & g t ; - & l t ; T a b l e s \ D a t e _ T a b l e \ C o l u m n s \ O r d e r   D a t e & g t ; \ F K < / K e y > < / a : K e y > < a : V a l u e   i : t y p e = " D i a g r a m D i s p l a y L i n k E n d p o i n t V i e w S t a t e " > < H e i g h t > 1 6 < / H e i g h t > < L a b e l L o c a t i o n   x m l n s : b = " h t t p : / / s c h e m a s . d a t a c o n t r a c t . o r g / 2 0 0 4 / 0 7 / S y s t e m . W i n d o w s " > < b : _ x > 4 8 0 . 5 7 0 4 7 7 < / b : _ x > < b : _ y > 1 7 7 . 3 3 3 3 3 3 3 3 3 3 3 3 3 1 < / b : _ y > < / L a b e l L o c a t i o n > < L o c a t i o n   x m l n s : b = " h t t p : / / s c h e m a s . d a t a c o n t r a c t . o r g / 2 0 0 4 / 0 7 / S y s t e m . W i n d o w s " > < b : _ x > 4 8 8 . 5 7 0 4 7 7 < / b : _ x > < b : _ y > 1 9 3 . 3 3 3 3 3 3 3 3 3 3 3 3 3 1 < / b : _ y > < / L o c a t i o n > < S h a p e R o t a t e A n g l e > 2 7 0 < / S h a p e R o t a t e A n g l e > < W i d t h > 1 6 < / W i d t h > < / a : V a l u e > < / a : K e y V a l u e O f D i a g r a m O b j e c t K e y a n y T y p e z b w N T n L X > < a : K e y V a l u e O f D i a g r a m O b j e c t K e y a n y T y p e z b w N T n L X > < a : K e y > < K e y > R e l a t i o n s h i p s \ & l t ; T a b l e s \ F a c t _ T a b l e \ C o l u m n s \ O r d e r   D a t e & g t ; - & l t ; T a b l e s \ D a t e _ T a b l e \ C o l u m n s \ O r d e r   D a t e & g t ; \ P K < / K e y > < / a : K e y > < a : V a l u e   i : t y p e = " D i a g r a m D i s p l a y L i n k E n d p o i n t V i e w S t a t e " > < H e i g h t > 1 6 < / H e i g h t > < L a b e l L o c a t i o n   x m l n s : b = " h t t p : / / s c h e m a s . d a t a c o n t r a c t . o r g / 2 0 0 4 / 0 7 / S y s t e m . W i n d o w s " > < b : _ x > 5 5 6 . 3 7 8 0 9 8 3 6 9 6 6 4 2 6 < / b : _ x > < b : _ y > 8 8 . 3 3 3 3 3 3 < / b : _ y > < / L a b e l L o c a t i o n > < L o c a t i o n   x m l n s : b = " h t t p : / / s c h e m a s . d a t a c o n t r a c t . o r g / 2 0 0 4 / 0 7 / S y s t e m . W i n d o w s " > < b : _ x > 5 7 2 . 3 7 8 0 9 8 3 6 9 6 6 4 2 6 < / b : _ x > < b : _ y > 9 6 . 3 3 3 3 3 3 < / b : _ y > < / L o c a t i o n > < S h a p e R o t a t e A n g l e > 1 8 0 < / S h a p e R o t a t e A n g l e > < W i d t h > 1 6 < / W i d t h > < / a : V a l u e > < / a : K e y V a l u e O f D i a g r a m O b j e c t K e y a n y T y p e z b w N T n L X > < a : K e y V a l u e O f D i a g r a m O b j e c t K e y a n y T y p e z b w N T n L X > < a : K e y > < K e y > R e l a t i o n s h i p s \ & l t ; T a b l e s \ F a c t _ T a b l e \ C o l u m n s \ O r d e r   D a t e & g t ; - & l t ; T a b l e s \ D a t e _ T a b l e \ C o l u m n s \ O r d e r   D a t e & g t ; \ C r o s s F i l t e r < / K e y > < / a : K e y > < a : V a l u e   i : t y p e = " D i a g r a m D i s p l a y L i n k C r o s s F i l t e r V i e w S t a t e " > < P o i n t s   x m l n s : b = " h t t p : / / s c h e m a s . d a t a c o n t r a c t . o r g / 2 0 0 4 / 0 7 / S y s t e m . W i n d o w s " > < b : P o i n t > < b : _ x > 4 8 8 . 5 7 0 4 7 7 < / b : _ x > < b : _ y > 1 7 7 . 3 3 3 3 3 3 3 3 3 3 3 3 3 1 < / b : _ y > < / b : P o i n t > < b : P o i n t > < b : _ x > 4 8 8 . 5 7 0 4 7 7 < / b : _ x > < b : _ y > 1 7 1 . 2 8 5 7 1 4 < / b : _ y > < / b : P o i n t > < b : P o i n t > < b : _ x > 4 9 0 . 5 7 0 4 7 7 < / b : _ x > < b : _ y > 1 6 9 . 2 8 5 7 1 4 < / b : _ y > < / b : P o i n t > < b : P o i n t > < b : _ x > 5 2 8 . 4 7 4 2 8 7 5 < / b : _ x > < b : _ y > 1 6 9 . 2 8 5 7 1 4 < / b : _ y > < / b : P o i n t > < b : P o i n t > < b : _ x > 5 3 0 . 4 7 4 2 8 7 5 < / b : _ x > < b : _ y > 1 6 7 . 2 8 5 7 1 4 < / b : _ y > < / b : P o i n t > < b : P o i n t > < b : _ x > 5 3 0 . 4 7 4 2 8 7 5 < / b : _ x > < b : _ y > 9 8 . 3 3 3 3 3 3 < / b : _ y > < / b : P o i n t > < b : P o i n t > < b : _ x > 5 3 2 . 4 7 4 2 8 7 5 < / b : _ x > < b : _ y > 9 6 . 3 3 3 3 3 3 < / b : _ y > < / b : P o i n t > < b : P o i n t > < b : _ x > 5 5 6 . 3 7 8 0 9 8 3 6 9 6 6 4 2 6 < / b : _ x > < b : _ y > 9 6 . 3 3 3 3 3 3 < / b : _ y > < / b : P o i n t > < / P o i n t s > < / a : V a l u e > < / a : K e y V a l u e O f D i a g r a m O b j e c t K e y a n y T y p e z b w N T n L X > < a : K e y V a l u e O f D i a g r a m O b j e c t K e y a n y T y p e z b w N T n L X > < a : K e y > < K e y > R e l a t i o n s h i p s \ & l t ; T a b l e s \ F a c t _ T a b l e \ C o l u m n s \ S a l e s   P e r s o n   I D & g t ; - & l t ; T a b l e s \ S a l e s m a n _ D e t a i l s \ C o l u m n s \ S a l e s   P e r s o n   I D & g t ; < / K e y > < / a : K e y > < a : V a l u e   i : t y p e = " D i a g r a m D i s p l a y L i n k V i e w S t a t e " > < A u t o m a t i o n P r o p e r t y H e l p e r T e x t > E n d   p o i n t   1 :   ( 3 5 2 . 5 7 0 4 7 7 2 3 4 3 3 2 , 3 0 5 ) .   E n d   p o i n t   2 :   ( 2 6 0 . 1 8 5 7 1 9 5 0 4 9 9 6 , 2 5 5 . 6 6 6 6 6 7 )   < / A u t o m a t i o n P r o p e r t y H e l p e r T e x t > < L a y e d O u t > t r u e < / L a y e d O u t > < P o i n t s   x m l n s : b = " h t t p : / / s c h e m a s . d a t a c o n t r a c t . o r g / 2 0 0 4 / 0 7 / S y s t e m . W i n d o w s " > < b : P o i n t > < b : _ x > 3 5 2 . 5 7 0 4 7 7 2 3 4 3 3 2 4 3 < / b : _ x > < b : _ y > 3 0 5 < / b : _ y > < / b : P o i n t > < b : P o i n t > < b : _ x > 3 0 8 . 3 7 8 0 9 8 4 9 9 9 9 9 9 6 < / b : _ x > < b : _ y > 3 0 5 < / b : _ y > < / b : P o i n t > < b : P o i n t > < b : _ x > 3 0 6 . 3 7 8 0 9 8 4 9 9 9 9 9 9 6 < / b : _ x > < b : _ y > 3 0 3 < / b : _ y > < / b : P o i n t > < b : P o i n t > < b : _ x > 3 0 6 . 3 7 8 0 9 8 4 9 9 9 9 9 9 6 < / b : _ x > < b : _ y > 2 5 7 . 6 6 6 6 6 6 9 9 9 9 9 9 9 6 < / b : _ y > < / b : P o i n t > < b : P o i n t > < b : _ x > 3 0 4 . 3 7 8 0 9 8 4 9 9 9 9 9 9 6 < / b : _ x > < b : _ y > 2 5 5 . 6 6 6 6 6 6 9 9 9 9 9 9 9 6 < / b : _ y > < / b : P o i n t > < b : P o i n t > < b : _ x > 2 6 0 . 1 8 5 7 1 9 5 0 4 9 9 6 < / b : _ x > < b : _ y > 2 5 5 . 6 6 6 6 6 6 9 9 9 9 9 9 9 6 < / b : _ y > < / b : P o i n t > < / P o i n t s > < / a : V a l u e > < / a : K e y V a l u e O f D i a g r a m O b j e c t K e y a n y T y p e z b w N T n L X > < a : K e y V a l u e O f D i a g r a m O b j e c t K e y a n y T y p e z b w N T n L X > < a : K e y > < K e y > R e l a t i o n s h i p s \ & l t ; T a b l e s \ F a c t _ T a b l e \ C o l u m n s \ S a l e s   P e r s o n   I D & g t ; - & l t ; T a b l e s \ S a l e s m a n _ D e t a i l s \ C o l u m n s \ S a l e s   P e r s o n   I D & g t ; \ F K < / K e y > < / a : K e y > < a : V a l u e   i : t y p e = " D i a g r a m D i s p l a y L i n k E n d p o i n t V i e w S t a t e " > < H e i g h t > 1 6 < / H e i g h t > < L a b e l L o c a t i o n   x m l n s : b = " h t t p : / / s c h e m a s . d a t a c o n t r a c t . o r g / 2 0 0 4 / 0 7 / S y s t e m . W i n d o w s " > < b : _ x > 3 5 2 . 5 7 0 4 7 7 2 3 4 3 3 2 4 3 < / b : _ x > < b : _ y > 2 9 7 < / b : _ y > < / L a b e l L o c a t i o n > < L o c a t i o n   x m l n s : b = " h t t p : / / s c h e m a s . d a t a c o n t r a c t . o r g / 2 0 0 4 / 0 7 / S y s t e m . W i n d o w s " > < b : _ x > 3 6 8 . 5 7 0 4 7 7 2 3 4 3 3 2 4 3 < / b : _ x > < b : _ y > 3 0 5 < / b : _ y > < / L o c a t i o n > < S h a p e R o t a t e A n g l e > 1 8 0 < / S h a p e R o t a t e A n g l e > < W i d t h > 1 6 < / W i d t h > < / a : V a l u e > < / a : K e y V a l u e O f D i a g r a m O b j e c t K e y a n y T y p e z b w N T n L X > < a : K e y V a l u e O f D i a g r a m O b j e c t K e y a n y T y p e z b w N T n L X > < a : K e y > < K e y > R e l a t i o n s h i p s \ & l t ; T a b l e s \ F a c t _ T a b l e \ C o l u m n s \ S a l e s   P e r s o n   I D & g t ; - & l t ; T a b l e s \ S a l e s m a n _ D e t a i l s \ C o l u m n s \ S a l e s   P e r s o n   I D & g t ; \ P K < / K e y > < / a : K e y > < a : V a l u e   i : t y p e = " D i a g r a m D i s p l a y L i n k E n d p o i n t V i e w S t a t e " > < H e i g h t > 1 6 < / H e i g h t > < L a b e l L o c a t i o n   x m l n s : b = " h t t p : / / s c h e m a s . d a t a c o n t r a c t . o r g / 2 0 0 4 / 0 7 / S y s t e m . W i n d o w s " > < b : _ x > 2 4 4 . 1 8 5 7 1 9 5 0 4 9 9 5 9 7 < / b : _ x > < b : _ y > 2 4 7 . 6 6 6 6 6 6 9 9 9 9 9 9 9 6 < / b : _ y > < / L a b e l L o c a t i o n > < L o c a t i o n   x m l n s : b = " h t t p : / / s c h e m a s . d a t a c o n t r a c t . o r g / 2 0 0 4 / 0 7 / S y s t e m . W i n d o w s " > < b : _ x > 2 4 4 . 1 8 5 7 1 9 5 0 4 9 9 6 0 3 < / b : _ x > < b : _ y > 2 5 5 . 6 6 6 6 6 6 9 9 9 9 9 9 9 6 < / b : _ y > < / L o c a t i o n > < S h a p e R o t a t e A n g l e > 3 6 0 < / S h a p e R o t a t e A n g l e > < W i d t h > 1 6 < / W i d t h > < / a : V a l u e > < / a : K e y V a l u e O f D i a g r a m O b j e c t K e y a n y T y p e z b w N T n L X > < a : K e y V a l u e O f D i a g r a m O b j e c t K e y a n y T y p e z b w N T n L X > < a : K e y > < K e y > R e l a t i o n s h i p s \ & l t ; T a b l e s \ F a c t _ T a b l e \ C o l u m n s \ S a l e s   P e r s o n   I D & g t ; - & l t ; T a b l e s \ S a l e s m a n _ D e t a i l s \ C o l u m n s \ S a l e s   P e r s o n   I D & g t ; \ C r o s s F i l t e r < / K e y > < / a : K e y > < a : V a l u e   i : t y p e = " D i a g r a m D i s p l a y L i n k C r o s s F i l t e r V i e w S t a t e " > < P o i n t s   x m l n s : b = " h t t p : / / s c h e m a s . d a t a c o n t r a c t . o r g / 2 0 0 4 / 0 7 / S y s t e m . W i n d o w s " > < b : P o i n t > < b : _ x > 3 5 2 . 5 7 0 4 7 7 2 3 4 3 3 2 4 3 < / b : _ x > < b : _ y > 3 0 5 < / b : _ y > < / b : P o i n t > < b : P o i n t > < b : _ x > 3 0 8 . 3 7 8 0 9 8 4 9 9 9 9 9 9 6 < / b : _ x > < b : _ y > 3 0 5 < / b : _ y > < / b : P o i n t > < b : P o i n t > < b : _ x > 3 0 6 . 3 7 8 0 9 8 4 9 9 9 9 9 9 6 < / b : _ x > < b : _ y > 3 0 3 < / b : _ y > < / b : P o i n t > < b : P o i n t > < b : _ x > 3 0 6 . 3 7 8 0 9 8 4 9 9 9 9 9 9 6 < / b : _ x > < b : _ y > 2 5 7 . 6 6 6 6 6 6 9 9 9 9 9 9 9 6 < / b : _ y > < / b : P o i n t > < b : P o i n t > < b : _ x > 3 0 4 . 3 7 8 0 9 8 4 9 9 9 9 9 9 6 < / b : _ x > < b : _ y > 2 5 5 . 6 6 6 6 6 6 9 9 9 9 9 9 9 6 < / b : _ y > < / b : P o i n t > < b : P o i n t > < b : _ x > 2 6 0 . 1 8 5 7 1 9 5 0 4 9 9 6 < / b : _ x > < b : _ y > 2 5 5 . 6 6 6 6 6 6 9 9 9 9 9 9 9 6 < / b : _ y > < / b : P o i n t > < / P o i n t s > < / a : V a l u e > < / a : K e y V a l u e O f D i a g r a m O b j e c t K e y a n y T y p e z b w N T n L X > < a : K e y V a l u e O f D i a g r a m O b j e c t K e y a n y T y p e z b w N T n L X > < a : K e y > < K e y > R e l a t i o n s h i p s \ & l t ; T a b l e s \ M o n t h l y _ T a r g e t \ C o l u m n s \ D a t e & g t ; - & l t ; T a b l e s \ D a t e _ T a b l e \ C o l u m n s \ O r d e r   D a t e & g t ; < / K e y > < / a : K e y > < a : V a l u e   i : t y p e = " D i a g r a m D i s p l a y L i n k V i e w S t a t e " > < A u t o m a t i o n P r o p e r t y H e l p e r T e x t > E n d   p o i n t   1 :   ( 8 3 5 . 0 4 4 7 6 5 0 3 6 3 3 1 , 2 8 6 . 3 3 3 3 3 3 ) .   E n d   p o i n t   2 :   ( 7 8 8 . 3 7 8 0 9 8 3 6 9 6 6 4 , 9 6 . 3 3 3 3 3 3 )   < / A u t o m a t i o n P r o p e r t y H e l p e r T e x t > < L a y e d O u t > t r u e < / L a y e d O u t > < P o i n t s   x m l n s : b = " h t t p : / / s c h e m a s . d a t a c o n t r a c t . o r g / 2 0 0 4 / 0 7 / S y s t e m . W i n d o w s " > < b : P o i n t > < b : _ x > 8 3 5 . 0 4 4 7 6 5 0 3 6 3 3 0 7 7 < / b : _ x > < b : _ y > 2 8 6 . 3 3 3 3 3 3 < / b : _ y > < / b : P o i n t > < b : P o i n t > < b : _ x > 8 3 6 . 5 4 4 7 6 4 9 9 5 5 < / b : _ x > < b : _ y > 2 8 6 . 3 3 3 3 3 3 < / b : _ y > < / b : P o i n t > < b : P o i n t > < b : _ x > 8 3 8 . 5 4 4 7 6 4 9 9 5 5 < / b : _ x > < b : _ y > 2 8 4 . 3 3 3 3 3 3 < / b : _ y > < / b : P o i n t > < b : P o i n t > < b : _ x > 8 3 8 . 5 4 4 7 6 4 9 9 5 5 < / b : _ x > < b : _ y > 9 8 . 3 3 3 3 3 3 < / b : _ y > < / b : P o i n t > < b : P o i n t > < b : _ x > 8 3 6 . 5 4 4 7 6 4 9 9 5 5 < / b : _ x > < b : _ y > 9 6 . 3 3 3 3 3 3 < / b : _ y > < / b : P o i n t > < b : P o i n t > < b : _ x > 7 8 8 . 3 7 8 0 9 8 3 6 9 6 6 4 2 6 < / b : _ x > < b : _ y > 9 6 . 3 3 3 3 3 3 < / b : _ y > < / b : P o i n t > < / P o i n t s > < / a : V a l u e > < / a : K e y V a l u e O f D i a g r a m O b j e c t K e y a n y T y p e z b w N T n L X > < a : K e y V a l u e O f D i a g r a m O b j e c t K e y a n y T y p e z b w N T n L X > < a : K e y > < K e y > R e l a t i o n s h i p s \ & l t ; T a b l e s \ M o n t h l y _ T a r g e t \ C o l u m n s \ D a t e & g t ; - & l t ; T a b l e s \ D a t e _ T a b l e \ C o l u m n s \ O r d e r   D a t e & g t ; \ F K < / K e y > < / a : K e y > < a : V a l u e   i : t y p e = " D i a g r a m D i s p l a y L i n k E n d p o i n t V i e w S t a t e " > < H e i g h t > 1 6 < / H e i g h t > < L a b e l L o c a t i o n   x m l n s : b = " h t t p : / / s c h e m a s . d a t a c o n t r a c t . o r g / 2 0 0 4 / 0 7 / S y s t e m . W i n d o w s " > < b : _ x > 8 1 9 . 0 4 4 7 6 5 0 3 6 3 3 0 7 7 < / b : _ x > < b : _ y > 2 7 8 . 3 3 3 3 3 3 < / b : _ y > < / L a b e l L o c a t i o n > < L o c a t i o n   x m l n s : b = " h t t p : / / s c h e m a s . d a t a c o n t r a c t . o r g / 2 0 0 4 / 0 7 / S y s t e m . W i n d o w s " > < b : _ x > 8 1 9 . 0 4 4 7 6 5 0 3 6 3 3 0 7 7 < / b : _ x > < b : _ y > 2 8 6 . 3 3 3 3 3 3 < / b : _ y > < / L o c a t i o n > < S h a p e R o t a t e A n g l e > 3 6 0 < / S h a p e R o t a t e A n g l e > < W i d t h > 1 6 < / W i d t h > < / a : V a l u e > < / a : K e y V a l u e O f D i a g r a m O b j e c t K e y a n y T y p e z b w N T n L X > < a : K e y V a l u e O f D i a g r a m O b j e c t K e y a n y T y p e z b w N T n L X > < a : K e y > < K e y > R e l a t i o n s h i p s \ & l t ; T a b l e s \ M o n t h l y _ T a r g e t \ C o l u m n s \ D a t e & g t ; - & l t ; T a b l e s \ D a t e _ T a b l e \ C o l u m n s \ O r d e r   D a t e & g t ; \ P K < / K e y > < / a : K e y > < a : V a l u e   i : t y p e = " D i a g r a m D i s p l a y L i n k E n d p o i n t V i e w S t a t e " > < H e i g h t > 1 6 < / H e i g h t > < L a b e l L o c a t i o n   x m l n s : b = " h t t p : / / s c h e m a s . d a t a c o n t r a c t . o r g / 2 0 0 4 / 0 7 / S y s t e m . W i n d o w s " > < b : _ x > 7 7 2 . 3 7 8 0 9 8 3 6 9 6 6 4 2 6 < / b : _ x > < b : _ y > 8 8 . 3 3 3 3 3 3 < / b : _ y > < / L a b e l L o c a t i o n > < L o c a t i o n   x m l n s : b = " h t t p : / / s c h e m a s . d a t a c o n t r a c t . o r g / 2 0 0 4 / 0 7 / S y s t e m . W i n d o w s " > < b : _ x > 7 7 2 . 3 7 8 0 9 8 3 6 9 6 6 4 2 6 < / b : _ x > < b : _ y > 9 6 . 3 3 3 3 3 3 < / b : _ y > < / L o c a t i o n > < S h a p e R o t a t e A n g l e > 3 6 0 < / S h a p e R o t a t e A n g l e > < W i d t h > 1 6 < / W i d t h > < / a : V a l u e > < / a : K e y V a l u e O f D i a g r a m O b j e c t K e y a n y T y p e z b w N T n L X > < a : K e y V a l u e O f D i a g r a m O b j e c t K e y a n y T y p e z b w N T n L X > < a : K e y > < K e y > R e l a t i o n s h i p s \ & l t ; T a b l e s \ M o n t h l y _ T a r g e t \ C o l u m n s \ D a t e & g t ; - & l t ; T a b l e s \ D a t e _ T a b l e \ C o l u m n s \ O r d e r   D a t e & g t ; \ C r o s s F i l t e r < / K e y > < / a : K e y > < a : V a l u e   i : t y p e = " D i a g r a m D i s p l a y L i n k C r o s s F i l t e r V i e w S t a t e " > < P o i n t s   x m l n s : b = " h t t p : / / s c h e m a s . d a t a c o n t r a c t . o r g / 2 0 0 4 / 0 7 / S y s t e m . W i n d o w s " > < b : P o i n t > < b : _ x > 8 3 5 . 0 4 4 7 6 5 0 3 6 3 3 0 7 7 < / b : _ x > < b : _ y > 2 8 6 . 3 3 3 3 3 3 < / b : _ y > < / b : P o i n t > < b : P o i n t > < b : _ x > 8 3 6 . 5 4 4 7 6 4 9 9 5 5 < / b : _ x > < b : _ y > 2 8 6 . 3 3 3 3 3 3 < / b : _ y > < / b : P o i n t > < b : P o i n t > < b : _ x > 8 3 8 . 5 4 4 7 6 4 9 9 5 5 < / b : _ x > < b : _ y > 2 8 4 . 3 3 3 3 3 3 < / b : _ y > < / b : P o i n t > < b : P o i n t > < b : _ x > 8 3 8 . 5 4 4 7 6 4 9 9 5 5 < / b : _ x > < b : _ y > 9 8 . 3 3 3 3 3 3 < / b : _ y > < / b : P o i n t > < b : P o i n t > < b : _ x > 8 3 6 . 5 4 4 7 6 4 9 9 5 5 < / b : _ x > < b : _ y > 9 6 . 3 3 3 3 3 3 < / b : _ y > < / b : P o i n t > < b : P o i n t > < b : _ x > 7 8 8 . 3 7 8 0 9 8 3 6 9 6 6 4 2 6 < / b : _ x > < b : _ y > 9 6 . 3 3 3 3 3 3 < / b : _ y > < / b : P o i n t > < / P o i n t s > < / a : V a l u e > < / a : K e y V a l u e O f D i a g r a m O b j e c t K e y a n y T y p e z b w N T n L X > < a : K e y V a l u e O f D i a g r a m O b j e c t K e y a n y T y p e z b w N T n L X > < a : K e y > < K e y > R e l a t i o n s h i p s \ & l t ; T a b l e s \ M o n t h l y _ T a r g e t \ C o l u m n s \ S t o r e   I D & g t ; - & l t ; T a b l e s \ S a l e s m a n _ D e t a i l s \ C o l u m n s \ S a l e s   P e r s o n   I D & g t ; < / K e y > < / a : K e y > < a : V a l u e   i : t y p e = " D i a g r a m D i s p l a y L i n k V i e w S t a t e " > < A u t o m a t i o n P r o p e r t y H e l p e r T e x t > E n d   p o i n t   1 :   ( 6 0 3 . 0 4 4 7 6 5 0 3 6 3 3 1 , 2 8 6 . 3 3 3 3 3 3 ) .   E n d   p o i n t   2 :   ( 2 6 0 . 1 8 5 7 1 9 5 0 4 9 9 6 , 2 7 5 . 6 6 6 6 6 7 )   < / A u t o m a t i o n P r o p e r t y H e l p e r T e x t > < L a y e d O u t > t r u e < / L a y e d O u t > < P o i n t s   x m l n s : b = " h t t p : / / s c h e m a s . d a t a c o n t r a c t . o r g / 2 0 0 4 / 0 7 / S y s t e m . W i n d o w s " > < b : P o i n t > < b : _ x > 6 0 3 . 0 4 4 7 6 5 0 3 6 3 3 0 7 7 < / b : _ x > < b : _ y > 2 8 6 . 3 3 3 3 3 3 < / b : _ y > < / b : P o i n t > < b : P o i n t > < b : _ x > 5 9 0 . 0 7 0 4 7 6 9 9 5 4 9 9 9 2 < / b : _ x > < b : _ y > 2 8 6 . 3 3 3 3 3 3 < / b : _ y > < / b : P o i n t > < b : P o i n t > < b : _ x > 5 8 8 . 0 7 0 4 7 6 9 9 5 4 9 9 9 2 < / b : _ x > < b : _ y > 2 8 8 . 3 3 3 3 3 3 < / b : _ y > < / b : P o i n t > < b : P o i n t > < b : _ x > 5 8 8 . 0 7 0 4 7 6 9 9 5 4 9 9 9 2 < / b : _ x > < b : _ y > 4 3 4 . 1 6 6 6 6 7 < / b : _ y > < / b : P o i n t > < b : P o i n t > < b : _ x > 5 8 6 . 0 7 0 4 7 6 9 9 5 4 9 9 9 2 < / b : _ x > < b : _ y > 4 3 6 . 1 6 6 6 6 7 < / b : _ y > < / b : P o i n t > < b : P o i n t > < b : _ x > 2 9 8 . 6 2 8 0 9 8 4 9 9 9 9 9 9 6 < / b : _ x > < b : _ y > 4 3 6 . 1 6 6 6 6 7 < / b : _ y > < / b : P o i n t > < b : P o i n t > < b : _ x > 2 9 6 . 6 2 8 0 9 8 4 9 9 9 9 9 9 6 < / b : _ x > < b : _ y > 4 3 4 . 1 6 6 6 6 7 < / b : _ y > < / b : P o i n t > < b : P o i n t > < b : _ x > 2 9 6 . 6 2 8 0 9 8 4 9 9 9 9 9 9 6 < / b : _ x > < b : _ y > 2 7 7 . 6 6 6 6 6 7 < / b : _ y > < / b : P o i n t > < b : P o i n t > < b : _ x > 2 9 4 . 6 2 8 0 9 8 4 9 9 9 9 9 9 6 < / b : _ x > < b : _ y > 2 7 5 . 6 6 6 6 6 7 < / b : _ y > < / b : P o i n t > < b : P o i n t > < b : _ x > 2 6 0 . 1 8 5 7 1 9 5 0 4 9 9 6 2 < / b : _ x > < b : _ y > 2 7 5 . 6 6 6 6 6 7 < / b : _ y > < / b : P o i n t > < / P o i n t s > < / a : V a l u e > < / a : K e y V a l u e O f D i a g r a m O b j e c t K e y a n y T y p e z b w N T n L X > < a : K e y V a l u e O f D i a g r a m O b j e c t K e y a n y T y p e z b w N T n L X > < a : K e y > < K e y > R e l a t i o n s h i p s \ & l t ; T a b l e s \ M o n t h l y _ T a r g e t \ C o l u m n s \ S t o r e   I D & g t ; - & l t ; T a b l e s \ S a l e s m a n _ D e t a i l s \ C o l u m n s \ S a l e s   P e r s o n   I D & g t ; \ F K < / K e y > < / a : K e y > < a : V a l u e   i : t y p e = " D i a g r a m D i s p l a y L i n k E n d p o i n t V i e w S t a t e " > < H e i g h t > 1 6 < / H e i g h t > < L a b e l L o c a t i o n   x m l n s : b = " h t t p : / / s c h e m a s . d a t a c o n t r a c t . o r g / 2 0 0 4 / 0 7 / S y s t e m . W i n d o w s " > < b : _ x > 6 0 3 . 0 4 4 7 6 5 0 3 6 3 3 0 7 7 < / b : _ x > < b : _ y > 2 7 8 . 3 3 3 3 3 3 < / b : _ y > < / L a b e l L o c a t i o n > < L o c a t i o n   x m l n s : b = " h t t p : / / s c h e m a s . d a t a c o n t r a c t . o r g / 2 0 0 4 / 0 7 / S y s t e m . W i n d o w s " > < b : _ x > 6 1 9 . 0 4 4 7 6 5 0 3 6 3 3 0 7 7 < / b : _ x > < b : _ y > 2 8 6 . 3 3 3 3 3 3 < / b : _ y > < / L o c a t i o n > < S h a p e R o t a t e A n g l e > 1 8 0 < / S h a p e R o t a t e A n g l e > < W i d t h > 1 6 < / W i d t h > < / a : V a l u e > < / a : K e y V a l u e O f D i a g r a m O b j e c t K e y a n y T y p e z b w N T n L X > < a : K e y V a l u e O f D i a g r a m O b j e c t K e y a n y T y p e z b w N T n L X > < a : K e y > < K e y > R e l a t i o n s h i p s \ & l t ; T a b l e s \ M o n t h l y _ T a r g e t \ C o l u m n s \ S t o r e   I D & g t ; - & l t ; T a b l e s \ S a l e s m a n _ D e t a i l s \ C o l u m n s \ S a l e s   P e r s o n   I D & g t ; \ P K < / K e y > < / a : K e y > < a : V a l u e   i : t y p e = " D i a g r a m D i s p l a y L i n k E n d p o i n t V i e w S t a t e " > < H e i g h t > 1 6 < / H e i g h t > < L a b e l L o c a t i o n   x m l n s : b = " h t t p : / / s c h e m a s . d a t a c o n t r a c t . o r g / 2 0 0 4 / 0 7 / S y s t e m . W i n d o w s " > < b : _ x > 2 4 4 . 1 8 5 7 1 9 5 0 4 9 9 6 2 < / b : _ x > < b : _ y > 2 6 7 . 6 6 6 6 6 7 < / b : _ y > < / L a b e l L o c a t i o n > < L o c a t i o n   x m l n s : b = " h t t p : / / s c h e m a s . d a t a c o n t r a c t . o r g / 2 0 0 4 / 0 7 / S y s t e m . W i n d o w s " > < b : _ x > 2 4 4 . 1 8 5 7 1 9 5 0 4 9 9 6 2 < / b : _ x > < b : _ y > 2 7 5 . 6 6 6 6 6 7 < / b : _ y > < / L o c a t i o n > < S h a p e R o t a t e A n g l e > 3 6 0 < / S h a p e R o t a t e A n g l e > < W i d t h > 1 6 < / W i d t h > < / a : V a l u e > < / a : K e y V a l u e O f D i a g r a m O b j e c t K e y a n y T y p e z b w N T n L X > < a : K e y V a l u e O f D i a g r a m O b j e c t K e y a n y T y p e z b w N T n L X > < a : K e y > < K e y > R e l a t i o n s h i p s \ & l t ; T a b l e s \ M o n t h l y _ T a r g e t \ C o l u m n s \ S t o r e   I D & g t ; - & l t ; T a b l e s \ S a l e s m a n _ D e t a i l s \ C o l u m n s \ S a l e s   P e r s o n   I D & g t ; \ C r o s s F i l t e r < / K e y > < / a : K e y > < a : V a l u e   i : t y p e = " D i a g r a m D i s p l a y L i n k C r o s s F i l t e r V i e w S t a t e " > < P o i n t s   x m l n s : b = " h t t p : / / s c h e m a s . d a t a c o n t r a c t . o r g / 2 0 0 4 / 0 7 / S y s t e m . W i n d o w s " > < b : P o i n t > < b : _ x > 6 0 3 . 0 4 4 7 6 5 0 3 6 3 3 0 7 7 < / b : _ x > < b : _ y > 2 8 6 . 3 3 3 3 3 3 < / b : _ y > < / b : P o i n t > < b : P o i n t > < b : _ x > 5 9 0 . 0 7 0 4 7 6 9 9 5 4 9 9 9 2 < / b : _ x > < b : _ y > 2 8 6 . 3 3 3 3 3 3 < / b : _ y > < / b : P o i n t > < b : P o i n t > < b : _ x > 5 8 8 . 0 7 0 4 7 6 9 9 5 4 9 9 9 2 < / b : _ x > < b : _ y > 2 8 8 . 3 3 3 3 3 3 < / b : _ y > < / b : P o i n t > < b : P o i n t > < b : _ x > 5 8 8 . 0 7 0 4 7 6 9 9 5 4 9 9 9 2 < / b : _ x > < b : _ y > 4 3 4 . 1 6 6 6 6 7 < / b : _ y > < / b : P o i n t > < b : P o i n t > < b : _ x > 5 8 6 . 0 7 0 4 7 6 9 9 5 4 9 9 9 2 < / b : _ x > < b : _ y > 4 3 6 . 1 6 6 6 6 7 < / b : _ y > < / b : P o i n t > < b : P o i n t > < b : _ x > 2 9 8 . 6 2 8 0 9 8 4 9 9 9 9 9 9 6 < / b : _ x > < b : _ y > 4 3 6 . 1 6 6 6 6 7 < / b : _ y > < / b : P o i n t > < b : P o i n t > < b : _ x > 2 9 6 . 6 2 8 0 9 8 4 9 9 9 9 9 9 6 < / b : _ x > < b : _ y > 4 3 4 . 1 6 6 6 6 7 < / b : _ y > < / b : P o i n t > < b : P o i n t > < b : _ x > 2 9 6 . 6 2 8 0 9 8 4 9 9 9 9 9 9 6 < / b : _ x > < b : _ y > 2 7 7 . 6 6 6 6 6 7 < / b : _ y > < / b : P o i n t > < b : P o i n t > < b : _ x > 2 9 4 . 6 2 8 0 9 8 4 9 9 9 9 9 9 6 < / b : _ x > < b : _ y > 2 7 5 . 6 6 6 6 6 7 < / b : _ y > < / b : P o i n t > < b : P o i n t > < b : _ x > 2 6 0 . 1 8 5 7 1 9 5 0 4 9 9 6 2 < / b : _ x > < b : _ y > 2 7 5 . 6 6 6 6 6 7 < / b : _ y > < / b : P o i n t > < / P o i n t s > < / a : V a l u e > < / a : K e y V a l u e O f D i a g r a m O b j e c t K e y a n y T y p e z b w N T n L X > < / V i e w S t a t e s > < / D i a g r a m M a n a g e r . S e r i a l i z a b l e D i a g r a m > < D i a g r a m M a n a g e r . S e r i a l i z a b l e D i a g r a m > < A d a p t e r   i : t y p e = " M e a s u r e D i a g r a m S a n d b o x A d a p t e r " > < T a b l e N a m e > P r o d u c t s _ T a b l e 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M e a s u r e D i a g r a m S a n d b o x A d a p t e r " > < T a b l e N a m e > C u s t o m e r _ D e t a i l s 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 C o l u m n s \ F u l l   N a m e < / K e y > < / D i a g r a m O b j e c t K e y > < D i a g r a m O b j e c t K e y > < K e y > C o l u m n s \ G e n d e r < / K e y > < / D i a g r a m O b j e c t K e y > < D i a g r a m O b j e c t K e y > < K e y > C o l u m n s \ L o c a t i o n < / K e y > < / D i a g r a m O b j e c t K e y > < D i a g r a m O b j e c t K e y > < K e y > C o l u m n s \ D a t e   o f   B i r t h < / K e y > < / D i a g r a m O b j e c t K e y > < D i a g r a m O b j e c t K e y > < K e y > C o l u m n s \ A g e 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 C o l u m n s \ D a t e   o f   B i r t h < / 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V i e w S t a t e s > < / D i a g r a m M a n a g e r . S e r i a l i z a b l e D i a g r a m > < 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 C o l u m n s \ Y e a r < / K e y > < / D i a g r a m O b j e c t K e y > < D i a g r a m O b j e c t K e y > < K e y > C o l u m n s \ M o n t h < / K e y > < / D i a g r a m O b j e c t K e y > < D i a g r a m O b j e c t K e y > < K e y > C o l u m n s \ M o n t h   N a m e < / K e y > < / D i a g r a m O b j e c t K e y > < D i a g r a m O b j e c t K e y > < K e y > C o l u m n s \ D a y   o f   W e e k < / K e y > < / D i a g r a m O b j e c t K e y > < D i a g r a m O b j e c t K e y > < K e y > C o l u m n s \ D a y 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 C o l u m n s \ D a y   o f   W e e k < / K e y > < / a : K e y > < a : V a l u e   i : t y p e = " M e a s u r e G r i d N o d e V i e w S t a t e " > < C o l u m n > 4 < / C o l u m n > < L a y e d O u t > t r u e < / L a y e d O u t > < / a : V a l u e > < / a : K e y V a l u e O f D i a g r a m O b j e c t K e y a n y T y p e z b w N T n L X > < a : K e y V a l u e O f D i a g r a m O b j e c t K e y a n y T y p e z b w N T n L X > < a : K e y > < K e y > C o l u m n s \ D a y   N a m e < / K e y > < / a : K e y > < a : V a l u e   i : t y p e = " M e a s u r e G r i d N o d e V i e w S t a t e " > < C o l u m n > 5 < / C o l u m n > < L a y e d O u t > t r u e < / L a y e d O u t > < / a : V a l u e > < / a : K e y V a l u e O f D i a g r a m O b j e c t K e y a n y T y p e z b w N T n L X > < / V i e w S t a t e s > < / D i a g r a m M a n a g e r . S e r i a l i z a b l e D i a g r a m > < / A r r a y O f D i a g r a m M a n a g e r . S e r i a l i z a b l e D i a g r a m > ] ] > < / C u s t o m C o n t e n t > < / G e m i n i > 
</file>

<file path=customXml/item3.xml>��< ? x m l   v e r s i o n = " 1 . 0 "   e n c o d i n g = " U T F - 1 6 " ? > < G e m i n i   x m l n s = " h t t p : / / g e m i n i / p i v o t c u s t o m i z a t i o n / T a b l e X M L _ D a t e _ T a b l e _ 8 b d f 5 5 a d - 5 1 2 c - 4 9 f 6 - 8 3 9 2 - 2 5 5 0 4 4 0 1 c d f 3 " > < 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 1 5 4 < / i n t > < / v a l u e > < / i t e m > < i t e m > < k e y > < s t r i n g > Y e a r < / s t r i n g > < / k e y > < v a l u e > < i n t > 9 4 < / i n t > < / v a l u e > < / i t e m > < i t e m > < k e y > < s t r i n g > M o n t h < / s t r i n g > < / k e y > < v a l u e > < i n t > 1 0 7 < / i n t > < / v a l u e > < / i t e m > < i t e m > < k e y > < s t r i n g > M o n t h   N a m e < / s t r i n g > < / k e y > < v a l u e > < i n t > 1 7 2 < / i n t > < / v a l u e > < / i t e m > < i t e m > < k e y > < s t r i n g > D a y   o f   W e e k < / s t r i n g > < / k e y > < v a l u e > < i n t > 1 7 2 < / i n t > < / v a l u e > < / i t e m > < i t e m > < k e y > < s t r i n g > D a y   N a m e < / s t r i n g > < / k e y > < v a l u e > < i n t > 1 5 1 < / i n t > < / v a l u e > < / i t e m > < / C o l u m n W i d t h s > < C o l u m n D i s p l a y I n d e x > < i t e m > < k e y > < s t r i n g > O r d e r   D a t e < / s t r i n g > < / k e y > < v a l u e > < i n t > 0 < / i n t > < / v a l u e > < / i t e m > < i t e m > < k e y > < s t r i n g > Y e a r < / s t r i n g > < / k e y > < v a l u e > < i n t > 1 < / i n t > < / v a l u e > < / i t e m > < i t e m > < k e y > < s t r i n g > M o n t h < / s t r i n g > < / k e y > < v a l u e > < i n t > 2 < / i n t > < / v a l u e > < / i t e m > < i t e m > < k e y > < s t r i n g > M o n t h   N a m e < / s t r i n g > < / k e y > < v a l u e > < i n t > 3 < / i n t > < / v a l u e > < / i t e m > < i t e m > < k e y > < s t r i n g > D a y   o f   W e e k < / s t r i n g > < / k e y > < v a l u e > < i n t > 4 < / i n t > < / v a l u e > < / i t e m > < i t e m > < k e y > < s t r i n g > D a y   N a m e < / 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3 0 0 8 e a 7 e - d 5 2 5 - 4 1 a a - b 8 0 e - b 5 4 f 8 9 1 3 6 1 4 6 " > < C u s t o m C o n t e n t > < ! [ C D A T A [ < ? x m l   v e r s i o n = " 1 . 0 "   e n c o d i n g = " u t f - 1 6 " ? > < S e t t i n g s > < C a l c u l a t e d F i e l d s > < i t e m > < M e a s u r e N a m e > T o t a l   R e v e n u e < / M e a s u r e N a m e > < D i s p l a y N a m e > T o t a l   R e v e n u e < / D i s p l a y N a m e > < V i s i b l e > T r u e < / V i s i b l e > < / i t e m > < i t e m > < M e a s u r e N a m e > T o t a l   S a l e < / M e a s u r e N a m e > < D i s p l a y N a m e > T o t a l   S a l e < / D i s p l a y N a m e > < V i s i b l e > T r u e < / V i s i b l e > < / i t e m > < i t e m > < M e a s u r e N a m e > P r o f i t   M a r g i n < / M e a s u r e N a m e > < D i s p l a y N a m e > P r o f i t   M a r g i n < / D i s p l a y N a m e > < V i s i b l e > T r u e < / V i s i b l e > < / i t e m > < i t e m > < M e a s u r e N a m e > P r o f i t   M a r g i n   % < / M e a s u r e N a m e > < D i s p l a y N a m e > P r o f i t   M a r g i n   % < / D i s p l a y N a m e > < V i s i b l e > T r u e < / V i s i b l e > < / i t e m > < i t e m > < M e a s u r e N a m e > N u m b e r   o f   T r a n s a c t i o n s < / M e a s u r e N a m e > < D i s p l a y N a m e > N u m b e r   o f   T r a n s a c t i o n s < / D i s p l a y N a m e > < V i s i b l e > T r u e < / V i s i b l e > < / i t e m > < i t e m > < M e a s u r e N a m e > T o t a l   R e f u n d < / M e a s u r e N a m e > < D i s p l a y N a m e > T o t a l   R e f u n d < / D i s p l a y N a m e > < V i s i b l e > T r u e < / V i s i b l e > < / i t e m > < i t e m > < M e a s u r e N a m e > R e f u n d   R a t e < / M e a s u r e N a m e > < D i s p l a y N a m e > R e f u n d   R a t e < / D i s p l a y N a m e > < V i s i b l e > T r u e < / V i s i b l e > < / i t e m > < i t e m > < M e a s u r e N a m e > N u m b e r   o f   P r o d u c t s < / M e a s u r e N a m e > < D i s p l a y N a m e > N u m b e r   o f   P r o d u c t s < / D i s p l a y N a m e > < V i s i b l e > T r u e < / V i s i b l e > < / i t e m > < i t e m > < M e a s u r e N a m e > Q t y   R e t u r n e d < / M e a s u r e N a m e > < D i s p l a y N a m e > Q t y   R e t u r n e d < / D i s p l a y N a m e > < V i s i b l e > T r u e < / V i s i b l e > < / i t e m > < i t e m > < M e a s u r e N a m e > T o t a l   Q t y   S o l d < / M e a s u r e N a m e > < D i s p l a y N a m e > T o t a l   Q t y   S o l d < / D i s p l a y N a m e > < V i s i b l e > T r u e < / V i s i b l e > < / i t e m > < i t e m > < M e a s u r e N a m e > T o t a l   T a r g e t < / M e a s u r e N a m e > < D i s p l a y N a m e > T o t a l   T a r g e t < / D i s p l a y N a m e > < V i s i b l e > T r u e < / V i s i b l e > < / i t e m > < / C a l c u l a t e d F i e l d s > < S A H o s t H a s h > 0 < / S A H o s t H a s h > < G e m i n i F i e l d L i s t V i s i b l e > T r u e < / G e m i n i F i e l d L i s t V i s i b l e > < / S e t t i n g 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5 f 9 e 2 b 3 a - 1 8 4 c - 4 e d 0 - a 7 8 9 - 4 8 3 e e e 0 a 5 a 0 0 " > < C u s t o m C o n t e n t > < ! [ C D A T A [ < ? x m l   v e r s i o n = " 1 . 0 "   e n c o d i n g = " u t f - 1 6 " ? > < S e t t i n g s > < C a l c u l a t e d F i e l d s > < i t e m > < M e a s u r e N a m e > T o t a l   R e v e n u e < / M e a s u r e N a m e > < D i s p l a y N a m e > T o t a l   R e v e n u e < / D i s p l a y N a m e > < V i s i b l e > F a l s e < / V i s i b l e > < / i t e m > < i t e m > < M e a s u r e N a m e > T o t a l   S a l e < / M e a s u r e N a m e > < D i s p l a y N a m e > T o t a l   S a l e < / D i s p l a y N a m e > < V i s i b l e > F a l s e < / V i s i b l e > < / i t e m > < i t e m > < M e a s u r e N a m e > P r o f i t   M a r g i n < / M e a s u r e N a m e > < D i s p l a y N a m e > P r o f i t   M a r g i n < / D i s p l a y N a m e > < V i s i b l e > F a l s e < / V i s i b l e > < / i t e m > < i t e m > < M e a s u r e N a m e > P r o f i t   M a r g i n   % < / M e a s u r e N a m e > < D i s p l a y N a m e > P r o f i t   M a r g i n   % < / D i s p l a y N a m e > < V i s i b l e > F a l s e < / V i s i b l e > < / i t e m > < i t e m > < M e a s u r e N a m e > N u m b e r   o f   T r a n s a c t i o n s < / M e a s u r e N a m e > < D i s p l a y N a m e > N u m b e r   o f   T r a n s a c t i o n s < / D i s p l a y N a m e > < V i s i b l e > F a l s e < / V i s i b l e > < / i t e m > < i t e m > < M e a s u r e N a m e > T o t a l   R e f u n d < / M e a s u r e N a m e > < D i s p l a y N a m e > T o t a l   R e f u n d < / D i s p l a y N a m e > < V i s i b l e > F a l s e < / V i s i b l e > < / i t e m > < i t e m > < M e a s u r e N a m e > R e f u n d   R a t e < / M e a s u r e N a m e > < D i s p l a y N a m e > R e f u n d   R a t e < / D i s p l a y N a m e > < V i s i b l e > F a l s e < / V i s i b l e > < / i t e m > < i t e m > < M e a s u r e N a m e > N u m b e r   o f   P r o d u c t s < / M e a s u r e N a m e > < D i s p l a y N a m e > N u m b e r   o f   P r o d u c t s < / D i s p l a y N a m e > < V i s i b l e > F a l s e < / V i s i b l e > < / i t e m > < i t e m > < M e a s u r e N a m e > Q t y   R e t u r n e d < / M e a s u r e N a m e > < D i s p l a y N a m e > Q t y   R e t u r n e d < / D i s p l a y N a m e > < V i s i b l e > F a l s e < / V i s i b l e > < / i t e m > < i t e m > < M e a s u r e N a m e > T o t a l   Q t y   S o l d < / M e a s u r e N a m e > < D i s p l a y N a m e > T o t a l   Q t y   S o l d < / D i s p l a y N a m e > < V i s i b l e > F a l s e < / V i s i b l e > < / i t e m > < i t e m > < M e a s u r e N a m e > T o t a l   T a r g e t < / M e a s u r e N a m e > < D i s p l a y N a m e > T o t a l   T a r g e t < / D i s p l a y N a m e > < V i s i b l e > F a l s e < / V i s i b l e > < / i t e m > < / C a l c u l a t e d F i e l d s > < S A H o s t H a s h > 0 < / S A H o s t H a s h > < G e m i n i F i e l d L i s t V i s i b l e > T r u e < / G e m i n i F i e l d L i s t V i s i b l e > < / S e t t i n g s > ] ] > < / C u s t o m C o n t e n t > < / G e m i n i > 
</file>

<file path=customXml/item7.xml>��< ? x m l   v e r s i o n = " 1 . 0 "   e n c o d i n g = " U T F - 1 6 " ? > < G e m i n i   x m l n s = " h t t p : / / g e m i n i / p i v o t c u s t o m i z a t i o n / T a b l e X M L _ S a l e s m a n _ D e t a i l s _ b 4 9 0 8 f 1 3 - 0 6 6 a - 4 2 9 0 - b 4 5 d - 6 0 0 6 0 e 6 9 8 3 7 e " > < 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 2 0 5 < / i n t > < / v a l u e > < / i t e m > < i t e m > < k e y > < s t r i n g > F u l l   N a m e < / s t r i n g > < / k e y > < v a l u e > < i n t > 1 4 7 < / i n t > < / v a l u e > < / i t e m > < i t e m > < k e y > < s t r i n g > S t o r e   N a m e < / s t r i n g > < / k e y > < v a l u e > < i n t > 1 6 4 < / i n t > < / v a l u e > < / i t e m > < i t e m > < k e y > < s t r i n g > D a t e   o f   B i r t h < / s t r i n g > < / k e y > < v a l u e > < i n t > 1 6 8 < / i n t > < / v a l u e > < / i t e m > < / C o l u m n W i d t h s > < C o l u m n D i s p l a y I n d e x > < i t e m > < k e y > < s t r i n g > S a l e s   P e r s o n   I D < / s t r i n g > < / k e y > < v a l u e > < i n t > 0 < / i n t > < / v a l u e > < / i t e m > < i t e m > < k e y > < s t r i n g > F u l l   N a m e < / s t r i n g > < / k e y > < v a l u e > < i n t > 1 < / i n t > < / v a l u e > < / i t e m > < i t e m > < k e y > < s t r i n g > S t o r e   N a m e < / s t r i n g > < / k e y > < v a l u e > < i n t > 2 < / i n t > < / v a l u e > < / i t e m > < i t e m > < k e y > < s t r i n g > D a t e   o f   B i r t h < / 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a 5 d 2 4 d 6 a - 3 f 5 7 - 4 1 6 e - a 3 3 a - 7 d 0 6 0 3 b a a 6 0 b " > < 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 M o n t h l y _ T a r g e t 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 M o n t h l y _ T a r g e t 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 S a l e s m a n _ D e t a i l s 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 S a l e s m a n _ D e t a i l s 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B38B38A-B72F-4304-81CE-224DF857B8EB}">
  <ds:schemaRefs>
    <ds:schemaRef ds:uri="http://schemas.microsoft.com/DataMashup"/>
  </ds:schemaRefs>
</ds:datastoreItem>
</file>

<file path=customXml/itemProps10.xml><?xml version="1.0" encoding="utf-8"?>
<ds:datastoreItem xmlns:ds="http://schemas.openxmlformats.org/officeDocument/2006/customXml" ds:itemID="{9793916C-CC9A-44F0-9C10-A0E20BAA45FC}">
  <ds:schemaRefs/>
</ds:datastoreItem>
</file>

<file path=customXml/itemProps11.xml><?xml version="1.0" encoding="utf-8"?>
<ds:datastoreItem xmlns:ds="http://schemas.openxmlformats.org/officeDocument/2006/customXml" ds:itemID="{433D3D8F-BD61-400C-A9B9-A6991D6B497C}">
  <ds:schemaRefs/>
</ds:datastoreItem>
</file>

<file path=customXml/itemProps12.xml><?xml version="1.0" encoding="utf-8"?>
<ds:datastoreItem xmlns:ds="http://schemas.openxmlformats.org/officeDocument/2006/customXml" ds:itemID="{B6243B36-FAD6-45A5-86DE-A26D03EB5DFD}">
  <ds:schemaRefs/>
</ds:datastoreItem>
</file>

<file path=customXml/itemProps13.xml><?xml version="1.0" encoding="utf-8"?>
<ds:datastoreItem xmlns:ds="http://schemas.openxmlformats.org/officeDocument/2006/customXml" ds:itemID="{29AAA05C-7C50-42BC-8FEF-518EE62361A1}">
  <ds:schemaRefs/>
</ds:datastoreItem>
</file>

<file path=customXml/itemProps14.xml><?xml version="1.0" encoding="utf-8"?>
<ds:datastoreItem xmlns:ds="http://schemas.openxmlformats.org/officeDocument/2006/customXml" ds:itemID="{DC6E64F6-508C-4C26-A73C-6BC9488879E3}">
  <ds:schemaRefs/>
</ds:datastoreItem>
</file>

<file path=customXml/itemProps15.xml><?xml version="1.0" encoding="utf-8"?>
<ds:datastoreItem xmlns:ds="http://schemas.openxmlformats.org/officeDocument/2006/customXml" ds:itemID="{F9CA3F15-94FA-4BE7-864D-2A942D687F27}">
  <ds:schemaRefs/>
</ds:datastoreItem>
</file>

<file path=customXml/itemProps16.xml><?xml version="1.0" encoding="utf-8"?>
<ds:datastoreItem xmlns:ds="http://schemas.openxmlformats.org/officeDocument/2006/customXml" ds:itemID="{E4627A91-6660-4CBD-B435-DD18A2679632}">
  <ds:schemaRefs/>
</ds:datastoreItem>
</file>

<file path=customXml/itemProps17.xml><?xml version="1.0" encoding="utf-8"?>
<ds:datastoreItem xmlns:ds="http://schemas.openxmlformats.org/officeDocument/2006/customXml" ds:itemID="{47517CFF-527D-45CB-8F00-89F2E6AC60E9}">
  <ds:schemaRefs/>
</ds:datastoreItem>
</file>

<file path=customXml/itemProps18.xml><?xml version="1.0" encoding="utf-8"?>
<ds:datastoreItem xmlns:ds="http://schemas.openxmlformats.org/officeDocument/2006/customXml" ds:itemID="{ED72C2DA-59E6-4978-9C07-A0253A6D2C9E}">
  <ds:schemaRefs/>
</ds:datastoreItem>
</file>

<file path=customXml/itemProps19.xml><?xml version="1.0" encoding="utf-8"?>
<ds:datastoreItem xmlns:ds="http://schemas.openxmlformats.org/officeDocument/2006/customXml" ds:itemID="{C4A792AC-4F24-4A77-9295-D0D9E7C69A71}">
  <ds:schemaRefs/>
</ds:datastoreItem>
</file>

<file path=customXml/itemProps2.xml><?xml version="1.0" encoding="utf-8"?>
<ds:datastoreItem xmlns:ds="http://schemas.openxmlformats.org/officeDocument/2006/customXml" ds:itemID="{8B64373B-0055-4C4F-B6DD-F6A95B21ECDD}">
  <ds:schemaRefs/>
</ds:datastoreItem>
</file>

<file path=customXml/itemProps20.xml><?xml version="1.0" encoding="utf-8"?>
<ds:datastoreItem xmlns:ds="http://schemas.openxmlformats.org/officeDocument/2006/customXml" ds:itemID="{A5254B82-04B1-45E8-8AD7-3C7B71E91358}">
  <ds:schemaRefs/>
</ds:datastoreItem>
</file>

<file path=customXml/itemProps21.xml><?xml version="1.0" encoding="utf-8"?>
<ds:datastoreItem xmlns:ds="http://schemas.openxmlformats.org/officeDocument/2006/customXml" ds:itemID="{7134E479-196B-4634-B887-2E4BE0BB2487}">
  <ds:schemaRefs/>
</ds:datastoreItem>
</file>

<file path=customXml/itemProps22.xml><?xml version="1.0" encoding="utf-8"?>
<ds:datastoreItem xmlns:ds="http://schemas.openxmlformats.org/officeDocument/2006/customXml" ds:itemID="{DE4C81E1-B30A-4DE7-A8CB-46874C9FE5EE}">
  <ds:schemaRefs/>
</ds:datastoreItem>
</file>

<file path=customXml/itemProps23.xml><?xml version="1.0" encoding="utf-8"?>
<ds:datastoreItem xmlns:ds="http://schemas.openxmlformats.org/officeDocument/2006/customXml" ds:itemID="{46194454-21CE-4F7D-AFB7-320C41D9E54C}">
  <ds:schemaRefs/>
</ds:datastoreItem>
</file>

<file path=customXml/itemProps24.xml><?xml version="1.0" encoding="utf-8"?>
<ds:datastoreItem xmlns:ds="http://schemas.openxmlformats.org/officeDocument/2006/customXml" ds:itemID="{F283F17C-9406-4503-A030-8B0CB50948F5}">
  <ds:schemaRefs/>
</ds:datastoreItem>
</file>

<file path=customXml/itemProps25.xml><?xml version="1.0" encoding="utf-8"?>
<ds:datastoreItem xmlns:ds="http://schemas.openxmlformats.org/officeDocument/2006/customXml" ds:itemID="{A54EC2BD-A57D-498A-84CF-50EE1A94D34C}">
  <ds:schemaRefs/>
</ds:datastoreItem>
</file>

<file path=customXml/itemProps26.xml><?xml version="1.0" encoding="utf-8"?>
<ds:datastoreItem xmlns:ds="http://schemas.openxmlformats.org/officeDocument/2006/customXml" ds:itemID="{1C6E43CC-C87F-4EDB-B8B0-B00A1FD66381}">
  <ds:schemaRefs/>
</ds:datastoreItem>
</file>

<file path=customXml/itemProps27.xml><?xml version="1.0" encoding="utf-8"?>
<ds:datastoreItem xmlns:ds="http://schemas.openxmlformats.org/officeDocument/2006/customXml" ds:itemID="{0C3AEF38-2997-4590-A1BC-211727F527B2}">
  <ds:schemaRefs/>
</ds:datastoreItem>
</file>

<file path=customXml/itemProps28.xml><?xml version="1.0" encoding="utf-8"?>
<ds:datastoreItem xmlns:ds="http://schemas.openxmlformats.org/officeDocument/2006/customXml" ds:itemID="{D77611F4-C26A-4F81-B5FA-BDA0BEEC379D}">
  <ds:schemaRefs/>
</ds:datastoreItem>
</file>

<file path=customXml/itemProps29.xml><?xml version="1.0" encoding="utf-8"?>
<ds:datastoreItem xmlns:ds="http://schemas.openxmlformats.org/officeDocument/2006/customXml" ds:itemID="{E49199C9-B45D-4C72-B250-16C6422490C2}">
  <ds:schemaRefs/>
</ds:datastoreItem>
</file>

<file path=customXml/itemProps3.xml><?xml version="1.0" encoding="utf-8"?>
<ds:datastoreItem xmlns:ds="http://schemas.openxmlformats.org/officeDocument/2006/customXml" ds:itemID="{8E1228AE-86A1-4B44-8FBF-680D6F8D3F1C}">
  <ds:schemaRefs/>
</ds:datastoreItem>
</file>

<file path=customXml/itemProps4.xml><?xml version="1.0" encoding="utf-8"?>
<ds:datastoreItem xmlns:ds="http://schemas.openxmlformats.org/officeDocument/2006/customXml" ds:itemID="{ED38B366-E066-4FA9-97B7-ACA9F2ADAB8D}">
  <ds:schemaRefs/>
</ds:datastoreItem>
</file>

<file path=customXml/itemProps5.xml><?xml version="1.0" encoding="utf-8"?>
<ds:datastoreItem xmlns:ds="http://schemas.openxmlformats.org/officeDocument/2006/customXml" ds:itemID="{E193E617-D137-489B-9E1A-0D044B1CF3BA}">
  <ds:schemaRefs/>
</ds:datastoreItem>
</file>

<file path=customXml/itemProps6.xml><?xml version="1.0" encoding="utf-8"?>
<ds:datastoreItem xmlns:ds="http://schemas.openxmlformats.org/officeDocument/2006/customXml" ds:itemID="{F017BB0C-3EBA-472F-8C49-88FE77E54726}">
  <ds:schemaRefs/>
</ds:datastoreItem>
</file>

<file path=customXml/itemProps7.xml><?xml version="1.0" encoding="utf-8"?>
<ds:datastoreItem xmlns:ds="http://schemas.openxmlformats.org/officeDocument/2006/customXml" ds:itemID="{8F47A9C5-446A-43D8-8782-B7F00779F8D0}">
  <ds:schemaRefs/>
</ds:datastoreItem>
</file>

<file path=customXml/itemProps8.xml><?xml version="1.0" encoding="utf-8"?>
<ds:datastoreItem xmlns:ds="http://schemas.openxmlformats.org/officeDocument/2006/customXml" ds:itemID="{AC10BFCD-39FC-4392-AB42-D800D1C750C9}">
  <ds:schemaRefs/>
</ds:datastoreItem>
</file>

<file path=customXml/itemProps9.xml><?xml version="1.0" encoding="utf-8"?>
<ds:datastoreItem xmlns:ds="http://schemas.openxmlformats.org/officeDocument/2006/customXml" ds:itemID="{4192C384-99D4-4C0B-8CC8-3716D14B24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Pivot</vt:lpstr>
      <vt:lpstr>Pivot2</vt:lpstr>
      <vt:lpstr>Sheet1</vt:lpstr>
      <vt:lpstr>Dashboard1</vt:lpstr>
      <vt:lpstr>Dashboard2</vt:lpstr>
      <vt:lpstr>Large_1</vt:lpstr>
      <vt:lpstr>Large_2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Ps</dc:creator>
  <cp:lastModifiedBy>Nikhil Ps</cp:lastModifiedBy>
  <dcterms:created xsi:type="dcterms:W3CDTF">2024-07-08T00:12:04Z</dcterms:created>
  <dcterms:modified xsi:type="dcterms:W3CDTF">2024-07-25T14:46:22Z</dcterms:modified>
</cp:coreProperties>
</file>