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C:\Users\salun\Downloads\"/>
    </mc:Choice>
  </mc:AlternateContent>
  <xr:revisionPtr revIDLastSave="0" documentId="13_ncr:1_{709269BE-0573-4D4D-86CA-55C655B16B65}" xr6:coauthVersionLast="47" xr6:coauthVersionMax="47" xr10:uidLastSave="{00000000-0000-0000-0000-000000000000}"/>
  <bookViews>
    <workbookView xWindow="-108" yWindow="-108" windowWidth="23256" windowHeight="12456" firstSheet="1" activeTab="4"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5" sheetId="1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2" l="1"/>
  <c r="E5" i="12"/>
  <c r="E5" i="11" l="1"/>
  <c r="E5" i="15" l="1"/>
  <c r="E8" i="11"/>
  <c r="E7" i="11"/>
  <c r="E3" i="10"/>
  <c r="E3" i="9"/>
  <c r="E14" i="3" l="1"/>
  <c r="E13" i="3"/>
  <c r="E31" i="5"/>
  <c r="B7" i="10"/>
  <c r="E13" i="8"/>
  <c r="E21" i="7"/>
  <c r="E20" i="7"/>
  <c r="E19" i="7"/>
  <c r="E17" i="7"/>
  <c r="E16" i="7"/>
  <c r="E15" i="7"/>
  <c r="D16" i="6"/>
  <c r="D15" i="6"/>
  <c r="J21" i="4"/>
  <c r="H21" i="4"/>
  <c r="K20" i="4"/>
  <c r="L20" i="4"/>
  <c r="I20" i="4"/>
  <c r="H20" i="4"/>
  <c r="L19" i="4"/>
  <c r="J19" i="4"/>
  <c r="K19" i="4"/>
  <c r="I19" i="4"/>
  <c r="J20" i="4"/>
  <c r="I21" i="4"/>
  <c r="K21" i="4"/>
  <c r="L21" i="4"/>
  <c r="H19" i="4"/>
  <c r="D16" i="2"/>
  <c r="D15" i="2"/>
  <c r="D14" i="2"/>
  <c r="D14" i="1"/>
  <c r="D13" i="1"/>
  <c r="D12" i="1"/>
</calcChain>
</file>

<file path=xl/sharedStrings.xml><?xml version="1.0" encoding="utf-8"?>
<sst xmlns="http://schemas.openxmlformats.org/spreadsheetml/2006/main" count="165" uniqueCount="153">
  <si>
    <t xml:space="preserve"> 1. Business Problem: A car rental company wants to analyze the rental durations of its
 customers to understand the typical rental period and optimize its pricing and fleet
 management strategies. Data: Let's consider the rental durations (in days) for a
 sample of 50 customers:</t>
  </si>
  <si>
    <t>Customers</t>
  </si>
  <si>
    <t>Question:</t>
  </si>
  <si>
    <t>a. Mean: What is the average rental duration for customers at the car rental company?</t>
  </si>
  <si>
    <t>b. Median: What is the typical or central rental duration experienced by customers?</t>
  </si>
  <si>
    <t>c. Mode: Are there any recurring or most frequently occurring rental durations for customers?</t>
  </si>
  <si>
    <t xml:space="preserve"> By answering these questions using the mean, median, and mode, the car
 rental company can gain insights into the average rental duration,
 understand the most common rental periods, and make informed decisions
 regarding pricing, fleet size, and availability. Additionally, this analysis
 can help the company optimize resource allocation, plan for peak demand
 periods, and enhance customer satisfaction by aligning service offerings
 with customers' typical rental needs.
</t>
  </si>
  <si>
    <t>MEAN</t>
  </si>
  <si>
    <t>MEDIAN</t>
  </si>
  <si>
    <t>MODE</t>
  </si>
  <si>
    <t xml:space="preserve"> Ane-commerce platform wants to analyze the delivery times of its shipments to
 understand the variability in order fulfillment and optimize its logistics operations.</t>
  </si>
  <si>
    <t>Data:</t>
  </si>
  <si>
    <t>Let's consider the delivery times (in days) for a sample of 50 shipments:</t>
  </si>
  <si>
    <t>3, 5, 2, 4, 6, 2, 3, 4, 2, 5, 7, 2, 3, 4, 2, 4, 2, 3, 5, 6, 3, 2, 1, 4, 2, 4, 5, 3, 2, 7, 2, 3, 4, 5, 1, 6, 2, 4, 3, 5, 3, 2, 4, 2, 6, 3, 2, 4, 5, 3</t>
  </si>
  <si>
    <t>Questions:</t>
  </si>
  <si>
    <t>a. Range: What is the range of the delivery times?</t>
  </si>
  <si>
    <t>b. Variance: What is the variance of the delivery times?</t>
  </si>
  <si>
    <t>c. Standard Deviation: What is the standard deviation of the delivery times?</t>
  </si>
  <si>
    <t>By answering these questions using different measures of dispersion, the e-
commerce platform can gain insights into the variability in delivery times,
 identify any bottlenecks in the logistics process, and make informed decisions
 regarding shipment tracking,customer expectations, and service level agreements.</t>
  </si>
  <si>
    <t>Shipments</t>
  </si>
  <si>
    <t>RANGE</t>
  </si>
  <si>
    <t>VARIANCE</t>
  </si>
  <si>
    <t>STANDARD DEVIATION</t>
  </si>
  <si>
    <t>Acompany wants to analyze the monthly revenue generated by one of its products
 to understand its performance and variability.</t>
  </si>
  <si>
    <t>Data: Let's consider the monthly revenue (in thousands of dollars) for the past 12 months:</t>
  </si>
  <si>
    <t>$120, $150, $110, $135, $125, $140, $130, $155, $115, $145, $135, $130</t>
  </si>
  <si>
    <t>a. Measure of Central Tendency: What is the average monthly revenue for the product?</t>
  </si>
  <si>
    <t>b. Measure of Dispersion: What is the range of monthly revenue for the product?</t>
  </si>
  <si>
    <t>By answering these questions, the company can gain insights into the average
 revenue generated by the product and understand the range or variability in its
 monthly revenue, which can help with financial planning, forecasting, and
 evaluating the product's performance.</t>
  </si>
  <si>
    <t>Monthly Revenue</t>
  </si>
  <si>
    <t xml:space="preserve"> Atransportation company wants to analyze the fuel efficiency of its vehicle fleet to
 identify any variations across different vehicle models.</t>
  </si>
  <si>
    <t>Data: Let's consider the fuel efficiency (in miles per gallon, mpg) for a sample of 50 vehicles:</t>
  </si>
  <si>
    <t>Model A: 30, 32, 33, 28, 31, 30, 29, 30, 32, 31,</t>
  </si>
  <si>
    <t>Model B: 25, 27, 26, 23, 28, 24, 26, 25, 27, 28,</t>
  </si>
  <si>
    <t>Model C: 22, 23, 20, 25, 21, 24, 23, 22, 25, 24,</t>
  </si>
  <si>
    <t>Model D: 18, 17, 19, 20, 21, 18, 19, 17, 20, 19,</t>
  </si>
  <si>
    <t>Model E: 35, 36, 34, 35, 33, 34, 32, 33, 36, 34</t>
  </si>
  <si>
    <t>a. Measure of Central Tendency: What is the average fuel efficiency for each vehicle model?</t>
  </si>
  <si>
    <t>b. Measure of Dispersion: What is the range of fuel efficiency for each vehicle model?</t>
  </si>
  <si>
    <t>c. Measure of Dispersion: What is the variance of the fuel efficiency for each vehicle model?</t>
  </si>
  <si>
    <t xml:space="preserve"> By answering these questions, the transportation company can gain
 insights into the average fuel efficiency of different vehicle models,
 understand the variations or spread in the fuel efficiency, and make
 informed decisions regarding fleet management, vehicle selection, and fuel
 consumption optimization.</t>
  </si>
  <si>
    <t>Model A</t>
  </si>
  <si>
    <t xml:space="preserve"> Model B</t>
  </si>
  <si>
    <t xml:space="preserve"> Model C</t>
  </si>
  <si>
    <t xml:space="preserve"> Model D</t>
  </si>
  <si>
    <t xml:space="preserve"> Model E</t>
  </si>
  <si>
    <t>Model B</t>
  </si>
  <si>
    <t>Model C</t>
  </si>
  <si>
    <t>Model D</t>
  </si>
  <si>
    <t>Model E</t>
  </si>
  <si>
    <t>Measure Of Central Tendency(MEAN)</t>
  </si>
  <si>
    <t>Measure Of Dispersion(RANGE)</t>
  </si>
  <si>
    <t>Measure Of Dispersion(SAMPLE VARIANCE)</t>
  </si>
  <si>
    <t xml:space="preserve"> Amanufacturing company wants to analyze the defect rates of its production line to
 identify the frequency of different types of defects.</t>
  </si>
  <si>
    <t xml:space="preserve"> Data: Let's consider the types of defects and their corresponding frequencies
 observed in a sample of 200 products:
</t>
  </si>
  <si>
    <t>Defect Type: A, B, C, D, E, F, G</t>
  </si>
  <si>
    <t>Frequency: 30, 40, 20, 10, 45, 25, 30</t>
  </si>
  <si>
    <t>a. Bar Chart: Create a bar chart to visualize the frequency of different defect types.</t>
  </si>
  <si>
    <t>b. Most Common Defect: Which defect type has the highest frequency?</t>
  </si>
  <si>
    <t>c. Histogram: Create a histogram to represent the defect frequencies.</t>
  </si>
  <si>
    <t xml:space="preserve"> By answering these questions using a bar chart and histogram, the manufacturing
 company can visually understand the distribution of defect types, identify the
 most common defect, and prioritize quality control efforts to address the prevalent
 issues.</t>
  </si>
  <si>
    <t>Defect Type</t>
  </si>
  <si>
    <t xml:space="preserve"> A</t>
  </si>
  <si>
    <t xml:space="preserve"> B</t>
  </si>
  <si>
    <t xml:space="preserve"> C</t>
  </si>
  <si>
    <t xml:space="preserve"> D</t>
  </si>
  <si>
    <t xml:space="preserve"> E</t>
  </si>
  <si>
    <t xml:space="preserve"> F</t>
  </si>
  <si>
    <t xml:space="preserve"> G</t>
  </si>
  <si>
    <t>Frequency</t>
  </si>
  <si>
    <t xml:space="preserve"> Asurvey was conducted to analyze the satisfaction ratings of customers on a scale
 of 1 to 5 for a specific product.</t>
  </si>
  <si>
    <t>Data: Let's consider the satisfaction ratings from 200 customers:</t>
  </si>
  <si>
    <t>Ratings:</t>
  </si>
  <si>
    <t xml:space="preserve"> 4, 5, 3, 4, 4, 3, 2, 5, 4, 3, 5, 4, 2, 3, 4, 5, 3, 4, 5, 3, 4, 3, 2, 4, 5, 3, 4, 5, 4, 3, 3, 4, 5,
 2, 3, 4, 4, 3, 5, 4, 3, 4, 5, 4, 2, 3, 4, 5, 3, 4, 5, 4, 3, 4, 5, 3, 4, 5, 4, 3, 3, 4, 5, 2, 3, 4,
 4, 3, 5, 4, 3, 4, 5, 4, 2, 3, 4, 5, 3, 4, 5, 4, 3, 4, 5, 3, 4, 5, 4, 3, 3, 4, 5, 2, 3, 4, 4, 3, 5,
 4</t>
  </si>
  <si>
    <t>a. Skewness: Calculate the skewness of the satisfaction ratings.</t>
  </si>
  <si>
    <t>b. Kurtosis: Calculate the kurtosis of the satisfaction ratings.</t>
  </si>
  <si>
    <t>c. Interpretation: Based on the skewness and kurtosis values, what can be inferred about the satisfaction ratings distribution?</t>
  </si>
  <si>
    <t xml:space="preserve"> By answering these questions using measures of skewness and kurtosis, the
 survey can assess the skewness and peakedness of the satisfaction ratings,
 determine if the ratings are skewed towards positive or negative evaluations, and
 understand the distribution characteristics of customer satisfaction.
</t>
  </si>
  <si>
    <t>Ratings</t>
  </si>
  <si>
    <t>Skewness</t>
  </si>
  <si>
    <t>Kurtosis</t>
  </si>
  <si>
    <t>Interpretation</t>
  </si>
  <si>
    <t xml:space="preserve"> Aresearch study wants to analyze the weight distribution of a sample of
 individuals to assess their health and body composition.</t>
  </si>
  <si>
    <t>Data: Let's consider the weights (in kilograms) of a sample of 100 individuals: Weights:</t>
  </si>
  <si>
    <t xml:space="preserve"> 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t>
  </si>
  <si>
    <t>a. Quartiles: Calculate the first quartile (Q1), median (Q2), and third quartile (Q3) of the weight distribution.</t>
  </si>
  <si>
    <t>b. Percentiles: Calculate the 15th percentile, 50th percentile, and 85th percentile of the weight distribution.</t>
  </si>
  <si>
    <t>c. Interpretation: Based on the quartiles and percentiles, what can be inferred about the weight distribution of the individuals?</t>
  </si>
  <si>
    <t xml:space="preserve"> By answering these questions using quartiles and percentiles, the research study
 can understand the weight distribution and identify the weight ranges at different
 percentiles, such as underweight, normal weight, overweight, and obese
 categories. This information</t>
  </si>
  <si>
    <t>Weight (In Kilograms)</t>
  </si>
  <si>
    <t>Quartiles</t>
  </si>
  <si>
    <t>First Quartile (Q1)</t>
  </si>
  <si>
    <t>Median (Q2)</t>
  </si>
  <si>
    <t>Third Quartile (Q3)</t>
  </si>
  <si>
    <t>Percentiles</t>
  </si>
  <si>
    <t>15th Percentile</t>
  </si>
  <si>
    <t>50th Percentile</t>
  </si>
  <si>
    <t>85th Percentile</t>
  </si>
  <si>
    <t>Aresearcher wants to examine the relationship between the hours spent studying
 and the exam scores of a group of students.</t>
  </si>
  <si>
    <t xml:space="preserve"> Data: Let's consider the number of hours spent studying and the corresponding
 exam scores for a sample of 30 students:</t>
  </si>
  <si>
    <t xml:space="preserve"> Hours Spent Studying: 10, 12, 15, 18, 20, 22, 25, 28, 30, 32, 35, 38, 40, 42, 45, 48,
 50, 52, 55, 58, 60, 62, 65, 68, 70, 72, 75, 78, 80, 82 Exam Scores: 60, 65, 70, 75,
 80, 82, 85, 88, 90, 92, 93, 95, 96, 97, 98, 99, 100, 102, 105, 106, 107, 108, 110,
 112, 114, 115, 116, 118, 120, 122</t>
  </si>
  <si>
    <t>Calculate the correlation coefficient between the hours spent studying and the
 exam scores. Interpret the value of the correlation coefficient and explain the
 nature of the relationship between studying hours and exam scores.</t>
  </si>
  <si>
    <t xml:space="preserve"> 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</si>
  <si>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Hours Spent Studying</t>
  </si>
  <si>
    <t>Exam Scores</t>
  </si>
  <si>
    <t>Correlation</t>
  </si>
  <si>
    <t xml:space="preserve"> Amultiple-choice test consists of 10 questions, each with four possible answers. If a
 student randomly guesses on each question, what is the probability of getting at least
 8 questions correct? Data: Number of questions (n) = 10, Number of possible
 answers per question (k) = 4</t>
  </si>
  <si>
    <t>n</t>
  </si>
  <si>
    <t>p</t>
  </si>
  <si>
    <t xml:space="preserve">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</si>
  <si>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Mean</t>
  </si>
  <si>
    <t>S.D</t>
  </si>
  <si>
    <t>Lower Limit</t>
  </si>
  <si>
    <t>Upper Limit</t>
  </si>
  <si>
    <t>x</t>
  </si>
  <si>
    <t xml:space="preserve">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</si>
  <si>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</si>
  <si>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 xml:space="preserve">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510 grams, Sample standard deviation (s) = 20 grams,
 Population mean (μ) = 500 grams
</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</si>
  <si>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</si>
  <si>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A company sells smartphones, and the number of defects per batch follows a
 Poisson distribution with a mean of 2 defects. What is the probability of having
 exactly 3 defects in a randomly selected batch? Data: Mean number of defects (λ) =
 2, Number of defects (x) = 3</t>
  </si>
  <si>
    <t xml:space="preserve"> Explanation: The problem involves a discrete distribution (Poisson) because we
 are dealing with the count of defects in a batch of smartphones. The Poisson distribution models the probability of a given number of events occurring within a
 fixed interval of time or space.
</t>
  </si>
  <si>
    <t>Number Of Defects (x)</t>
  </si>
  <si>
    <t>Mean Number Of Defects (λ)</t>
  </si>
  <si>
    <t>Poisson Distribution</t>
  </si>
  <si>
    <t>Sample Size (n)</t>
  </si>
  <si>
    <t>Sample Mean (x)</t>
  </si>
  <si>
    <t>Sample Standard Deviation(s)</t>
  </si>
  <si>
    <t>Population Mean (μ)</t>
  </si>
  <si>
    <t>Sample standard deviation (s)</t>
  </si>
  <si>
    <t>Confidence level (95%)</t>
  </si>
  <si>
    <t>Bar Chart</t>
  </si>
  <si>
    <t>Highest Frequency</t>
  </si>
  <si>
    <t>Histogram</t>
  </si>
  <si>
    <t>Measure of Central Tendency</t>
  </si>
  <si>
    <t>Measure of Dispersion</t>
  </si>
  <si>
    <t>Range</t>
  </si>
  <si>
    <t xml:space="preserve"> </t>
  </si>
  <si>
    <t xml:space="preserve">upper </t>
  </si>
  <si>
    <t>Lower</t>
  </si>
  <si>
    <t xml:space="preserve">As the values for Q3 (391.25) and the 85th percentile (440.75) are much higher than Q1 (143.75) and the 15th percentile (94.55), this suggests that the upper portion of the dataset is spread out more, with a significant proportion of individuals having higher weights.
</t>
  </si>
  <si>
    <t xml:space="preserve"> The median (267.5) lies between Q1 (143.75) and Q3 (391.25), which means the middle 50% of the data is concentrated between these two values. Half of the individuals weigh between 143.75 kg and 391.25 kg.</t>
  </si>
  <si>
    <r>
      <rPr>
        <b/>
        <sz val="11"/>
        <color theme="1"/>
        <rFont val="Calibri"/>
        <family val="2"/>
        <scheme val="minor"/>
      </rPr>
      <t>Skewness :</t>
    </r>
    <r>
      <rPr>
        <sz val="11"/>
        <color theme="1"/>
        <rFont val="Calibri"/>
        <family val="2"/>
        <scheme val="minor"/>
      </rPr>
      <t xml:space="preserve"> This value is slightly negative, indicating the distribution is midly left-skewed. </t>
    </r>
  </si>
  <si>
    <r>
      <rPr>
        <b/>
        <sz val="11"/>
        <color theme="1"/>
        <rFont val="Calibri"/>
        <family val="2"/>
        <scheme val="minor"/>
      </rPr>
      <t xml:space="preserve">Kurtosis : </t>
    </r>
    <r>
      <rPr>
        <sz val="11"/>
        <color theme="1"/>
        <rFont val="Calibri"/>
        <family val="2"/>
        <scheme val="minor"/>
      </rPr>
      <t>A value &lt; 0 means the distribution is platy kurtosis.</t>
    </r>
  </si>
  <si>
    <t>BINOM Distribution</t>
  </si>
  <si>
    <t>Normal Distribution</t>
  </si>
  <si>
    <t>Confidence Interval</t>
  </si>
  <si>
    <t>So,We are 95% Confident that the true average height of the population lies between 168.432 cm and 171.57 cm.</t>
  </si>
  <si>
    <t>t</t>
  </si>
  <si>
    <t>df</t>
  </si>
  <si>
    <t>t critical</t>
  </si>
  <si>
    <t>&lt;</t>
  </si>
  <si>
    <t>t stat</t>
  </si>
  <si>
    <t>Here, Our t critical is less than significante level t stat(2.064&lt;2.5).So We reject null hypothesis and we conclude that sample mean is significantly different from population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</si>
</sst>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_ [$₹-4009]\ * #,##0.00_ ;_ [$₹-4009]\ * \-#,##0.00_ ;_ [$₹-4009]\ * &quot;-&quot;??_ ;_ @_ "/>
    <numFmt numFmtId="166" formatCode="_-[$$-409]* #,##0_ ;_-[$$-409]* \-#,##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2" fillId="0" borderId="0" xfId="0" applyFont="1"/>
    <xf numFmtId="0" fontId="2" fillId="0" borderId="1" xfId="0" applyFont="1" applyBorder="1"/>
    <xf numFmtId="0" fontId="0" fillId="0" borderId="1" xfId="0" applyBorder="1"/>
    <xf numFmtId="0" fontId="2" fillId="0" borderId="0" xfId="0" applyFont="1" applyAlignment="1">
      <alignment horizontal="left" vertical="top" wrapText="1"/>
    </xf>
    <xf numFmtId="165" fontId="0" fillId="0" borderId="0" xfId="0" applyNumberFormat="1"/>
    <xf numFmtId="164" fontId="0" fillId="0" borderId="0" xfId="0" applyNumberFormat="1"/>
    <xf numFmtId="164" fontId="2" fillId="0" borderId="1" xfId="1" applyNumberFormat="1" applyFont="1" applyBorder="1"/>
    <xf numFmtId="166" fontId="0" fillId="0" borderId="1" xfId="0" applyNumberFormat="1" applyBorder="1"/>
    <xf numFmtId="0" fontId="0" fillId="0" borderId="0" xfId="0"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2" fontId="0" fillId="0" borderId="1" xfId="0" applyNumberFormat="1" applyBorder="1"/>
    <xf numFmtId="2" fontId="2" fillId="0" borderId="1" xfId="0" applyNumberFormat="1" applyFont="1" applyBorder="1"/>
    <xf numFmtId="0" fontId="2" fillId="0" borderId="1" xfId="0" applyFont="1" applyBorder="1" applyAlignment="1">
      <alignment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wrapText="1"/>
    </xf>
    <xf numFmtId="0" fontId="2" fillId="0" borderId="0" xfId="0" applyFon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Sheet5!$B$16</c:f>
              <c:strCache>
                <c:ptCount val="1"/>
                <c:pt idx="0">
                  <c:v>Frequency</c:v>
                </c:pt>
              </c:strCache>
            </c:strRef>
          </c:tx>
          <c:spPr>
            <a:solidFill>
              <a:schemeClr val="accent1"/>
            </a:solidFill>
            <a:ln>
              <a:noFill/>
            </a:ln>
            <a:effectLst/>
          </c:spPr>
          <c:invertIfNegative val="0"/>
          <c:cat>
            <c:strRef>
              <c:f>Sheet5!$A$17:$A$23</c:f>
              <c:strCache>
                <c:ptCount val="7"/>
                <c:pt idx="0">
                  <c:v> A</c:v>
                </c:pt>
                <c:pt idx="1">
                  <c:v> B</c:v>
                </c:pt>
                <c:pt idx="2">
                  <c:v> C</c:v>
                </c:pt>
                <c:pt idx="3">
                  <c:v> D</c:v>
                </c:pt>
                <c:pt idx="4">
                  <c:v> E</c:v>
                </c:pt>
                <c:pt idx="5">
                  <c:v> F</c:v>
                </c:pt>
                <c:pt idx="6">
                  <c:v> G</c:v>
                </c:pt>
              </c:strCache>
            </c:strRef>
          </c:cat>
          <c:val>
            <c:numRef>
              <c:f>Sheet5!$B$17:$B$23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140D-407C-9A97-00ACDB09A382}"/>
            </c:ext>
          </c:extLst>
        </c:ser>
        <c:dLbls>
          <c:showLegendKey val="0"/>
          <c:showVal val="0"/>
          <c:showCatName val="0"/>
          <c:showSerName val="0"/>
          <c:showPercent val="0"/>
          <c:showBubbleSize val="0"/>
        </c:dLbls>
        <c:gapWidth val="182"/>
        <c:axId val="2075612751"/>
        <c:axId val="2075615631"/>
      </c:barChart>
      <c:catAx>
        <c:axId val="207561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15631"/>
        <c:crosses val="autoZero"/>
        <c:auto val="1"/>
        <c:lblAlgn val="ctr"/>
        <c:lblOffset val="100"/>
        <c:noMultiLvlLbl val="0"/>
      </c:catAx>
      <c:valAx>
        <c:axId val="2075615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12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Sheet5!$B$16</c:f>
              <c:strCache>
                <c:ptCount val="1"/>
                <c:pt idx="0">
                  <c:v>Frequency</c:v>
                </c:pt>
              </c:strCache>
            </c:strRef>
          </c:tx>
          <c:spPr>
            <a:solidFill>
              <a:schemeClr val="accent1"/>
            </a:solidFill>
            <a:ln w="3175">
              <a:solidFill>
                <a:schemeClr val="tx1">
                  <a:lumMod val="15000"/>
                  <a:lumOff val="85000"/>
                </a:schemeClr>
              </a:solidFill>
            </a:ln>
            <a:effectLst/>
          </c:spPr>
          <c:invertIfNegative val="0"/>
          <c:cat>
            <c:strRef>
              <c:f>Sheet5!$A$17:$A$23</c:f>
              <c:strCache>
                <c:ptCount val="7"/>
                <c:pt idx="0">
                  <c:v> A</c:v>
                </c:pt>
                <c:pt idx="1">
                  <c:v> B</c:v>
                </c:pt>
                <c:pt idx="2">
                  <c:v> C</c:v>
                </c:pt>
                <c:pt idx="3">
                  <c:v> D</c:v>
                </c:pt>
                <c:pt idx="4">
                  <c:v> E</c:v>
                </c:pt>
                <c:pt idx="5">
                  <c:v> F</c:v>
                </c:pt>
                <c:pt idx="6">
                  <c:v> G</c:v>
                </c:pt>
              </c:strCache>
            </c:strRef>
          </c:cat>
          <c:val>
            <c:numRef>
              <c:f>Sheet5!$B$17:$B$23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4A55-4352-92AA-4D9F7DDCC8A6}"/>
            </c:ext>
          </c:extLst>
        </c:ser>
        <c:dLbls>
          <c:showLegendKey val="0"/>
          <c:showVal val="0"/>
          <c:showCatName val="0"/>
          <c:showSerName val="0"/>
          <c:showPercent val="0"/>
          <c:showBubbleSize val="0"/>
        </c:dLbls>
        <c:gapWidth val="0"/>
        <c:overlap val="-27"/>
        <c:axId val="2075625231"/>
        <c:axId val="2075611791"/>
      </c:barChart>
      <c:catAx>
        <c:axId val="207562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11791"/>
        <c:crosses val="autoZero"/>
        <c:auto val="1"/>
        <c:lblAlgn val="ctr"/>
        <c:lblOffset val="100"/>
        <c:noMultiLvlLbl val="0"/>
      </c:catAx>
      <c:valAx>
        <c:axId val="2075611791"/>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25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1150620</xdr:colOff>
      <xdr:row>14</xdr:row>
      <xdr:rowOff>118110</xdr:rowOff>
    </xdr:from>
    <xdr:to>
      <xdr:col>11</xdr:col>
      <xdr:colOff>15240</xdr:colOff>
      <xdr:row>29</xdr:row>
      <xdr:rowOff>15240</xdr:rowOff>
    </xdr:to>
    <xdr:graphicFrame macro="">
      <xdr:nvGraphicFramePr>
        <xdr:cNvPr id="3" name="Chart 2">
          <a:extLst>
            <a:ext uri="{FF2B5EF4-FFF2-40B4-BE49-F238E27FC236}">
              <a16:creationId xmlns:a16="http://schemas.microsoft.com/office/drawing/2014/main" id="{B446D8B6-1BEE-49A3-7114-D6283DFE4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179070</xdr:rowOff>
    </xdr:from>
    <xdr:to>
      <xdr:col>11</xdr:col>
      <xdr:colOff>304800</xdr:colOff>
      <xdr:row>45</xdr:row>
      <xdr:rowOff>179070</xdr:rowOff>
    </xdr:to>
    <xdr:graphicFrame macro="">
      <xdr:nvGraphicFramePr>
        <xdr:cNvPr id="4" name="Chart 3">
          <a:extLst>
            <a:ext uri="{FF2B5EF4-FFF2-40B4-BE49-F238E27FC236}">
              <a16:creationId xmlns:a16="http://schemas.microsoft.com/office/drawing/2014/main" id="{F01CA332-4723-54D1-822A-34556C314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85" zoomScaleNormal="85" workbookViewId="0">
      <selection sqref="A1:N1"/>
    </sheetView>
  </sheetViews>
  <sheetFormatPr defaultRowHeight="14.4" x14ac:dyDescent="0.3"/>
  <cols>
    <col min="1" max="1" width="10.44140625" bestFit="1" customWidth="1"/>
  </cols>
  <sheetData>
    <row r="1" spans="1:14" ht="59.25" customHeight="1" x14ac:dyDescent="0.3">
      <c r="A1" s="15" t="s">
        <v>0</v>
      </c>
      <c r="B1" s="16"/>
      <c r="C1" s="16"/>
      <c r="D1" s="16"/>
      <c r="E1" s="16"/>
      <c r="F1" s="16"/>
      <c r="G1" s="16"/>
      <c r="H1" s="16"/>
      <c r="I1" s="16"/>
      <c r="J1" s="16"/>
      <c r="K1" s="16"/>
      <c r="L1" s="16"/>
      <c r="M1" s="16"/>
      <c r="N1" s="16"/>
    </row>
    <row r="2" spans="1:14" x14ac:dyDescent="0.3">
      <c r="A2" s="4"/>
    </row>
    <row r="3" spans="1:14" s="1" customFormat="1" x14ac:dyDescent="0.3">
      <c r="A3" s="1" t="s">
        <v>2</v>
      </c>
    </row>
    <row r="4" spans="1:14" s="1" customFormat="1" x14ac:dyDescent="0.3">
      <c r="A4" s="4"/>
    </row>
    <row r="5" spans="1:14" s="1" customFormat="1" x14ac:dyDescent="0.3">
      <c r="A5" s="1" t="s">
        <v>3</v>
      </c>
    </row>
    <row r="6" spans="1:14" s="1" customFormat="1" x14ac:dyDescent="0.3">
      <c r="A6" s="1" t="s">
        <v>4</v>
      </c>
    </row>
    <row r="7" spans="1:14" s="1" customFormat="1" x14ac:dyDescent="0.3">
      <c r="A7" s="1" t="s">
        <v>5</v>
      </c>
    </row>
    <row r="8" spans="1:14" s="1" customFormat="1" x14ac:dyDescent="0.3">
      <c r="F8" s="4"/>
      <c r="G8" s="4"/>
      <c r="H8" s="4"/>
      <c r="I8" s="4"/>
      <c r="J8" s="4"/>
      <c r="K8" s="4"/>
      <c r="L8" s="4"/>
      <c r="M8" s="4"/>
      <c r="N8" s="4"/>
    </row>
    <row r="9" spans="1:14" s="1" customFormat="1" ht="106.5" customHeight="1" x14ac:dyDescent="0.3">
      <c r="A9" s="15" t="s">
        <v>6</v>
      </c>
      <c r="B9" s="15"/>
      <c r="C9" s="15"/>
      <c r="D9" s="15"/>
      <c r="E9" s="15"/>
      <c r="F9" s="15"/>
      <c r="G9" s="15"/>
      <c r="H9" s="15"/>
      <c r="I9" s="15"/>
      <c r="J9" s="15"/>
      <c r="K9" s="15"/>
      <c r="L9" s="15"/>
      <c r="M9" s="15"/>
      <c r="N9" s="15"/>
    </row>
    <row r="11" spans="1:14" x14ac:dyDescent="0.3">
      <c r="A11" s="2" t="s">
        <v>1</v>
      </c>
    </row>
    <row r="12" spans="1:14" x14ac:dyDescent="0.3">
      <c r="A12" s="3">
        <v>3</v>
      </c>
      <c r="C12" s="2" t="s">
        <v>7</v>
      </c>
      <c r="D12" s="3">
        <f>AVERAGE(A12:A61)</f>
        <v>3.44</v>
      </c>
    </row>
    <row r="13" spans="1:14" x14ac:dyDescent="0.3">
      <c r="A13" s="3">
        <v>2</v>
      </c>
      <c r="C13" s="2" t="s">
        <v>8</v>
      </c>
      <c r="D13" s="3">
        <f>MEDIAN(A12:A61)</f>
        <v>3</v>
      </c>
    </row>
    <row r="14" spans="1:14" x14ac:dyDescent="0.3">
      <c r="A14" s="3">
        <v>5</v>
      </c>
      <c r="C14" s="2" t="s">
        <v>9</v>
      </c>
      <c r="D14" s="3">
        <f>MODE(A12:A61)</f>
        <v>2</v>
      </c>
    </row>
    <row r="15" spans="1:14" x14ac:dyDescent="0.3">
      <c r="A15" s="3">
        <v>4</v>
      </c>
    </row>
    <row r="16" spans="1:14" x14ac:dyDescent="0.3">
      <c r="A16" s="3">
        <v>7</v>
      </c>
    </row>
    <row r="17" spans="1:1" x14ac:dyDescent="0.3">
      <c r="A17" s="3">
        <v>2</v>
      </c>
    </row>
    <row r="18" spans="1:1" x14ac:dyDescent="0.3">
      <c r="A18" s="3">
        <v>3</v>
      </c>
    </row>
    <row r="19" spans="1:1" x14ac:dyDescent="0.3">
      <c r="A19" s="3">
        <v>3</v>
      </c>
    </row>
    <row r="20" spans="1:1" x14ac:dyDescent="0.3">
      <c r="A20" s="3">
        <v>1</v>
      </c>
    </row>
    <row r="21" spans="1:1" x14ac:dyDescent="0.3">
      <c r="A21" s="3">
        <v>6</v>
      </c>
    </row>
    <row r="22" spans="1:1" x14ac:dyDescent="0.3">
      <c r="A22" s="3">
        <v>4</v>
      </c>
    </row>
    <row r="23" spans="1:1" x14ac:dyDescent="0.3">
      <c r="A23" s="3">
        <v>2</v>
      </c>
    </row>
    <row r="24" spans="1:1" x14ac:dyDescent="0.3">
      <c r="A24" s="3">
        <v>3</v>
      </c>
    </row>
    <row r="25" spans="1:1" x14ac:dyDescent="0.3">
      <c r="A25" s="3">
        <v>5</v>
      </c>
    </row>
    <row r="26" spans="1:1" x14ac:dyDescent="0.3">
      <c r="A26" s="3">
        <v>2</v>
      </c>
    </row>
    <row r="27" spans="1:1" x14ac:dyDescent="0.3">
      <c r="A27" s="3">
        <v>4</v>
      </c>
    </row>
    <row r="28" spans="1:1" x14ac:dyDescent="0.3">
      <c r="A28" s="3">
        <v>2</v>
      </c>
    </row>
    <row r="29" spans="1:1" x14ac:dyDescent="0.3">
      <c r="A29" s="3">
        <v>1</v>
      </c>
    </row>
    <row r="30" spans="1:1" x14ac:dyDescent="0.3">
      <c r="A30" s="3">
        <v>3</v>
      </c>
    </row>
    <row r="31" spans="1:1" x14ac:dyDescent="0.3">
      <c r="A31" s="3">
        <v>5</v>
      </c>
    </row>
    <row r="32" spans="1:1" x14ac:dyDescent="0.3">
      <c r="A32" s="3">
        <v>6</v>
      </c>
    </row>
    <row r="33" spans="1:1" x14ac:dyDescent="0.3">
      <c r="A33" s="3">
        <v>3</v>
      </c>
    </row>
    <row r="34" spans="1:1" x14ac:dyDescent="0.3">
      <c r="A34" s="3">
        <v>2</v>
      </c>
    </row>
    <row r="35" spans="1:1" x14ac:dyDescent="0.3">
      <c r="A35" s="3">
        <v>1</v>
      </c>
    </row>
    <row r="36" spans="1:1" x14ac:dyDescent="0.3">
      <c r="A36" s="3">
        <v>4</v>
      </c>
    </row>
    <row r="37" spans="1:1" x14ac:dyDescent="0.3">
      <c r="A37" s="3">
        <v>2</v>
      </c>
    </row>
    <row r="38" spans="1:1" x14ac:dyDescent="0.3">
      <c r="A38" s="3">
        <v>4</v>
      </c>
    </row>
    <row r="39" spans="1:1" x14ac:dyDescent="0.3">
      <c r="A39" s="3">
        <v>5</v>
      </c>
    </row>
    <row r="40" spans="1:1" x14ac:dyDescent="0.3">
      <c r="A40" s="3">
        <v>3</v>
      </c>
    </row>
    <row r="41" spans="1:1" x14ac:dyDescent="0.3">
      <c r="A41" s="3">
        <v>2</v>
      </c>
    </row>
    <row r="42" spans="1:1" x14ac:dyDescent="0.3">
      <c r="A42" s="3">
        <v>7</v>
      </c>
    </row>
    <row r="43" spans="1:1" x14ac:dyDescent="0.3">
      <c r="A43" s="3">
        <v>2</v>
      </c>
    </row>
    <row r="44" spans="1:1" x14ac:dyDescent="0.3">
      <c r="A44" s="3">
        <v>3</v>
      </c>
    </row>
    <row r="45" spans="1:1" x14ac:dyDescent="0.3">
      <c r="A45" s="3">
        <v>4</v>
      </c>
    </row>
    <row r="46" spans="1:1" x14ac:dyDescent="0.3">
      <c r="A46" s="3">
        <v>5</v>
      </c>
    </row>
    <row r="47" spans="1:1" x14ac:dyDescent="0.3">
      <c r="A47" s="3">
        <v>1</v>
      </c>
    </row>
    <row r="48" spans="1:1" x14ac:dyDescent="0.3">
      <c r="A48" s="3">
        <v>6</v>
      </c>
    </row>
    <row r="49" spans="1:1" x14ac:dyDescent="0.3">
      <c r="A49" s="3">
        <v>2</v>
      </c>
    </row>
    <row r="50" spans="1:1" x14ac:dyDescent="0.3">
      <c r="A50" s="3">
        <v>4</v>
      </c>
    </row>
    <row r="51" spans="1:1" x14ac:dyDescent="0.3">
      <c r="A51" s="3">
        <v>3</v>
      </c>
    </row>
    <row r="52" spans="1:1" x14ac:dyDescent="0.3">
      <c r="A52" s="3">
        <v>5</v>
      </c>
    </row>
    <row r="53" spans="1:1" x14ac:dyDescent="0.3">
      <c r="A53" s="3">
        <v>3</v>
      </c>
    </row>
    <row r="54" spans="1:1" x14ac:dyDescent="0.3">
      <c r="A54" s="3">
        <v>2</v>
      </c>
    </row>
    <row r="55" spans="1:1" x14ac:dyDescent="0.3">
      <c r="A55" s="3">
        <v>4</v>
      </c>
    </row>
    <row r="56" spans="1:1" x14ac:dyDescent="0.3">
      <c r="A56" s="3">
        <v>2</v>
      </c>
    </row>
    <row r="57" spans="1:1" x14ac:dyDescent="0.3">
      <c r="A57" s="3">
        <v>6</v>
      </c>
    </row>
    <row r="58" spans="1:1" x14ac:dyDescent="0.3">
      <c r="A58" s="3">
        <v>3</v>
      </c>
    </row>
    <row r="59" spans="1:1" x14ac:dyDescent="0.3">
      <c r="A59" s="3">
        <v>2</v>
      </c>
    </row>
    <row r="60" spans="1:1" x14ac:dyDescent="0.3">
      <c r="A60" s="3">
        <v>4</v>
      </c>
    </row>
    <row r="61" spans="1:1" x14ac:dyDescent="0.3">
      <c r="A61" s="3">
        <v>5</v>
      </c>
    </row>
  </sheetData>
  <mergeCells count="2">
    <mergeCell ref="A1:N1"/>
    <mergeCell ref="A9:N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D10" sqref="D10"/>
    </sheetView>
  </sheetViews>
  <sheetFormatPr defaultRowHeight="14.4" x14ac:dyDescent="0.3"/>
  <cols>
    <col min="1" max="1" width="11.33203125" bestFit="1" customWidth="1"/>
    <col min="4" max="4" width="18.88671875" bestFit="1" customWidth="1"/>
    <col min="5" max="5" width="12" bestFit="1" customWidth="1"/>
  </cols>
  <sheetData>
    <row r="1" spans="1:11" ht="76.5" customHeight="1" x14ac:dyDescent="0.3">
      <c r="A1" s="31" t="s">
        <v>109</v>
      </c>
      <c r="B1" s="32"/>
      <c r="C1" s="32"/>
      <c r="D1" s="32"/>
      <c r="E1" s="32"/>
      <c r="F1" s="32"/>
      <c r="G1" s="32"/>
      <c r="H1" s="32"/>
      <c r="I1" s="32"/>
      <c r="J1" s="32"/>
      <c r="K1" s="32"/>
    </row>
    <row r="3" spans="1:11" x14ac:dyDescent="0.3">
      <c r="A3" s="2" t="s">
        <v>110</v>
      </c>
      <c r="B3" s="3">
        <v>1000</v>
      </c>
      <c r="D3" s="13" t="s">
        <v>144</v>
      </c>
      <c r="E3" s="3">
        <f>_xlfn.NORM.DIST(1100,1000,100,1)-_xlfn.NORM.DIST(900,1000,100,1)</f>
        <v>0.68268949213708607</v>
      </c>
    </row>
    <row r="4" spans="1:11" x14ac:dyDescent="0.3">
      <c r="A4" s="2" t="s">
        <v>111</v>
      </c>
      <c r="B4" s="3">
        <v>100</v>
      </c>
    </row>
    <row r="5" spans="1:11" x14ac:dyDescent="0.3">
      <c r="A5" s="2" t="s">
        <v>112</v>
      </c>
      <c r="B5" s="3">
        <v>900</v>
      </c>
    </row>
    <row r="6" spans="1:11" x14ac:dyDescent="0.3">
      <c r="A6" s="2" t="s">
        <v>113</v>
      </c>
      <c r="B6" s="3">
        <v>1100</v>
      </c>
    </row>
    <row r="7" spans="1:11" x14ac:dyDescent="0.3">
      <c r="A7" s="2" t="s">
        <v>114</v>
      </c>
      <c r="B7" s="3">
        <f>B6-B5</f>
        <v>200</v>
      </c>
    </row>
  </sheetData>
  <mergeCells count="1">
    <mergeCell ref="A1:K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workbookViewId="0">
      <selection activeCell="G13" sqref="G13"/>
    </sheetView>
  </sheetViews>
  <sheetFormatPr defaultRowHeight="14.4" x14ac:dyDescent="0.3"/>
  <cols>
    <col min="1" max="1" width="27.88671875" bestFit="1" customWidth="1"/>
    <col min="4" max="4" width="18.6640625" bestFit="1" customWidth="1"/>
  </cols>
  <sheetData>
    <row r="1" spans="1:11" ht="92.25" customHeight="1" x14ac:dyDescent="0.3">
      <c r="A1" s="15" t="s">
        <v>115</v>
      </c>
      <c r="B1" s="16"/>
      <c r="C1" s="16"/>
      <c r="D1" s="16"/>
      <c r="E1" s="16"/>
      <c r="F1" s="16"/>
      <c r="G1" s="16"/>
      <c r="H1" s="16"/>
      <c r="I1" s="16"/>
      <c r="J1" s="16"/>
      <c r="K1" s="16"/>
    </row>
    <row r="3" spans="1:11" ht="78" customHeight="1" x14ac:dyDescent="0.3">
      <c r="A3" s="15" t="s">
        <v>116</v>
      </c>
      <c r="B3" s="16"/>
      <c r="C3" s="16"/>
      <c r="D3" s="16"/>
      <c r="E3" s="16"/>
      <c r="F3" s="16"/>
      <c r="G3" s="16"/>
      <c r="H3" s="16"/>
      <c r="I3" s="16"/>
      <c r="J3" s="16"/>
      <c r="K3" s="16"/>
    </row>
    <row r="5" spans="1:11" x14ac:dyDescent="0.3">
      <c r="A5" s="2" t="s">
        <v>124</v>
      </c>
      <c r="B5" s="3">
        <v>100</v>
      </c>
      <c r="D5" s="2" t="s">
        <v>145</v>
      </c>
      <c r="E5" s="12">
        <f>_xlfn.CONFIDENCE.NORM(0.05,8,100)</f>
        <v>1.567971187632043</v>
      </c>
    </row>
    <row r="6" spans="1:11" x14ac:dyDescent="0.3">
      <c r="A6" s="2" t="s">
        <v>125</v>
      </c>
      <c r="B6" s="3">
        <v>170</v>
      </c>
    </row>
    <row r="7" spans="1:11" x14ac:dyDescent="0.3">
      <c r="A7" s="2" t="s">
        <v>128</v>
      </c>
      <c r="B7" s="3">
        <v>8</v>
      </c>
      <c r="D7" s="2" t="s">
        <v>137</v>
      </c>
      <c r="E7" s="12">
        <f>B6+E5</f>
        <v>171.56797118763205</v>
      </c>
    </row>
    <row r="8" spans="1:11" ht="14.25" customHeight="1" x14ac:dyDescent="0.3">
      <c r="A8" s="14" t="s">
        <v>129</v>
      </c>
      <c r="B8" s="3">
        <v>0.5</v>
      </c>
      <c r="D8" s="2" t="s">
        <v>138</v>
      </c>
      <c r="E8" s="12">
        <f>B6-E5</f>
        <v>168.43202881236795</v>
      </c>
    </row>
    <row r="10" spans="1:11" x14ac:dyDescent="0.3">
      <c r="D10" s="1" t="s">
        <v>146</v>
      </c>
    </row>
    <row r="11" spans="1:11" x14ac:dyDescent="0.3">
      <c r="F11" t="s">
        <v>136</v>
      </c>
    </row>
  </sheetData>
  <mergeCells count="2">
    <mergeCell ref="A1:K1"/>
    <mergeCell ref="A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
  <sheetViews>
    <sheetView workbookViewId="0">
      <selection activeCell="E14" sqref="E14"/>
    </sheetView>
  </sheetViews>
  <sheetFormatPr defaultRowHeight="14.4" x14ac:dyDescent="0.3"/>
  <cols>
    <col min="1" max="1" width="27.6640625" bestFit="1" customWidth="1"/>
  </cols>
  <sheetData>
    <row r="1" spans="1:10" ht="105.75" customHeight="1" x14ac:dyDescent="0.3">
      <c r="A1" s="15" t="s">
        <v>117</v>
      </c>
      <c r="B1" s="16"/>
      <c r="C1" s="16"/>
      <c r="D1" s="16"/>
      <c r="E1" s="16"/>
      <c r="F1" s="16"/>
      <c r="G1" s="16"/>
      <c r="H1" s="16"/>
      <c r="I1" s="16"/>
      <c r="J1" s="16"/>
    </row>
    <row r="3" spans="1:10" ht="75" customHeight="1" x14ac:dyDescent="0.3">
      <c r="A3" s="33" t="s">
        <v>118</v>
      </c>
      <c r="B3" s="34"/>
      <c r="C3" s="34"/>
      <c r="D3" s="34"/>
      <c r="E3" s="34"/>
      <c r="F3" s="34"/>
      <c r="G3" s="34"/>
      <c r="H3" s="34"/>
      <c r="I3" s="34"/>
      <c r="J3" s="34"/>
    </row>
    <row r="5" spans="1:10" x14ac:dyDescent="0.3">
      <c r="A5" s="2" t="s">
        <v>124</v>
      </c>
      <c r="B5" s="3">
        <v>25</v>
      </c>
      <c r="D5" s="2" t="s">
        <v>147</v>
      </c>
      <c r="E5" s="3">
        <f>(B6-B8)/(B7/SQRT(25))</f>
        <v>2.5</v>
      </c>
      <c r="G5" s="2" t="s">
        <v>149</v>
      </c>
      <c r="H5" s="3"/>
      <c r="I5" s="2" t="s">
        <v>151</v>
      </c>
    </row>
    <row r="6" spans="1:10" x14ac:dyDescent="0.3">
      <c r="A6" s="2" t="s">
        <v>125</v>
      </c>
      <c r="B6" s="3">
        <v>510</v>
      </c>
      <c r="D6" s="2" t="s">
        <v>148</v>
      </c>
      <c r="E6" s="3">
        <f>B5-1</f>
        <v>24</v>
      </c>
      <c r="G6" s="2">
        <v>2.0640000000000001</v>
      </c>
      <c r="H6" s="3" t="s">
        <v>150</v>
      </c>
      <c r="I6" s="2">
        <v>2.5</v>
      </c>
    </row>
    <row r="7" spans="1:10" x14ac:dyDescent="0.3">
      <c r="A7" s="2" t="s">
        <v>126</v>
      </c>
      <c r="B7" s="3">
        <v>20</v>
      </c>
      <c r="D7" s="2" t="s">
        <v>149</v>
      </c>
      <c r="E7" s="3">
        <v>2.0640000000000001</v>
      </c>
    </row>
    <row r="8" spans="1:10" x14ac:dyDescent="0.3">
      <c r="A8" s="2" t="s">
        <v>127</v>
      </c>
      <c r="B8" s="3">
        <v>500</v>
      </c>
    </row>
    <row r="10" spans="1:10" x14ac:dyDescent="0.3">
      <c r="A10" s="1" t="s">
        <v>152</v>
      </c>
    </row>
  </sheetData>
  <mergeCells count="2">
    <mergeCell ref="A1:J1"/>
    <mergeCell ref="A3:J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workbookViewId="0">
      <selection activeCell="C10" sqref="C10"/>
    </sheetView>
  </sheetViews>
  <sheetFormatPr defaultRowHeight="14.4" x14ac:dyDescent="0.3"/>
  <cols>
    <col min="1" max="1" width="26.88671875" bestFit="1" customWidth="1"/>
    <col min="4" max="4" width="19.109375" bestFit="1" customWidth="1"/>
  </cols>
  <sheetData>
    <row r="1" spans="1:11" ht="60" customHeight="1" x14ac:dyDescent="0.3">
      <c r="A1" s="15" t="s">
        <v>119</v>
      </c>
      <c r="B1" s="16"/>
      <c r="C1" s="16"/>
      <c r="D1" s="16"/>
      <c r="E1" s="16"/>
      <c r="F1" s="16"/>
      <c r="G1" s="16"/>
      <c r="H1" s="16"/>
      <c r="I1" s="16"/>
      <c r="J1" s="16"/>
      <c r="K1" s="16"/>
    </row>
    <row r="2" spans="1:11" x14ac:dyDescent="0.3">
      <c r="A2" s="1"/>
      <c r="B2" s="1"/>
      <c r="C2" s="1"/>
      <c r="D2" s="1"/>
      <c r="E2" s="1"/>
      <c r="F2" s="1"/>
      <c r="G2" s="1"/>
      <c r="H2" s="1"/>
      <c r="I2" s="1"/>
      <c r="J2" s="1"/>
      <c r="K2" s="1"/>
    </row>
    <row r="3" spans="1:11" ht="60.75" customHeight="1" x14ac:dyDescent="0.3">
      <c r="A3" s="15" t="s">
        <v>120</v>
      </c>
      <c r="B3" s="16"/>
      <c r="C3" s="16"/>
      <c r="D3" s="16"/>
      <c r="E3" s="16"/>
      <c r="F3" s="16"/>
      <c r="G3" s="16"/>
      <c r="H3" s="16"/>
      <c r="I3" s="16"/>
      <c r="J3" s="1"/>
      <c r="K3" s="1"/>
    </row>
    <row r="5" spans="1:11" x14ac:dyDescent="0.3">
      <c r="A5" s="2" t="s">
        <v>122</v>
      </c>
      <c r="B5" s="3">
        <v>2</v>
      </c>
      <c r="D5" s="2" t="s">
        <v>123</v>
      </c>
      <c r="E5" s="3">
        <f>_xlfn.POISSON.DIST(3,2,0)</f>
        <v>0.18044704431548364</v>
      </c>
    </row>
    <row r="6" spans="1:11" x14ac:dyDescent="0.3">
      <c r="A6" s="2" t="s">
        <v>121</v>
      </c>
      <c r="B6" s="3">
        <v>3</v>
      </c>
    </row>
  </sheetData>
  <mergeCells count="2">
    <mergeCell ref="A1:K1"/>
    <mergeCell ref="A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3"/>
  <sheetViews>
    <sheetView workbookViewId="0">
      <selection activeCell="C13" sqref="C13"/>
    </sheetView>
  </sheetViews>
  <sheetFormatPr defaultRowHeight="14.4" x14ac:dyDescent="0.3"/>
  <cols>
    <col min="1" max="1" width="10" customWidth="1"/>
    <col min="3" max="3" width="21.44140625" bestFit="1" customWidth="1"/>
  </cols>
  <sheetData>
    <row r="1" spans="1:14" ht="32.25" customHeight="1" x14ac:dyDescent="0.3">
      <c r="A1" s="15" t="s">
        <v>10</v>
      </c>
      <c r="B1" s="16"/>
      <c r="C1" s="16"/>
      <c r="D1" s="16"/>
      <c r="E1" s="16"/>
      <c r="F1" s="16"/>
      <c r="G1" s="16"/>
      <c r="H1" s="16"/>
      <c r="I1" s="16"/>
      <c r="J1" s="16"/>
      <c r="K1" s="16"/>
      <c r="L1" s="16"/>
      <c r="M1" s="16"/>
      <c r="N1" s="16"/>
    </row>
    <row r="2" spans="1:14" x14ac:dyDescent="0.3">
      <c r="A2" s="1" t="s">
        <v>11</v>
      </c>
      <c r="B2" s="1"/>
      <c r="C2" s="1"/>
      <c r="D2" s="1"/>
      <c r="E2" s="1"/>
      <c r="F2" s="1"/>
      <c r="G2" s="1"/>
      <c r="H2" s="1"/>
      <c r="I2" s="1"/>
      <c r="J2" s="1"/>
      <c r="K2" s="1"/>
      <c r="L2" s="1"/>
      <c r="M2" s="1"/>
      <c r="N2" s="1"/>
    </row>
    <row r="3" spans="1:14" x14ac:dyDescent="0.3">
      <c r="A3" s="1" t="s">
        <v>12</v>
      </c>
      <c r="B3" s="1"/>
      <c r="C3" s="1"/>
      <c r="D3" s="1"/>
      <c r="E3" s="1"/>
      <c r="F3" s="1"/>
      <c r="G3" s="1"/>
      <c r="H3" s="1"/>
      <c r="I3" s="1"/>
      <c r="J3" s="1"/>
      <c r="K3" s="1"/>
      <c r="L3" s="1"/>
      <c r="M3" s="1"/>
      <c r="N3" s="1"/>
    </row>
    <row r="4" spans="1:14" x14ac:dyDescent="0.3">
      <c r="A4" s="1" t="s">
        <v>13</v>
      </c>
      <c r="B4" s="1"/>
      <c r="C4" s="1"/>
      <c r="D4" s="1"/>
      <c r="E4" s="1"/>
      <c r="F4" s="1"/>
      <c r="G4" s="1"/>
      <c r="H4" s="1"/>
      <c r="I4" s="1"/>
      <c r="J4" s="1"/>
      <c r="K4" s="1"/>
      <c r="L4" s="1"/>
      <c r="M4" s="1"/>
      <c r="N4" s="1"/>
    </row>
    <row r="5" spans="1:14" x14ac:dyDescent="0.3">
      <c r="A5" s="1"/>
      <c r="B5" s="1"/>
      <c r="C5" s="1"/>
      <c r="D5" s="1"/>
      <c r="E5" s="1"/>
      <c r="F5" s="1"/>
      <c r="G5" s="1"/>
      <c r="H5" s="1"/>
      <c r="I5" s="1"/>
      <c r="J5" s="1"/>
      <c r="K5" s="1"/>
      <c r="L5" s="1"/>
      <c r="M5" s="1"/>
      <c r="N5" s="1"/>
    </row>
    <row r="6" spans="1:14" x14ac:dyDescent="0.3">
      <c r="A6" s="1" t="s">
        <v>14</v>
      </c>
      <c r="B6" s="1"/>
      <c r="C6" s="1"/>
      <c r="D6" s="1"/>
      <c r="E6" s="1"/>
      <c r="F6" s="1"/>
      <c r="G6" s="1"/>
      <c r="H6" s="1"/>
      <c r="I6" s="1"/>
      <c r="J6" s="1"/>
      <c r="K6" s="1"/>
      <c r="L6" s="1"/>
      <c r="M6" s="1"/>
      <c r="N6" s="1"/>
    </row>
    <row r="7" spans="1:14" x14ac:dyDescent="0.3">
      <c r="A7" s="1" t="s">
        <v>15</v>
      </c>
      <c r="B7" s="1"/>
      <c r="C7" s="1"/>
      <c r="D7" s="1"/>
      <c r="E7" s="1"/>
      <c r="F7" s="1"/>
      <c r="G7" s="1"/>
      <c r="H7" s="1"/>
      <c r="I7" s="1"/>
      <c r="J7" s="1"/>
      <c r="K7" s="1"/>
      <c r="L7" s="1"/>
      <c r="M7" s="1"/>
      <c r="N7" s="1"/>
    </row>
    <row r="8" spans="1:14" x14ac:dyDescent="0.3">
      <c r="A8" s="1" t="s">
        <v>16</v>
      </c>
      <c r="B8" s="1"/>
      <c r="C8" s="1"/>
      <c r="D8" s="1"/>
      <c r="E8" s="1"/>
      <c r="F8" s="1"/>
      <c r="G8" s="1"/>
      <c r="H8" s="1"/>
      <c r="I8" s="1"/>
      <c r="J8" s="1"/>
      <c r="K8" s="1"/>
      <c r="L8" s="1"/>
      <c r="M8" s="1"/>
      <c r="N8" s="1"/>
    </row>
    <row r="9" spans="1:14" x14ac:dyDescent="0.3">
      <c r="A9" s="1" t="s">
        <v>17</v>
      </c>
      <c r="B9" s="1"/>
      <c r="C9" s="1"/>
      <c r="D9" s="1"/>
      <c r="E9" s="1"/>
      <c r="F9" s="1"/>
      <c r="G9" s="1"/>
      <c r="H9" s="1"/>
      <c r="I9" s="1"/>
      <c r="J9" s="1"/>
      <c r="K9" s="1"/>
      <c r="L9" s="1"/>
      <c r="M9" s="1"/>
      <c r="N9" s="1"/>
    </row>
    <row r="10" spans="1:14" x14ac:dyDescent="0.3">
      <c r="A10" s="1"/>
      <c r="B10" s="1"/>
      <c r="C10" s="1"/>
      <c r="D10" s="1"/>
      <c r="E10" s="1"/>
      <c r="F10" s="1"/>
      <c r="G10" s="1"/>
      <c r="H10" s="1"/>
      <c r="I10" s="1"/>
      <c r="J10" s="1"/>
      <c r="K10" s="1"/>
      <c r="L10" s="1"/>
      <c r="M10" s="1"/>
      <c r="N10" s="1"/>
    </row>
    <row r="11" spans="1:14" ht="59.25" customHeight="1" x14ac:dyDescent="0.3">
      <c r="A11" s="15" t="s">
        <v>18</v>
      </c>
      <c r="B11" s="16"/>
      <c r="C11" s="16"/>
      <c r="D11" s="16"/>
      <c r="E11" s="16"/>
      <c r="F11" s="16"/>
      <c r="G11" s="16"/>
      <c r="H11" s="16"/>
      <c r="I11" s="16"/>
      <c r="J11" s="16"/>
      <c r="K11" s="16"/>
      <c r="L11" s="1"/>
      <c r="M11" s="1"/>
      <c r="N11" s="1"/>
    </row>
    <row r="13" spans="1:14" x14ac:dyDescent="0.3">
      <c r="A13" s="2" t="s">
        <v>19</v>
      </c>
    </row>
    <row r="14" spans="1:14" x14ac:dyDescent="0.3">
      <c r="A14" s="2">
        <v>3</v>
      </c>
      <c r="C14" s="2" t="s">
        <v>20</v>
      </c>
      <c r="D14" s="3">
        <f>MAX(A14:A63)-MIN(A14:A63)</f>
        <v>6</v>
      </c>
    </row>
    <row r="15" spans="1:14" x14ac:dyDescent="0.3">
      <c r="A15" s="3">
        <v>5</v>
      </c>
      <c r="C15" s="2" t="s">
        <v>21</v>
      </c>
      <c r="D15" s="3">
        <f>_xlfn.VAR.S(A14:A63)</f>
        <v>2.3363265306122454</v>
      </c>
    </row>
    <row r="16" spans="1:14" x14ac:dyDescent="0.3">
      <c r="A16" s="3">
        <v>2</v>
      </c>
      <c r="C16" s="2" t="s">
        <v>22</v>
      </c>
      <c r="D16" s="3">
        <f>_xlfn.STDEV.S(A14:A63)</f>
        <v>1.5285046714394579</v>
      </c>
    </row>
    <row r="17" spans="1:1" x14ac:dyDescent="0.3">
      <c r="A17" s="3">
        <v>4</v>
      </c>
    </row>
    <row r="18" spans="1:1" x14ac:dyDescent="0.3">
      <c r="A18" s="3">
        <v>6</v>
      </c>
    </row>
    <row r="19" spans="1:1" x14ac:dyDescent="0.3">
      <c r="A19" s="3">
        <v>2</v>
      </c>
    </row>
    <row r="20" spans="1:1" x14ac:dyDescent="0.3">
      <c r="A20" s="3">
        <v>3</v>
      </c>
    </row>
    <row r="21" spans="1:1" x14ac:dyDescent="0.3">
      <c r="A21" s="3">
        <v>4</v>
      </c>
    </row>
    <row r="22" spans="1:1" x14ac:dyDescent="0.3">
      <c r="A22" s="3">
        <v>2</v>
      </c>
    </row>
    <row r="23" spans="1:1" x14ac:dyDescent="0.3">
      <c r="A23" s="3">
        <v>5</v>
      </c>
    </row>
    <row r="24" spans="1:1" x14ac:dyDescent="0.3">
      <c r="A24" s="3">
        <v>7</v>
      </c>
    </row>
    <row r="25" spans="1:1" x14ac:dyDescent="0.3">
      <c r="A25" s="3">
        <v>2</v>
      </c>
    </row>
    <row r="26" spans="1:1" x14ac:dyDescent="0.3">
      <c r="A26" s="3">
        <v>3</v>
      </c>
    </row>
    <row r="27" spans="1:1" x14ac:dyDescent="0.3">
      <c r="A27" s="3">
        <v>4</v>
      </c>
    </row>
    <row r="28" spans="1:1" x14ac:dyDescent="0.3">
      <c r="A28" s="3">
        <v>2</v>
      </c>
    </row>
    <row r="29" spans="1:1" x14ac:dyDescent="0.3">
      <c r="A29" s="3">
        <v>4</v>
      </c>
    </row>
    <row r="30" spans="1:1" x14ac:dyDescent="0.3">
      <c r="A30" s="3">
        <v>2</v>
      </c>
    </row>
    <row r="31" spans="1:1" x14ac:dyDescent="0.3">
      <c r="A31" s="3">
        <v>3</v>
      </c>
    </row>
    <row r="32" spans="1:1" x14ac:dyDescent="0.3">
      <c r="A32" s="3">
        <v>5</v>
      </c>
    </row>
    <row r="33" spans="1:1" x14ac:dyDescent="0.3">
      <c r="A33" s="3">
        <v>6</v>
      </c>
    </row>
    <row r="34" spans="1:1" x14ac:dyDescent="0.3">
      <c r="A34" s="3">
        <v>3</v>
      </c>
    </row>
    <row r="35" spans="1:1" x14ac:dyDescent="0.3">
      <c r="A35" s="3">
        <v>2</v>
      </c>
    </row>
    <row r="36" spans="1:1" x14ac:dyDescent="0.3">
      <c r="A36" s="3">
        <v>1</v>
      </c>
    </row>
    <row r="37" spans="1:1" x14ac:dyDescent="0.3">
      <c r="A37" s="3">
        <v>4</v>
      </c>
    </row>
    <row r="38" spans="1:1" x14ac:dyDescent="0.3">
      <c r="A38" s="3">
        <v>2</v>
      </c>
    </row>
    <row r="39" spans="1:1" x14ac:dyDescent="0.3">
      <c r="A39" s="3">
        <v>4</v>
      </c>
    </row>
    <row r="40" spans="1:1" x14ac:dyDescent="0.3">
      <c r="A40" s="3">
        <v>5</v>
      </c>
    </row>
    <row r="41" spans="1:1" x14ac:dyDescent="0.3">
      <c r="A41" s="3">
        <v>3</v>
      </c>
    </row>
    <row r="42" spans="1:1" x14ac:dyDescent="0.3">
      <c r="A42" s="3">
        <v>2</v>
      </c>
    </row>
    <row r="43" spans="1:1" x14ac:dyDescent="0.3">
      <c r="A43" s="3">
        <v>7</v>
      </c>
    </row>
    <row r="44" spans="1:1" x14ac:dyDescent="0.3">
      <c r="A44" s="3">
        <v>2</v>
      </c>
    </row>
    <row r="45" spans="1:1" x14ac:dyDescent="0.3">
      <c r="A45" s="3">
        <v>3</v>
      </c>
    </row>
    <row r="46" spans="1:1" x14ac:dyDescent="0.3">
      <c r="A46" s="3">
        <v>4</v>
      </c>
    </row>
    <row r="47" spans="1:1" x14ac:dyDescent="0.3">
      <c r="A47" s="3">
        <v>5</v>
      </c>
    </row>
    <row r="48" spans="1:1" x14ac:dyDescent="0.3">
      <c r="A48" s="3">
        <v>1</v>
      </c>
    </row>
    <row r="49" spans="1:1" x14ac:dyDescent="0.3">
      <c r="A49" s="3">
        <v>6</v>
      </c>
    </row>
    <row r="50" spans="1:1" x14ac:dyDescent="0.3">
      <c r="A50" s="3">
        <v>2</v>
      </c>
    </row>
    <row r="51" spans="1:1" x14ac:dyDescent="0.3">
      <c r="A51" s="3">
        <v>4</v>
      </c>
    </row>
    <row r="52" spans="1:1" x14ac:dyDescent="0.3">
      <c r="A52" s="3">
        <v>3</v>
      </c>
    </row>
    <row r="53" spans="1:1" x14ac:dyDescent="0.3">
      <c r="A53" s="3">
        <v>5</v>
      </c>
    </row>
    <row r="54" spans="1:1" x14ac:dyDescent="0.3">
      <c r="A54" s="3">
        <v>3</v>
      </c>
    </row>
    <row r="55" spans="1:1" x14ac:dyDescent="0.3">
      <c r="A55" s="3">
        <v>2</v>
      </c>
    </row>
    <row r="56" spans="1:1" x14ac:dyDescent="0.3">
      <c r="A56" s="3">
        <v>4</v>
      </c>
    </row>
    <row r="57" spans="1:1" x14ac:dyDescent="0.3">
      <c r="A57" s="3">
        <v>2</v>
      </c>
    </row>
    <row r="58" spans="1:1" x14ac:dyDescent="0.3">
      <c r="A58" s="3">
        <v>6</v>
      </c>
    </row>
    <row r="59" spans="1:1" x14ac:dyDescent="0.3">
      <c r="A59" s="3">
        <v>3</v>
      </c>
    </row>
    <row r="60" spans="1:1" x14ac:dyDescent="0.3">
      <c r="A60" s="3">
        <v>2</v>
      </c>
    </row>
    <row r="61" spans="1:1" x14ac:dyDescent="0.3">
      <c r="A61" s="3">
        <v>4</v>
      </c>
    </row>
    <row r="62" spans="1:1" x14ac:dyDescent="0.3">
      <c r="A62" s="3">
        <v>5</v>
      </c>
    </row>
    <row r="63" spans="1:1" x14ac:dyDescent="0.3">
      <c r="A63" s="3">
        <v>3</v>
      </c>
    </row>
  </sheetData>
  <mergeCells count="2">
    <mergeCell ref="A1:N1"/>
    <mergeCell ref="A11:K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topLeftCell="A4" workbookViewId="0">
      <selection activeCell="A16" sqref="A16"/>
    </sheetView>
  </sheetViews>
  <sheetFormatPr defaultRowHeight="14.4" x14ac:dyDescent="0.3"/>
  <cols>
    <col min="1" max="1" width="18.33203125" customWidth="1"/>
    <col min="3" max="3" width="28.6640625" bestFit="1" customWidth="1"/>
  </cols>
  <sheetData>
    <row r="1" spans="1:13" ht="30" customHeight="1" x14ac:dyDescent="0.3">
      <c r="A1" s="15" t="s">
        <v>23</v>
      </c>
      <c r="B1" s="16"/>
      <c r="C1" s="16"/>
      <c r="D1" s="16"/>
      <c r="E1" s="16"/>
      <c r="F1" s="16"/>
      <c r="G1" s="16"/>
      <c r="H1" s="16"/>
      <c r="I1" s="16"/>
      <c r="J1" s="16"/>
      <c r="K1" s="16"/>
      <c r="L1" s="16"/>
      <c r="M1" s="16"/>
    </row>
    <row r="2" spans="1:13" x14ac:dyDescent="0.3">
      <c r="A2" s="1"/>
      <c r="B2" s="1"/>
      <c r="C2" s="1"/>
      <c r="D2" s="1"/>
      <c r="E2" s="1"/>
      <c r="F2" s="1"/>
      <c r="G2" s="1"/>
      <c r="H2" s="1"/>
      <c r="I2" s="1"/>
      <c r="J2" s="1"/>
      <c r="K2" s="1"/>
      <c r="L2" s="1"/>
      <c r="M2" s="1"/>
    </row>
    <row r="3" spans="1:13" x14ac:dyDescent="0.3">
      <c r="A3" s="1" t="s">
        <v>24</v>
      </c>
      <c r="B3" s="1"/>
      <c r="C3" s="1"/>
      <c r="D3" s="1"/>
      <c r="E3" s="1"/>
      <c r="F3" s="1"/>
      <c r="G3" s="1"/>
      <c r="H3" s="1"/>
      <c r="I3" s="1"/>
      <c r="J3" s="1"/>
      <c r="K3" s="1"/>
      <c r="L3" s="1"/>
      <c r="M3" s="1"/>
    </row>
    <row r="4" spans="1:13" x14ac:dyDescent="0.3">
      <c r="A4" s="1" t="s">
        <v>25</v>
      </c>
      <c r="B4" s="1"/>
      <c r="C4" s="1"/>
      <c r="D4" s="1"/>
      <c r="E4" s="1"/>
      <c r="F4" s="1"/>
      <c r="G4" s="1"/>
      <c r="H4" s="1"/>
      <c r="I4" s="1"/>
      <c r="J4" s="1"/>
      <c r="K4" s="1"/>
      <c r="L4" s="1"/>
      <c r="M4" s="1"/>
    </row>
    <row r="5" spans="1:13" x14ac:dyDescent="0.3">
      <c r="A5" s="1"/>
      <c r="B5" s="1"/>
      <c r="C5" s="1"/>
      <c r="D5" s="1"/>
      <c r="E5" s="1"/>
      <c r="F5" s="1"/>
      <c r="G5" s="1"/>
      <c r="H5" s="1"/>
      <c r="I5" s="1"/>
      <c r="J5" s="1"/>
      <c r="K5" s="1"/>
      <c r="L5" s="1"/>
      <c r="M5" s="1"/>
    </row>
    <row r="6" spans="1:13" x14ac:dyDescent="0.3">
      <c r="A6" s="1" t="s">
        <v>14</v>
      </c>
      <c r="B6" s="1"/>
      <c r="C6" s="1"/>
      <c r="D6" s="1"/>
      <c r="E6" s="1"/>
      <c r="F6" s="1"/>
      <c r="G6" s="1"/>
      <c r="H6" s="1"/>
      <c r="I6" s="1"/>
      <c r="J6" s="1"/>
      <c r="K6" s="1"/>
      <c r="L6" s="1"/>
      <c r="M6" s="1"/>
    </row>
    <row r="7" spans="1:13" x14ac:dyDescent="0.3">
      <c r="A7" s="1" t="s">
        <v>26</v>
      </c>
      <c r="B7" s="1"/>
      <c r="C7" s="1"/>
      <c r="D7" s="1"/>
      <c r="E7" s="1"/>
      <c r="F7" s="1"/>
      <c r="G7" s="1"/>
      <c r="H7" s="1"/>
      <c r="I7" s="1"/>
      <c r="J7" s="1"/>
      <c r="K7" s="1"/>
      <c r="L7" s="1"/>
      <c r="M7" s="1"/>
    </row>
    <row r="8" spans="1:13" x14ac:dyDescent="0.3">
      <c r="A8" s="1" t="s">
        <v>27</v>
      </c>
      <c r="B8" s="1"/>
      <c r="C8" s="1"/>
      <c r="D8" s="1"/>
      <c r="E8" s="1"/>
      <c r="F8" s="1"/>
      <c r="G8" s="1"/>
      <c r="H8" s="1"/>
      <c r="I8" s="1"/>
      <c r="J8" s="1"/>
      <c r="K8" s="1"/>
      <c r="L8" s="1"/>
      <c r="M8" s="1"/>
    </row>
    <row r="9" spans="1:13" x14ac:dyDescent="0.3">
      <c r="A9" s="1"/>
      <c r="B9" s="1"/>
      <c r="C9" s="1"/>
      <c r="D9" s="1"/>
      <c r="E9" s="1"/>
      <c r="F9" s="1"/>
      <c r="G9" s="1"/>
      <c r="H9" s="1"/>
      <c r="I9" s="1"/>
      <c r="J9" s="1"/>
      <c r="K9" s="1"/>
      <c r="L9" s="1"/>
      <c r="M9" s="1"/>
    </row>
    <row r="10" spans="1:13" ht="59.25" customHeight="1" x14ac:dyDescent="0.3">
      <c r="A10" s="15" t="s">
        <v>28</v>
      </c>
      <c r="B10" s="16"/>
      <c r="C10" s="16"/>
      <c r="D10" s="16"/>
      <c r="E10" s="16"/>
      <c r="F10" s="16"/>
      <c r="G10" s="16"/>
      <c r="H10" s="16"/>
      <c r="I10" s="16"/>
      <c r="J10" s="16"/>
      <c r="K10" s="16"/>
      <c r="L10" s="1"/>
      <c r="M10" s="1"/>
    </row>
    <row r="12" spans="1:13" x14ac:dyDescent="0.3">
      <c r="A12" s="2" t="s">
        <v>29</v>
      </c>
    </row>
    <row r="13" spans="1:13" x14ac:dyDescent="0.3">
      <c r="A13" s="8">
        <v>120</v>
      </c>
      <c r="B13" s="5"/>
      <c r="C13" s="7" t="s">
        <v>133</v>
      </c>
      <c r="D13" s="2" t="s">
        <v>110</v>
      </c>
      <c r="E13" s="8">
        <f>AVERAGE(A13:A24)</f>
        <v>132.5</v>
      </c>
    </row>
    <row r="14" spans="1:13" x14ac:dyDescent="0.3">
      <c r="A14" s="8">
        <v>150</v>
      </c>
      <c r="B14" s="5"/>
      <c r="C14" s="2" t="s">
        <v>134</v>
      </c>
      <c r="D14" s="2" t="s">
        <v>135</v>
      </c>
      <c r="E14" s="8">
        <f>MAX(A13:A24)-MIN(A13:A24)</f>
        <v>45</v>
      </c>
    </row>
    <row r="15" spans="1:13" x14ac:dyDescent="0.3">
      <c r="A15" s="8">
        <v>110</v>
      </c>
      <c r="B15" s="5"/>
    </row>
    <row r="16" spans="1:13" x14ac:dyDescent="0.3">
      <c r="A16" s="8">
        <v>135</v>
      </c>
      <c r="B16" s="5"/>
    </row>
    <row r="17" spans="1:2" x14ac:dyDescent="0.3">
      <c r="A17" s="8">
        <v>125</v>
      </c>
      <c r="B17" s="5"/>
    </row>
    <row r="18" spans="1:2" x14ac:dyDescent="0.3">
      <c r="A18" s="8">
        <v>140</v>
      </c>
      <c r="B18" s="5"/>
    </row>
    <row r="19" spans="1:2" x14ac:dyDescent="0.3">
      <c r="A19" s="8">
        <v>130</v>
      </c>
      <c r="B19" s="5"/>
    </row>
    <row r="20" spans="1:2" x14ac:dyDescent="0.3">
      <c r="A20" s="8">
        <v>155</v>
      </c>
      <c r="B20" s="5"/>
    </row>
    <row r="21" spans="1:2" x14ac:dyDescent="0.3">
      <c r="A21" s="8">
        <v>115</v>
      </c>
      <c r="B21" s="5"/>
    </row>
    <row r="22" spans="1:2" x14ac:dyDescent="0.3">
      <c r="A22" s="8">
        <v>145</v>
      </c>
      <c r="B22" s="5"/>
    </row>
    <row r="23" spans="1:2" x14ac:dyDescent="0.3">
      <c r="A23" s="8">
        <v>135</v>
      </c>
      <c r="B23" s="5"/>
    </row>
    <row r="24" spans="1:2" x14ac:dyDescent="0.3">
      <c r="A24" s="8">
        <v>130</v>
      </c>
    </row>
    <row r="25" spans="1:2" x14ac:dyDescent="0.3">
      <c r="A25" s="6"/>
    </row>
    <row r="26" spans="1:2" x14ac:dyDescent="0.3">
      <c r="A26" s="6"/>
    </row>
    <row r="27" spans="1:2" x14ac:dyDescent="0.3">
      <c r="A27" s="6"/>
    </row>
  </sheetData>
  <mergeCells count="2">
    <mergeCell ref="A1:M1"/>
    <mergeCell ref="A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8"/>
  <sheetViews>
    <sheetView topLeftCell="A14" workbookViewId="0">
      <selection activeCell="A34" sqref="A34"/>
    </sheetView>
  </sheetViews>
  <sheetFormatPr defaultRowHeight="14.4" x14ac:dyDescent="0.3"/>
  <cols>
    <col min="7" max="7" width="40.44140625" bestFit="1" customWidth="1"/>
  </cols>
  <sheetData>
    <row r="1" spans="1:14" ht="30.75" customHeight="1" x14ac:dyDescent="0.3">
      <c r="A1" s="15" t="s">
        <v>30</v>
      </c>
      <c r="B1" s="16"/>
      <c r="C1" s="16"/>
      <c r="D1" s="16"/>
      <c r="E1" s="16"/>
      <c r="F1" s="16"/>
      <c r="G1" s="16"/>
      <c r="H1" s="16"/>
      <c r="I1" s="16"/>
      <c r="J1" s="16"/>
      <c r="K1" s="16"/>
      <c r="L1" s="16"/>
      <c r="M1" s="16"/>
      <c r="N1" s="16"/>
    </row>
    <row r="2" spans="1:14" x14ac:dyDescent="0.3">
      <c r="A2" s="1"/>
      <c r="B2" s="1"/>
      <c r="C2" s="1"/>
      <c r="D2" s="1"/>
      <c r="E2" s="1"/>
      <c r="F2" s="1"/>
      <c r="G2" s="1"/>
      <c r="H2" s="1"/>
      <c r="I2" s="1"/>
      <c r="J2" s="1"/>
      <c r="K2" s="1"/>
      <c r="L2" s="1"/>
      <c r="M2" s="1"/>
      <c r="N2" s="1"/>
    </row>
    <row r="3" spans="1:14" x14ac:dyDescent="0.3">
      <c r="A3" s="1" t="s">
        <v>31</v>
      </c>
      <c r="B3" s="1"/>
      <c r="C3" s="1"/>
      <c r="D3" s="1"/>
      <c r="E3" s="1"/>
      <c r="F3" s="1"/>
      <c r="G3" s="1"/>
      <c r="H3" s="1"/>
      <c r="I3" s="1"/>
      <c r="J3" s="1"/>
      <c r="K3" s="1"/>
      <c r="L3" s="1"/>
      <c r="M3" s="1"/>
      <c r="N3" s="1"/>
    </row>
    <row r="4" spans="1:14" x14ac:dyDescent="0.3">
      <c r="A4" s="1"/>
      <c r="B4" s="1"/>
      <c r="C4" s="1"/>
      <c r="D4" s="1"/>
      <c r="E4" s="1"/>
      <c r="F4" s="1"/>
      <c r="G4" s="1"/>
      <c r="H4" s="1"/>
      <c r="I4" s="1"/>
      <c r="J4" s="1"/>
      <c r="K4" s="1"/>
      <c r="L4" s="1"/>
      <c r="M4" s="1"/>
      <c r="N4" s="1"/>
    </row>
    <row r="5" spans="1:14" x14ac:dyDescent="0.3">
      <c r="A5" s="1" t="s">
        <v>32</v>
      </c>
      <c r="B5" s="1"/>
      <c r="C5" s="1"/>
      <c r="D5" s="1"/>
      <c r="E5" s="1"/>
      <c r="F5" s="1"/>
      <c r="G5" s="1"/>
      <c r="H5" s="1"/>
      <c r="I5" s="1"/>
      <c r="J5" s="1"/>
      <c r="K5" s="1"/>
      <c r="L5" s="1"/>
      <c r="M5" s="1"/>
      <c r="N5" s="1"/>
    </row>
    <row r="6" spans="1:14" x14ac:dyDescent="0.3">
      <c r="A6" s="1" t="s">
        <v>33</v>
      </c>
      <c r="B6" s="1"/>
      <c r="C6" s="1"/>
      <c r="D6" s="1"/>
      <c r="E6" s="1"/>
      <c r="F6" s="1"/>
      <c r="G6" s="1"/>
      <c r="H6" s="1"/>
      <c r="I6" s="1"/>
      <c r="J6" s="1"/>
      <c r="K6" s="1"/>
      <c r="L6" s="1"/>
      <c r="M6" s="1"/>
      <c r="N6" s="1"/>
    </row>
    <row r="7" spans="1:14" x14ac:dyDescent="0.3">
      <c r="A7" s="1" t="s">
        <v>34</v>
      </c>
      <c r="B7" s="1"/>
      <c r="C7" s="1"/>
      <c r="D7" s="1"/>
      <c r="E7" s="1"/>
      <c r="F7" s="1"/>
      <c r="G7" s="1"/>
      <c r="H7" s="1"/>
      <c r="I7" s="1"/>
      <c r="J7" s="1"/>
      <c r="K7" s="1"/>
      <c r="L7" s="1"/>
      <c r="M7" s="1"/>
      <c r="N7" s="1"/>
    </row>
    <row r="8" spans="1:14" x14ac:dyDescent="0.3">
      <c r="A8" s="1" t="s">
        <v>35</v>
      </c>
      <c r="B8" s="1"/>
      <c r="C8" s="1"/>
      <c r="D8" s="1"/>
      <c r="E8" s="1"/>
      <c r="F8" s="1"/>
      <c r="G8" s="1"/>
      <c r="H8" s="1"/>
      <c r="I8" s="1"/>
      <c r="J8" s="1"/>
      <c r="K8" s="1"/>
      <c r="L8" s="1"/>
      <c r="M8" s="1"/>
      <c r="N8" s="1"/>
    </row>
    <row r="9" spans="1:14" x14ac:dyDescent="0.3">
      <c r="A9" s="1" t="s">
        <v>36</v>
      </c>
      <c r="B9" s="1"/>
      <c r="C9" s="1"/>
      <c r="D9" s="1"/>
      <c r="E9" s="1"/>
      <c r="F9" s="1"/>
      <c r="G9" s="1"/>
      <c r="H9" s="1"/>
      <c r="I9" s="1"/>
      <c r="J9" s="1"/>
      <c r="K9" s="1"/>
      <c r="L9" s="1"/>
      <c r="M9" s="1"/>
      <c r="N9" s="1"/>
    </row>
    <row r="10" spans="1:14" x14ac:dyDescent="0.3">
      <c r="A10" s="1"/>
      <c r="B10" s="1"/>
      <c r="C10" s="1"/>
      <c r="D10" s="1"/>
      <c r="E10" s="1"/>
      <c r="F10" s="1"/>
      <c r="G10" s="1"/>
      <c r="H10" s="1"/>
      <c r="I10" s="1"/>
      <c r="J10" s="1"/>
      <c r="K10" s="1"/>
      <c r="L10" s="1"/>
      <c r="M10" s="1"/>
      <c r="N10" s="1"/>
    </row>
    <row r="11" spans="1:14" x14ac:dyDescent="0.3">
      <c r="A11" s="1" t="s">
        <v>14</v>
      </c>
      <c r="B11" s="1"/>
      <c r="C11" s="1"/>
      <c r="D11" s="1"/>
      <c r="E11" s="1"/>
      <c r="F11" s="1"/>
      <c r="G11" s="1"/>
      <c r="H11" s="1"/>
      <c r="I11" s="1"/>
      <c r="J11" s="1"/>
      <c r="K11" s="1"/>
      <c r="L11" s="1"/>
      <c r="M11" s="1"/>
      <c r="N11" s="1"/>
    </row>
    <row r="12" spans="1:14" x14ac:dyDescent="0.3">
      <c r="A12" s="1" t="s">
        <v>37</v>
      </c>
      <c r="B12" s="1"/>
      <c r="C12" s="1"/>
      <c r="D12" s="1"/>
      <c r="E12" s="1"/>
      <c r="F12" s="1"/>
      <c r="G12" s="1"/>
      <c r="H12" s="1"/>
      <c r="I12" s="1"/>
      <c r="J12" s="1"/>
      <c r="K12" s="1"/>
      <c r="L12" s="1"/>
      <c r="M12" s="1"/>
      <c r="N12" s="1"/>
    </row>
    <row r="13" spans="1:14" x14ac:dyDescent="0.3">
      <c r="A13" s="1" t="s">
        <v>38</v>
      </c>
      <c r="B13" s="1"/>
      <c r="C13" s="1"/>
      <c r="D13" s="1"/>
      <c r="E13" s="1"/>
      <c r="F13" s="1"/>
      <c r="G13" s="1"/>
      <c r="H13" s="1"/>
      <c r="I13" s="1"/>
      <c r="J13" s="1"/>
      <c r="K13" s="1"/>
      <c r="L13" s="1"/>
      <c r="M13" s="1"/>
      <c r="N13" s="1"/>
    </row>
    <row r="14" spans="1:14" x14ac:dyDescent="0.3">
      <c r="A14" s="1" t="s">
        <v>39</v>
      </c>
      <c r="B14" s="1"/>
      <c r="C14" s="1"/>
      <c r="D14" s="1"/>
      <c r="E14" s="1"/>
      <c r="F14" s="1"/>
      <c r="G14" s="1"/>
      <c r="H14" s="1"/>
      <c r="I14" s="1"/>
      <c r="J14" s="1"/>
      <c r="K14" s="1"/>
      <c r="L14" s="1"/>
      <c r="M14" s="1"/>
      <c r="N14" s="1"/>
    </row>
    <row r="15" spans="1:14" x14ac:dyDescent="0.3">
      <c r="A15" s="1"/>
      <c r="B15" s="1"/>
      <c r="C15" s="1"/>
      <c r="D15" s="1"/>
      <c r="E15" s="1"/>
      <c r="F15" s="1"/>
      <c r="G15" s="1"/>
      <c r="H15" s="1"/>
      <c r="I15" s="1"/>
      <c r="J15" s="1"/>
      <c r="K15" s="1"/>
      <c r="L15" s="1"/>
      <c r="M15" s="1"/>
      <c r="N15" s="1"/>
    </row>
    <row r="16" spans="1:14" ht="75.75" customHeight="1" x14ac:dyDescent="0.3">
      <c r="A16" s="15" t="s">
        <v>40</v>
      </c>
      <c r="B16" s="16"/>
      <c r="C16" s="16"/>
      <c r="D16" s="16"/>
      <c r="E16" s="16"/>
      <c r="F16" s="16"/>
      <c r="G16" s="16"/>
      <c r="H16" s="16"/>
      <c r="I16" s="16"/>
      <c r="J16" s="16"/>
      <c r="K16" s="16"/>
      <c r="L16" s="16"/>
      <c r="M16" s="16"/>
      <c r="N16" s="16"/>
    </row>
    <row r="18" spans="1:12" x14ac:dyDescent="0.3">
      <c r="A18" s="2" t="s">
        <v>41</v>
      </c>
      <c r="B18" s="2" t="s">
        <v>42</v>
      </c>
      <c r="C18" s="2" t="s">
        <v>43</v>
      </c>
      <c r="D18" s="2" t="s">
        <v>44</v>
      </c>
      <c r="E18" s="2" t="s">
        <v>45</v>
      </c>
      <c r="G18" s="3"/>
      <c r="H18" s="2" t="s">
        <v>41</v>
      </c>
      <c r="I18" s="2" t="s">
        <v>46</v>
      </c>
      <c r="J18" s="2" t="s">
        <v>47</v>
      </c>
      <c r="K18" s="2" t="s">
        <v>48</v>
      </c>
      <c r="L18" s="2" t="s">
        <v>49</v>
      </c>
    </row>
    <row r="19" spans="1:12" x14ac:dyDescent="0.3">
      <c r="A19" s="3">
        <v>30</v>
      </c>
      <c r="B19" s="3">
        <v>25</v>
      </c>
      <c r="C19" s="3">
        <v>22</v>
      </c>
      <c r="D19" s="3">
        <v>18</v>
      </c>
      <c r="E19" s="3">
        <v>35</v>
      </c>
      <c r="G19" s="2" t="s">
        <v>50</v>
      </c>
      <c r="H19" s="3">
        <f>AVERAGE(A19:A28)</f>
        <v>30.6</v>
      </c>
      <c r="I19" s="3">
        <f>AVERAGE(B19:B28)</f>
        <v>25.9</v>
      </c>
      <c r="J19" s="3">
        <f>AVERAGE(C19:C28)</f>
        <v>22.9</v>
      </c>
      <c r="K19" s="3">
        <f>AVERAGE(D19:D28)</f>
        <v>18.8</v>
      </c>
      <c r="L19" s="3">
        <f>AVERAGE(E19:E28)</f>
        <v>34.200000000000003</v>
      </c>
    </row>
    <row r="20" spans="1:12" x14ac:dyDescent="0.3">
      <c r="A20" s="3">
        <v>32</v>
      </c>
      <c r="B20" s="3">
        <v>27</v>
      </c>
      <c r="C20" s="3">
        <v>23</v>
      </c>
      <c r="D20" s="3">
        <v>17</v>
      </c>
      <c r="E20" s="3">
        <v>36</v>
      </c>
      <c r="G20" s="2" t="s">
        <v>51</v>
      </c>
      <c r="H20" s="3">
        <f>MAX(A19:A28)-MIN(A19:A28)</f>
        <v>5</v>
      </c>
      <c r="I20" s="3">
        <f>MAX(B19:B28)-MIN(B19:B28)</f>
        <v>5</v>
      </c>
      <c r="J20" s="3">
        <f t="shared" ref="J20" si="0">MAX(C19:C28)-MIN(C19:C28)</f>
        <v>5</v>
      </c>
      <c r="K20" s="3">
        <f>MAX(D19:D28)-MIN(D19:D28)</f>
        <v>4</v>
      </c>
      <c r="L20" s="3">
        <f>MAX(E19:E28)-MIN(E19:E28)</f>
        <v>4</v>
      </c>
    </row>
    <row r="21" spans="1:12" x14ac:dyDescent="0.3">
      <c r="A21" s="3">
        <v>33</v>
      </c>
      <c r="B21" s="3">
        <v>26</v>
      </c>
      <c r="C21" s="3">
        <v>20</v>
      </c>
      <c r="D21" s="3">
        <v>19</v>
      </c>
      <c r="E21" s="3">
        <v>34</v>
      </c>
      <c r="G21" s="2" t="s">
        <v>52</v>
      </c>
      <c r="H21" s="3">
        <f>_xlfn.VAR.S(A19:A28)</f>
        <v>2.2666666666666675</v>
      </c>
      <c r="I21" s="3">
        <f t="shared" ref="I21:L21" si="1">_xlfn.VAR.S(B19:B28)</f>
        <v>2.7666666666666675</v>
      </c>
      <c r="J21" s="3">
        <f>_xlfn.VAR.S(C19:C28)</f>
        <v>2.7666666666666675</v>
      </c>
      <c r="K21" s="3">
        <f t="shared" si="1"/>
        <v>1.7333333333333332</v>
      </c>
      <c r="L21" s="3">
        <f t="shared" si="1"/>
        <v>1.7333333333333332</v>
      </c>
    </row>
    <row r="22" spans="1:12" x14ac:dyDescent="0.3">
      <c r="A22" s="3">
        <v>28</v>
      </c>
      <c r="B22" s="3">
        <v>23</v>
      </c>
      <c r="C22" s="3">
        <v>25</v>
      </c>
      <c r="D22" s="3">
        <v>20</v>
      </c>
      <c r="E22" s="3">
        <v>35</v>
      </c>
    </row>
    <row r="23" spans="1:12" x14ac:dyDescent="0.3">
      <c r="A23" s="3">
        <v>31</v>
      </c>
      <c r="B23" s="3">
        <v>28</v>
      </c>
      <c r="C23" s="3">
        <v>21</v>
      </c>
      <c r="D23" s="3">
        <v>21</v>
      </c>
      <c r="E23" s="3">
        <v>33</v>
      </c>
    </row>
    <row r="24" spans="1:12" x14ac:dyDescent="0.3">
      <c r="A24" s="3">
        <v>30</v>
      </c>
      <c r="B24" s="3">
        <v>24</v>
      </c>
      <c r="C24" s="3">
        <v>24</v>
      </c>
      <c r="D24" s="3">
        <v>18</v>
      </c>
      <c r="E24" s="3">
        <v>34</v>
      </c>
    </row>
    <row r="25" spans="1:12" x14ac:dyDescent="0.3">
      <c r="A25" s="3">
        <v>29</v>
      </c>
      <c r="B25" s="3">
        <v>26</v>
      </c>
      <c r="C25" s="3">
        <v>23</v>
      </c>
      <c r="D25" s="3">
        <v>19</v>
      </c>
      <c r="E25" s="3">
        <v>32</v>
      </c>
    </row>
    <row r="26" spans="1:12" x14ac:dyDescent="0.3">
      <c r="A26" s="3">
        <v>30</v>
      </c>
      <c r="B26" s="3">
        <v>25</v>
      </c>
      <c r="C26" s="3">
        <v>22</v>
      </c>
      <c r="D26" s="3">
        <v>17</v>
      </c>
      <c r="E26" s="3">
        <v>33</v>
      </c>
    </row>
    <row r="27" spans="1:12" x14ac:dyDescent="0.3">
      <c r="A27" s="3">
        <v>32</v>
      </c>
      <c r="B27" s="3">
        <v>27</v>
      </c>
      <c r="C27" s="3">
        <v>25</v>
      </c>
      <c r="D27" s="3">
        <v>20</v>
      </c>
      <c r="E27" s="3">
        <v>36</v>
      </c>
    </row>
    <row r="28" spans="1:12" x14ac:dyDescent="0.3">
      <c r="A28" s="3">
        <v>31</v>
      </c>
      <c r="B28" s="3">
        <v>28</v>
      </c>
      <c r="C28" s="3">
        <v>24</v>
      </c>
      <c r="D28" s="3">
        <v>19</v>
      </c>
      <c r="E28" s="3">
        <v>34</v>
      </c>
    </row>
  </sheetData>
  <mergeCells count="2">
    <mergeCell ref="A1:N1"/>
    <mergeCell ref="A16:N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2"/>
  <sheetViews>
    <sheetView tabSelected="1" topLeftCell="A23" workbookViewId="0">
      <selection activeCell="P41" sqref="P41"/>
    </sheetView>
  </sheetViews>
  <sheetFormatPr defaultRowHeight="14.4" x14ac:dyDescent="0.3"/>
  <cols>
    <col min="2" max="2" width="10.33203125" bestFit="1" customWidth="1"/>
    <col min="4" max="4" width="17.6640625" bestFit="1" customWidth="1"/>
  </cols>
  <sheetData>
    <row r="1" spans="1:11" ht="30" customHeight="1" x14ac:dyDescent="0.3">
      <c r="A1" s="15" t="s">
        <v>53</v>
      </c>
      <c r="B1" s="16"/>
      <c r="C1" s="16"/>
      <c r="D1" s="16"/>
      <c r="E1" s="16"/>
      <c r="F1" s="16"/>
      <c r="G1" s="16"/>
      <c r="H1" s="16"/>
      <c r="I1" s="16"/>
      <c r="J1" s="16"/>
      <c r="K1" s="16"/>
    </row>
    <row r="2" spans="1:11" x14ac:dyDescent="0.3">
      <c r="A2" s="1"/>
      <c r="B2" s="1"/>
      <c r="C2" s="1"/>
      <c r="D2" s="1"/>
      <c r="E2" s="1"/>
      <c r="F2" s="1"/>
      <c r="G2" s="1"/>
      <c r="H2" s="1"/>
      <c r="I2" s="1"/>
      <c r="J2" s="1"/>
      <c r="K2" s="1"/>
    </row>
    <row r="3" spans="1:11" ht="30.75" customHeight="1" x14ac:dyDescent="0.3">
      <c r="A3" s="15" t="s">
        <v>54</v>
      </c>
      <c r="B3" s="16"/>
      <c r="C3" s="16"/>
      <c r="D3" s="16"/>
      <c r="E3" s="16"/>
      <c r="F3" s="16"/>
      <c r="G3" s="16"/>
      <c r="H3" s="16"/>
      <c r="I3" s="16"/>
      <c r="J3" s="1"/>
      <c r="K3" s="1"/>
    </row>
    <row r="4" spans="1:11" x14ac:dyDescent="0.3">
      <c r="A4" s="1"/>
      <c r="B4" s="1"/>
      <c r="C4" s="1"/>
      <c r="D4" s="1"/>
      <c r="E4" s="1"/>
      <c r="F4" s="1"/>
      <c r="G4" s="1"/>
      <c r="H4" s="1"/>
      <c r="I4" s="1"/>
      <c r="J4" s="1"/>
      <c r="K4" s="1"/>
    </row>
    <row r="5" spans="1:11" x14ac:dyDescent="0.3">
      <c r="A5" s="1" t="s">
        <v>55</v>
      </c>
      <c r="B5" s="1"/>
      <c r="C5" s="1"/>
      <c r="D5" s="1"/>
      <c r="E5" s="1"/>
      <c r="F5" s="1"/>
      <c r="G5" s="1"/>
      <c r="H5" s="1"/>
      <c r="I5" s="1"/>
      <c r="J5" s="1"/>
      <c r="K5" s="1"/>
    </row>
    <row r="6" spans="1:11" x14ac:dyDescent="0.3">
      <c r="A6" s="1" t="s">
        <v>56</v>
      </c>
      <c r="B6" s="1"/>
      <c r="C6" s="1"/>
      <c r="D6" s="1"/>
      <c r="E6" s="1"/>
      <c r="F6" s="1"/>
      <c r="G6" s="1"/>
      <c r="H6" s="1"/>
      <c r="I6" s="1"/>
      <c r="J6" s="1"/>
      <c r="K6" s="1"/>
    </row>
    <row r="7" spans="1:11" x14ac:dyDescent="0.3">
      <c r="A7" s="1"/>
      <c r="B7" s="1"/>
      <c r="C7" s="1"/>
      <c r="D7" s="1"/>
      <c r="E7" s="1"/>
      <c r="F7" s="1"/>
      <c r="G7" s="1"/>
      <c r="H7" s="1"/>
      <c r="I7" s="1"/>
      <c r="J7" s="1"/>
      <c r="K7" s="1"/>
    </row>
    <row r="8" spans="1:11" x14ac:dyDescent="0.3">
      <c r="A8" s="1" t="s">
        <v>14</v>
      </c>
      <c r="B8" s="1"/>
      <c r="C8" s="1"/>
      <c r="D8" s="1"/>
      <c r="E8" s="1"/>
      <c r="F8" s="1"/>
      <c r="G8" s="1"/>
      <c r="H8" s="1"/>
      <c r="I8" s="1"/>
      <c r="J8" s="1"/>
      <c r="K8" s="1"/>
    </row>
    <row r="9" spans="1:11" x14ac:dyDescent="0.3">
      <c r="A9" s="1"/>
      <c r="B9" s="1"/>
      <c r="C9" s="1"/>
      <c r="D9" s="1"/>
      <c r="E9" s="1"/>
      <c r="F9" s="1"/>
      <c r="G9" s="1"/>
      <c r="H9" s="1"/>
      <c r="I9" s="1"/>
      <c r="J9" s="1"/>
      <c r="K9" s="1"/>
    </row>
    <row r="10" spans="1:11" x14ac:dyDescent="0.3">
      <c r="A10" s="1" t="s">
        <v>57</v>
      </c>
      <c r="B10" s="1"/>
      <c r="C10" s="1"/>
      <c r="D10" s="1"/>
      <c r="E10" s="1"/>
      <c r="F10" s="1"/>
      <c r="G10" s="1"/>
      <c r="H10" s="1"/>
      <c r="I10" s="1"/>
      <c r="J10" s="1"/>
      <c r="K10" s="1"/>
    </row>
    <row r="11" spans="1:11" x14ac:dyDescent="0.3">
      <c r="A11" s="1" t="s">
        <v>58</v>
      </c>
      <c r="B11" s="1"/>
      <c r="C11" s="1"/>
      <c r="D11" s="1"/>
      <c r="E11" s="1"/>
      <c r="F11" s="1"/>
      <c r="G11" s="1"/>
      <c r="H11" s="1"/>
      <c r="I11" s="1"/>
      <c r="J11" s="1"/>
      <c r="K11" s="1"/>
    </row>
    <row r="12" spans="1:11" x14ac:dyDescent="0.3">
      <c r="A12" s="1" t="s">
        <v>59</v>
      </c>
      <c r="B12" s="1"/>
      <c r="C12" s="1"/>
      <c r="D12" s="1"/>
      <c r="E12" s="1"/>
      <c r="F12" s="1"/>
      <c r="G12" s="1"/>
      <c r="H12" s="1"/>
      <c r="I12" s="1"/>
      <c r="J12" s="1"/>
      <c r="K12" s="1"/>
    </row>
    <row r="13" spans="1:11" x14ac:dyDescent="0.3">
      <c r="A13" s="1"/>
      <c r="B13" s="1"/>
      <c r="C13" s="1"/>
      <c r="D13" s="1"/>
      <c r="E13" s="1"/>
      <c r="F13" s="1"/>
      <c r="G13" s="1"/>
      <c r="H13" s="1"/>
      <c r="I13" s="1"/>
      <c r="J13" s="1"/>
      <c r="K13" s="1"/>
    </row>
    <row r="14" spans="1:11" ht="62.25" customHeight="1" x14ac:dyDescent="0.3">
      <c r="A14" s="15" t="s">
        <v>60</v>
      </c>
      <c r="B14" s="16"/>
      <c r="C14" s="16"/>
      <c r="D14" s="16"/>
      <c r="E14" s="16"/>
      <c r="F14" s="16"/>
      <c r="G14" s="16"/>
      <c r="H14" s="16"/>
      <c r="I14" s="16"/>
      <c r="J14" s="16"/>
      <c r="K14" s="1"/>
    </row>
    <row r="15" spans="1:11" x14ac:dyDescent="0.3">
      <c r="A15" s="1"/>
    </row>
    <row r="16" spans="1:11" x14ac:dyDescent="0.3">
      <c r="A16" s="2" t="s">
        <v>61</v>
      </c>
      <c r="B16" s="2" t="s">
        <v>69</v>
      </c>
      <c r="D16" s="1" t="s">
        <v>130</v>
      </c>
    </row>
    <row r="17" spans="1:5" x14ac:dyDescent="0.3">
      <c r="A17" s="3" t="s">
        <v>62</v>
      </c>
      <c r="B17" s="3">
        <v>30</v>
      </c>
    </row>
    <row r="18" spans="1:5" x14ac:dyDescent="0.3">
      <c r="A18" s="3" t="s">
        <v>63</v>
      </c>
      <c r="B18" s="3">
        <v>40</v>
      </c>
    </row>
    <row r="19" spans="1:5" x14ac:dyDescent="0.3">
      <c r="A19" s="3" t="s">
        <v>64</v>
      </c>
      <c r="B19" s="3">
        <v>20</v>
      </c>
    </row>
    <row r="20" spans="1:5" x14ac:dyDescent="0.3">
      <c r="A20" s="3" t="s">
        <v>65</v>
      </c>
      <c r="B20" s="3">
        <v>10</v>
      </c>
    </row>
    <row r="21" spans="1:5" x14ac:dyDescent="0.3">
      <c r="A21" s="3" t="s">
        <v>66</v>
      </c>
      <c r="B21" s="3">
        <v>45</v>
      </c>
    </row>
    <row r="22" spans="1:5" x14ac:dyDescent="0.3">
      <c r="A22" s="3" t="s">
        <v>67</v>
      </c>
      <c r="B22" s="3">
        <v>25</v>
      </c>
    </row>
    <row r="23" spans="1:5" x14ac:dyDescent="0.3">
      <c r="A23" s="3" t="s">
        <v>68</v>
      </c>
      <c r="B23" s="3">
        <v>30</v>
      </c>
    </row>
    <row r="31" spans="1:5" x14ac:dyDescent="0.3">
      <c r="D31" s="1" t="s">
        <v>131</v>
      </c>
      <c r="E31">
        <f>MAX(B17:B23)</f>
        <v>45</v>
      </c>
    </row>
    <row r="32" spans="1:5" x14ac:dyDescent="0.3">
      <c r="D32" s="1" t="s">
        <v>132</v>
      </c>
    </row>
  </sheetData>
  <mergeCells count="3">
    <mergeCell ref="A1:K1"/>
    <mergeCell ref="A3:I3"/>
    <mergeCell ref="A14:J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4"/>
  <sheetViews>
    <sheetView topLeftCell="A15" workbookViewId="0">
      <selection activeCell="A39" sqref="A39"/>
    </sheetView>
  </sheetViews>
  <sheetFormatPr defaultRowHeight="14.4" x14ac:dyDescent="0.3"/>
  <cols>
    <col min="3" max="3" width="13.6640625" bestFit="1" customWidth="1"/>
    <col min="6" max="6" width="13.6640625" bestFit="1" customWidth="1"/>
  </cols>
  <sheetData>
    <row r="1" spans="1:14" ht="30.75" customHeight="1" x14ac:dyDescent="0.3">
      <c r="A1" s="15" t="s">
        <v>70</v>
      </c>
      <c r="B1" s="16"/>
      <c r="C1" s="16"/>
      <c r="D1" s="16"/>
      <c r="E1" s="16"/>
      <c r="F1" s="16"/>
      <c r="G1" s="16"/>
      <c r="H1" s="16"/>
      <c r="I1" s="16"/>
      <c r="J1" s="16"/>
    </row>
    <row r="3" spans="1:14" x14ac:dyDescent="0.3">
      <c r="A3" s="1" t="s">
        <v>71</v>
      </c>
    </row>
    <row r="4" spans="1:14" x14ac:dyDescent="0.3">
      <c r="A4" s="1" t="s">
        <v>72</v>
      </c>
    </row>
    <row r="5" spans="1:14" ht="60" customHeight="1" x14ac:dyDescent="0.3">
      <c r="A5" s="15" t="s">
        <v>73</v>
      </c>
      <c r="B5" s="16"/>
      <c r="C5" s="16"/>
      <c r="D5" s="16"/>
      <c r="E5" s="16"/>
      <c r="F5" s="16"/>
      <c r="G5" s="16"/>
      <c r="H5" s="16"/>
      <c r="I5" s="16"/>
      <c r="J5" s="16"/>
    </row>
    <row r="7" spans="1:14" x14ac:dyDescent="0.3">
      <c r="A7" s="1" t="s">
        <v>14</v>
      </c>
    </row>
    <row r="8" spans="1:14" x14ac:dyDescent="0.3">
      <c r="A8" s="1" t="s">
        <v>74</v>
      </c>
    </row>
    <row r="9" spans="1:14" x14ac:dyDescent="0.3">
      <c r="A9" s="1" t="s">
        <v>75</v>
      </c>
    </row>
    <row r="10" spans="1:14" x14ac:dyDescent="0.3">
      <c r="A10" s="1" t="s">
        <v>76</v>
      </c>
    </row>
    <row r="12" spans="1:14" ht="61.5" customHeight="1" x14ac:dyDescent="0.3">
      <c r="A12" s="15" t="s">
        <v>77</v>
      </c>
      <c r="B12" s="16"/>
      <c r="C12" s="16"/>
      <c r="D12" s="16"/>
      <c r="E12" s="16"/>
      <c r="F12" s="16"/>
      <c r="G12" s="16"/>
      <c r="H12" s="16"/>
      <c r="I12" s="16"/>
      <c r="J12" s="16"/>
      <c r="K12" s="16"/>
    </row>
    <row r="14" spans="1:14" x14ac:dyDescent="0.3">
      <c r="A14" s="2" t="s">
        <v>78</v>
      </c>
    </row>
    <row r="15" spans="1:14" x14ac:dyDescent="0.3">
      <c r="A15" s="3">
        <v>4</v>
      </c>
      <c r="C15" s="2" t="s">
        <v>79</v>
      </c>
      <c r="D15" s="3">
        <f>SKEW(A15:A114)</f>
        <v>-0.21090973977304461</v>
      </c>
      <c r="F15" s="18" t="s">
        <v>81</v>
      </c>
      <c r="G15" s="17" t="s">
        <v>141</v>
      </c>
      <c r="H15" s="17"/>
      <c r="I15" s="17"/>
      <c r="J15" s="17"/>
      <c r="K15" s="17"/>
      <c r="L15" s="17"/>
      <c r="M15" s="17"/>
      <c r="N15" s="17"/>
    </row>
    <row r="16" spans="1:14" x14ac:dyDescent="0.3">
      <c r="A16" s="3">
        <v>5</v>
      </c>
      <c r="C16" s="2" t="s">
        <v>80</v>
      </c>
      <c r="D16" s="3">
        <f>KURT(A15:A114)</f>
        <v>-0.74525627211662515</v>
      </c>
      <c r="F16" s="18"/>
      <c r="G16" s="17" t="s">
        <v>142</v>
      </c>
      <c r="H16" s="17"/>
      <c r="I16" s="17"/>
      <c r="J16" s="17"/>
      <c r="K16" s="17"/>
      <c r="L16" s="17"/>
      <c r="M16" s="17"/>
      <c r="N16" s="17"/>
    </row>
    <row r="17" spans="1:3" x14ac:dyDescent="0.3">
      <c r="A17" s="3">
        <v>3</v>
      </c>
      <c r="C17" s="1"/>
    </row>
    <row r="18" spans="1:3" x14ac:dyDescent="0.3">
      <c r="A18" s="3">
        <v>4</v>
      </c>
    </row>
    <row r="19" spans="1:3" x14ac:dyDescent="0.3">
      <c r="A19" s="3">
        <v>4</v>
      </c>
    </row>
    <row r="20" spans="1:3" x14ac:dyDescent="0.3">
      <c r="A20" s="3">
        <v>3</v>
      </c>
    </row>
    <row r="21" spans="1:3" x14ac:dyDescent="0.3">
      <c r="A21" s="3">
        <v>2</v>
      </c>
    </row>
    <row r="22" spans="1:3" x14ac:dyDescent="0.3">
      <c r="A22" s="3">
        <v>5</v>
      </c>
    </row>
    <row r="23" spans="1:3" x14ac:dyDescent="0.3">
      <c r="A23" s="3">
        <v>4</v>
      </c>
    </row>
    <row r="24" spans="1:3" x14ac:dyDescent="0.3">
      <c r="A24" s="3">
        <v>3</v>
      </c>
    </row>
    <row r="25" spans="1:3" x14ac:dyDescent="0.3">
      <c r="A25" s="3">
        <v>5</v>
      </c>
    </row>
    <row r="26" spans="1:3" x14ac:dyDescent="0.3">
      <c r="A26" s="3">
        <v>4</v>
      </c>
    </row>
    <row r="27" spans="1:3" x14ac:dyDescent="0.3">
      <c r="A27" s="3">
        <v>2</v>
      </c>
    </row>
    <row r="28" spans="1:3" x14ac:dyDescent="0.3">
      <c r="A28" s="3">
        <v>3</v>
      </c>
    </row>
    <row r="29" spans="1:3" x14ac:dyDescent="0.3">
      <c r="A29" s="3">
        <v>4</v>
      </c>
    </row>
    <row r="30" spans="1:3" x14ac:dyDescent="0.3">
      <c r="A30" s="3">
        <v>5</v>
      </c>
    </row>
    <row r="31" spans="1:3" x14ac:dyDescent="0.3">
      <c r="A31" s="3">
        <v>3</v>
      </c>
    </row>
    <row r="32" spans="1:3" x14ac:dyDescent="0.3">
      <c r="A32" s="3">
        <v>4</v>
      </c>
    </row>
    <row r="33" spans="1:1" x14ac:dyDescent="0.3">
      <c r="A33" s="3">
        <v>5</v>
      </c>
    </row>
    <row r="34" spans="1:1" x14ac:dyDescent="0.3">
      <c r="A34" s="3">
        <v>3</v>
      </c>
    </row>
    <row r="35" spans="1:1" x14ac:dyDescent="0.3">
      <c r="A35" s="3">
        <v>4</v>
      </c>
    </row>
    <row r="36" spans="1:1" x14ac:dyDescent="0.3">
      <c r="A36" s="3">
        <v>3</v>
      </c>
    </row>
    <row r="37" spans="1:1" x14ac:dyDescent="0.3">
      <c r="A37" s="3">
        <v>2</v>
      </c>
    </row>
    <row r="38" spans="1:1" x14ac:dyDescent="0.3">
      <c r="A38" s="3">
        <v>4</v>
      </c>
    </row>
    <row r="39" spans="1:1" x14ac:dyDescent="0.3">
      <c r="A39" s="3">
        <v>5</v>
      </c>
    </row>
    <row r="40" spans="1:1" x14ac:dyDescent="0.3">
      <c r="A40" s="3">
        <v>3</v>
      </c>
    </row>
    <row r="41" spans="1:1" x14ac:dyDescent="0.3">
      <c r="A41" s="3">
        <v>4</v>
      </c>
    </row>
    <row r="42" spans="1:1" x14ac:dyDescent="0.3">
      <c r="A42" s="3">
        <v>5</v>
      </c>
    </row>
    <row r="43" spans="1:1" x14ac:dyDescent="0.3">
      <c r="A43" s="3">
        <v>4</v>
      </c>
    </row>
    <row r="44" spans="1:1" x14ac:dyDescent="0.3">
      <c r="A44" s="3">
        <v>3</v>
      </c>
    </row>
    <row r="45" spans="1:1" x14ac:dyDescent="0.3">
      <c r="A45" s="3">
        <v>3</v>
      </c>
    </row>
    <row r="46" spans="1:1" x14ac:dyDescent="0.3">
      <c r="A46" s="3">
        <v>4</v>
      </c>
    </row>
    <row r="47" spans="1:1" x14ac:dyDescent="0.3">
      <c r="A47" s="3">
        <v>5</v>
      </c>
    </row>
    <row r="48" spans="1:1" x14ac:dyDescent="0.3">
      <c r="A48" s="3">
        <v>2</v>
      </c>
    </row>
    <row r="49" spans="1:1" x14ac:dyDescent="0.3">
      <c r="A49" s="3">
        <v>3</v>
      </c>
    </row>
    <row r="50" spans="1:1" x14ac:dyDescent="0.3">
      <c r="A50" s="3">
        <v>4</v>
      </c>
    </row>
    <row r="51" spans="1:1" x14ac:dyDescent="0.3">
      <c r="A51" s="3">
        <v>4</v>
      </c>
    </row>
    <row r="52" spans="1:1" x14ac:dyDescent="0.3">
      <c r="A52" s="3">
        <v>3</v>
      </c>
    </row>
    <row r="53" spans="1:1" x14ac:dyDescent="0.3">
      <c r="A53" s="3">
        <v>5</v>
      </c>
    </row>
    <row r="54" spans="1:1" x14ac:dyDescent="0.3">
      <c r="A54" s="3">
        <v>4</v>
      </c>
    </row>
    <row r="55" spans="1:1" x14ac:dyDescent="0.3">
      <c r="A55" s="3">
        <v>3</v>
      </c>
    </row>
    <row r="56" spans="1:1" x14ac:dyDescent="0.3">
      <c r="A56" s="3">
        <v>4</v>
      </c>
    </row>
    <row r="57" spans="1:1" x14ac:dyDescent="0.3">
      <c r="A57" s="3">
        <v>5</v>
      </c>
    </row>
    <row r="58" spans="1:1" x14ac:dyDescent="0.3">
      <c r="A58" s="3">
        <v>4</v>
      </c>
    </row>
    <row r="59" spans="1:1" x14ac:dyDescent="0.3">
      <c r="A59" s="3">
        <v>2</v>
      </c>
    </row>
    <row r="60" spans="1:1" x14ac:dyDescent="0.3">
      <c r="A60" s="3">
        <v>3</v>
      </c>
    </row>
    <row r="61" spans="1:1" x14ac:dyDescent="0.3">
      <c r="A61" s="3">
        <v>4</v>
      </c>
    </row>
    <row r="62" spans="1:1" x14ac:dyDescent="0.3">
      <c r="A62" s="3">
        <v>5</v>
      </c>
    </row>
    <row r="63" spans="1:1" x14ac:dyDescent="0.3">
      <c r="A63" s="3">
        <v>3</v>
      </c>
    </row>
    <row r="64" spans="1:1" x14ac:dyDescent="0.3">
      <c r="A64" s="3">
        <v>4</v>
      </c>
    </row>
    <row r="65" spans="1:1" x14ac:dyDescent="0.3">
      <c r="A65" s="3">
        <v>5</v>
      </c>
    </row>
    <row r="66" spans="1:1" x14ac:dyDescent="0.3">
      <c r="A66" s="3">
        <v>4</v>
      </c>
    </row>
    <row r="67" spans="1:1" x14ac:dyDescent="0.3">
      <c r="A67" s="3">
        <v>3</v>
      </c>
    </row>
    <row r="68" spans="1:1" x14ac:dyDescent="0.3">
      <c r="A68" s="3">
        <v>4</v>
      </c>
    </row>
    <row r="69" spans="1:1" x14ac:dyDescent="0.3">
      <c r="A69" s="3">
        <v>5</v>
      </c>
    </row>
    <row r="70" spans="1:1" x14ac:dyDescent="0.3">
      <c r="A70" s="3">
        <v>3</v>
      </c>
    </row>
    <row r="71" spans="1:1" x14ac:dyDescent="0.3">
      <c r="A71" s="3">
        <v>4</v>
      </c>
    </row>
    <row r="72" spans="1:1" x14ac:dyDescent="0.3">
      <c r="A72" s="3">
        <v>5</v>
      </c>
    </row>
    <row r="73" spans="1:1" x14ac:dyDescent="0.3">
      <c r="A73" s="3">
        <v>4</v>
      </c>
    </row>
    <row r="74" spans="1:1" x14ac:dyDescent="0.3">
      <c r="A74" s="3">
        <v>3</v>
      </c>
    </row>
    <row r="75" spans="1:1" x14ac:dyDescent="0.3">
      <c r="A75" s="3">
        <v>3</v>
      </c>
    </row>
    <row r="76" spans="1:1" x14ac:dyDescent="0.3">
      <c r="A76" s="3">
        <v>4</v>
      </c>
    </row>
    <row r="77" spans="1:1" x14ac:dyDescent="0.3">
      <c r="A77" s="3">
        <v>5</v>
      </c>
    </row>
    <row r="78" spans="1:1" x14ac:dyDescent="0.3">
      <c r="A78" s="3">
        <v>2</v>
      </c>
    </row>
    <row r="79" spans="1:1" x14ac:dyDescent="0.3">
      <c r="A79" s="3">
        <v>3</v>
      </c>
    </row>
    <row r="80" spans="1:1" x14ac:dyDescent="0.3">
      <c r="A80" s="3">
        <v>4</v>
      </c>
    </row>
    <row r="81" spans="1:1" x14ac:dyDescent="0.3">
      <c r="A81" s="3">
        <v>4</v>
      </c>
    </row>
    <row r="82" spans="1:1" x14ac:dyDescent="0.3">
      <c r="A82" s="3">
        <v>3</v>
      </c>
    </row>
    <row r="83" spans="1:1" x14ac:dyDescent="0.3">
      <c r="A83" s="3">
        <v>5</v>
      </c>
    </row>
    <row r="84" spans="1:1" x14ac:dyDescent="0.3">
      <c r="A84" s="3">
        <v>4</v>
      </c>
    </row>
    <row r="85" spans="1:1" x14ac:dyDescent="0.3">
      <c r="A85" s="3">
        <v>3</v>
      </c>
    </row>
    <row r="86" spans="1:1" x14ac:dyDescent="0.3">
      <c r="A86" s="3">
        <v>4</v>
      </c>
    </row>
    <row r="87" spans="1:1" x14ac:dyDescent="0.3">
      <c r="A87" s="3">
        <v>5</v>
      </c>
    </row>
    <row r="88" spans="1:1" x14ac:dyDescent="0.3">
      <c r="A88" s="3">
        <v>4</v>
      </c>
    </row>
    <row r="89" spans="1:1" x14ac:dyDescent="0.3">
      <c r="A89" s="3">
        <v>2</v>
      </c>
    </row>
    <row r="90" spans="1:1" x14ac:dyDescent="0.3">
      <c r="A90" s="3">
        <v>3</v>
      </c>
    </row>
    <row r="91" spans="1:1" x14ac:dyDescent="0.3">
      <c r="A91" s="3">
        <v>4</v>
      </c>
    </row>
    <row r="92" spans="1:1" x14ac:dyDescent="0.3">
      <c r="A92" s="3">
        <v>5</v>
      </c>
    </row>
    <row r="93" spans="1:1" x14ac:dyDescent="0.3">
      <c r="A93" s="3">
        <v>3</v>
      </c>
    </row>
    <row r="94" spans="1:1" x14ac:dyDescent="0.3">
      <c r="A94" s="3">
        <v>4</v>
      </c>
    </row>
    <row r="95" spans="1:1" x14ac:dyDescent="0.3">
      <c r="A95" s="3">
        <v>5</v>
      </c>
    </row>
    <row r="96" spans="1:1" x14ac:dyDescent="0.3">
      <c r="A96" s="3">
        <v>4</v>
      </c>
    </row>
    <row r="97" spans="1:1" x14ac:dyDescent="0.3">
      <c r="A97" s="3">
        <v>3</v>
      </c>
    </row>
    <row r="98" spans="1:1" x14ac:dyDescent="0.3">
      <c r="A98" s="3">
        <v>4</v>
      </c>
    </row>
    <row r="99" spans="1:1" x14ac:dyDescent="0.3">
      <c r="A99" s="3">
        <v>5</v>
      </c>
    </row>
    <row r="100" spans="1:1" x14ac:dyDescent="0.3">
      <c r="A100" s="3">
        <v>3</v>
      </c>
    </row>
    <row r="101" spans="1:1" x14ac:dyDescent="0.3">
      <c r="A101" s="3">
        <v>4</v>
      </c>
    </row>
    <row r="102" spans="1:1" x14ac:dyDescent="0.3">
      <c r="A102" s="3">
        <v>5</v>
      </c>
    </row>
    <row r="103" spans="1:1" x14ac:dyDescent="0.3">
      <c r="A103" s="3">
        <v>4</v>
      </c>
    </row>
    <row r="104" spans="1:1" x14ac:dyDescent="0.3">
      <c r="A104" s="3">
        <v>3</v>
      </c>
    </row>
    <row r="105" spans="1:1" x14ac:dyDescent="0.3">
      <c r="A105" s="3">
        <v>3</v>
      </c>
    </row>
    <row r="106" spans="1:1" x14ac:dyDescent="0.3">
      <c r="A106" s="3">
        <v>4</v>
      </c>
    </row>
    <row r="107" spans="1:1" x14ac:dyDescent="0.3">
      <c r="A107" s="3">
        <v>5</v>
      </c>
    </row>
    <row r="108" spans="1:1" x14ac:dyDescent="0.3">
      <c r="A108" s="3">
        <v>2</v>
      </c>
    </row>
    <row r="109" spans="1:1" x14ac:dyDescent="0.3">
      <c r="A109" s="3">
        <v>3</v>
      </c>
    </row>
    <row r="110" spans="1:1" x14ac:dyDescent="0.3">
      <c r="A110" s="3">
        <v>4</v>
      </c>
    </row>
    <row r="111" spans="1:1" x14ac:dyDescent="0.3">
      <c r="A111" s="3">
        <v>4</v>
      </c>
    </row>
    <row r="112" spans="1:1" x14ac:dyDescent="0.3">
      <c r="A112" s="3">
        <v>3</v>
      </c>
    </row>
    <row r="113" spans="1:1" x14ac:dyDescent="0.3">
      <c r="A113" s="3">
        <v>5</v>
      </c>
    </row>
    <row r="114" spans="1:1" x14ac:dyDescent="0.3">
      <c r="A114" s="3">
        <v>4</v>
      </c>
    </row>
  </sheetData>
  <mergeCells count="6">
    <mergeCell ref="A1:J1"/>
    <mergeCell ref="A5:J5"/>
    <mergeCell ref="A12:K12"/>
    <mergeCell ref="G15:N15"/>
    <mergeCell ref="G16:N16"/>
    <mergeCell ref="F15:F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4"/>
  <sheetViews>
    <sheetView topLeftCell="A14" workbookViewId="0">
      <selection activeCell="C23" sqref="C23:C27"/>
    </sheetView>
  </sheetViews>
  <sheetFormatPr defaultRowHeight="14.4" x14ac:dyDescent="0.3"/>
  <cols>
    <col min="1" max="1" width="20" customWidth="1"/>
    <col min="3" max="3" width="13.6640625" customWidth="1"/>
    <col min="4" max="4" width="18" customWidth="1"/>
  </cols>
  <sheetData>
    <row r="1" spans="1:10" ht="30" customHeight="1" x14ac:dyDescent="0.3">
      <c r="A1" s="15" t="s">
        <v>82</v>
      </c>
      <c r="B1" s="16"/>
      <c r="C1" s="16"/>
      <c r="D1" s="16"/>
      <c r="E1" s="16"/>
      <c r="F1" s="16"/>
      <c r="G1" s="16"/>
      <c r="H1" s="16"/>
      <c r="I1" s="16"/>
      <c r="J1" s="16"/>
    </row>
    <row r="3" spans="1:10" x14ac:dyDescent="0.3">
      <c r="A3" s="1" t="s">
        <v>83</v>
      </c>
    </row>
    <row r="5" spans="1:10" ht="75.75" customHeight="1" x14ac:dyDescent="0.3">
      <c r="A5" s="15" t="s">
        <v>84</v>
      </c>
      <c r="B5" s="16"/>
      <c r="C5" s="16"/>
      <c r="D5" s="16"/>
      <c r="E5" s="16"/>
      <c r="F5" s="16"/>
      <c r="G5" s="16"/>
      <c r="H5" s="16"/>
      <c r="I5" s="16"/>
      <c r="J5" s="16"/>
    </row>
    <row r="7" spans="1:10" x14ac:dyDescent="0.3">
      <c r="A7" s="1" t="s">
        <v>14</v>
      </c>
    </row>
    <row r="8" spans="1:10" x14ac:dyDescent="0.3">
      <c r="A8" s="1" t="s">
        <v>85</v>
      </c>
    </row>
    <row r="9" spans="1:10" x14ac:dyDescent="0.3">
      <c r="A9" s="1" t="s">
        <v>86</v>
      </c>
    </row>
    <row r="10" spans="1:10" x14ac:dyDescent="0.3">
      <c r="A10" s="1" t="s">
        <v>87</v>
      </c>
    </row>
    <row r="12" spans="1:10" ht="60" customHeight="1" x14ac:dyDescent="0.3">
      <c r="A12" s="15" t="s">
        <v>88</v>
      </c>
      <c r="B12" s="16"/>
      <c r="C12" s="16"/>
      <c r="D12" s="16"/>
      <c r="E12" s="16"/>
      <c r="F12" s="16"/>
      <c r="G12" s="16"/>
      <c r="H12" s="16"/>
      <c r="I12" s="16"/>
      <c r="J12" s="16"/>
    </row>
    <row r="14" spans="1:10" x14ac:dyDescent="0.3">
      <c r="A14" s="2" t="s">
        <v>89</v>
      </c>
    </row>
    <row r="15" spans="1:10" x14ac:dyDescent="0.3">
      <c r="A15" s="3">
        <v>55</v>
      </c>
      <c r="C15" s="19" t="s">
        <v>90</v>
      </c>
      <c r="D15" s="2" t="s">
        <v>91</v>
      </c>
      <c r="E15" s="3">
        <f>QUARTILE(A15:A114,1)</f>
        <v>143.75</v>
      </c>
    </row>
    <row r="16" spans="1:10" x14ac:dyDescent="0.3">
      <c r="A16" s="3">
        <v>60</v>
      </c>
      <c r="C16" s="20"/>
      <c r="D16" s="2" t="s">
        <v>92</v>
      </c>
      <c r="E16" s="3">
        <f>QUARTILE(A15:A114,2)</f>
        <v>267.5</v>
      </c>
    </row>
    <row r="17" spans="1:18" x14ac:dyDescent="0.3">
      <c r="A17" s="3">
        <v>62</v>
      </c>
      <c r="C17" s="21"/>
      <c r="D17" s="2" t="s">
        <v>93</v>
      </c>
      <c r="E17" s="3">
        <f>QUARTILE(A15:A114,3)</f>
        <v>391.25</v>
      </c>
    </row>
    <row r="18" spans="1:18" x14ac:dyDescent="0.3">
      <c r="A18" s="3">
        <v>65</v>
      </c>
      <c r="C18" s="1"/>
      <c r="D18" s="1"/>
    </row>
    <row r="19" spans="1:18" x14ac:dyDescent="0.3">
      <c r="A19" s="3">
        <v>68</v>
      </c>
      <c r="C19" s="19" t="s">
        <v>94</v>
      </c>
      <c r="D19" s="2" t="s">
        <v>95</v>
      </c>
      <c r="E19" s="3">
        <f>PERCENTILE($A$15:$A$114,15%)</f>
        <v>94.55</v>
      </c>
    </row>
    <row r="20" spans="1:18" x14ac:dyDescent="0.3">
      <c r="A20" s="3">
        <v>70</v>
      </c>
      <c r="C20" s="20"/>
      <c r="D20" s="2" t="s">
        <v>96</v>
      </c>
      <c r="E20" s="3">
        <f>PERCENTILE($A$15:$A$114,50%)</f>
        <v>267.5</v>
      </c>
    </row>
    <row r="21" spans="1:18" x14ac:dyDescent="0.3">
      <c r="A21" s="3">
        <v>72</v>
      </c>
      <c r="C21" s="21"/>
      <c r="D21" s="2" t="s">
        <v>97</v>
      </c>
      <c r="E21" s="3">
        <f>PERCENTILE($A$15:$A$114,85%)</f>
        <v>440.74999999999994</v>
      </c>
    </row>
    <row r="22" spans="1:18" x14ac:dyDescent="0.3">
      <c r="A22" s="3">
        <v>75</v>
      </c>
    </row>
    <row r="23" spans="1:18" ht="15" customHeight="1" x14ac:dyDescent="0.3">
      <c r="A23" s="3">
        <v>78</v>
      </c>
      <c r="C23" s="19" t="s">
        <v>81</v>
      </c>
      <c r="D23" s="22" t="s">
        <v>139</v>
      </c>
      <c r="E23" s="23"/>
      <c r="F23" s="23"/>
      <c r="G23" s="23"/>
      <c r="H23" s="23"/>
      <c r="I23" s="23"/>
      <c r="J23" s="23"/>
      <c r="K23" s="23"/>
      <c r="L23" s="23"/>
      <c r="M23" s="23"/>
      <c r="N23" s="23"/>
      <c r="O23" s="24"/>
      <c r="P23" s="9"/>
      <c r="Q23" s="9"/>
      <c r="R23" s="9"/>
    </row>
    <row r="24" spans="1:18" x14ac:dyDescent="0.3">
      <c r="A24" s="3">
        <v>80</v>
      </c>
      <c r="C24" s="20"/>
      <c r="D24" s="25"/>
      <c r="E24" s="26"/>
      <c r="F24" s="26"/>
      <c r="G24" s="26"/>
      <c r="H24" s="26"/>
      <c r="I24" s="26"/>
      <c r="J24" s="26"/>
      <c r="K24" s="26"/>
      <c r="L24" s="26"/>
      <c r="M24" s="26"/>
      <c r="N24" s="26"/>
      <c r="O24" s="27"/>
      <c r="P24" s="9"/>
      <c r="Q24" s="9"/>
      <c r="R24" s="9"/>
    </row>
    <row r="25" spans="1:18" ht="13.5" customHeight="1" x14ac:dyDescent="0.3">
      <c r="A25" s="3">
        <v>82</v>
      </c>
      <c r="C25" s="20"/>
      <c r="D25" s="10"/>
      <c r="E25" s="9"/>
      <c r="F25" s="9"/>
      <c r="G25" s="9"/>
      <c r="H25" s="9"/>
      <c r="I25" s="9"/>
      <c r="J25" s="9"/>
      <c r="K25" s="9"/>
      <c r="L25" s="9"/>
      <c r="M25" s="9"/>
      <c r="N25" s="9"/>
      <c r="O25" s="11"/>
      <c r="P25" s="9"/>
      <c r="Q25" s="9"/>
      <c r="R25" s="9"/>
    </row>
    <row r="26" spans="1:18" x14ac:dyDescent="0.3">
      <c r="A26" s="3">
        <v>85</v>
      </c>
      <c r="C26" s="20"/>
      <c r="D26" s="25" t="s">
        <v>140</v>
      </c>
      <c r="E26" s="26"/>
      <c r="F26" s="26"/>
      <c r="G26" s="26"/>
      <c r="H26" s="26"/>
      <c r="I26" s="26"/>
      <c r="J26" s="26"/>
      <c r="K26" s="26"/>
      <c r="L26" s="26"/>
      <c r="M26" s="26"/>
      <c r="N26" s="26"/>
      <c r="O26" s="27"/>
    </row>
    <row r="27" spans="1:18" x14ac:dyDescent="0.3">
      <c r="A27" s="3">
        <v>88</v>
      </c>
      <c r="C27" s="21"/>
      <c r="D27" s="28"/>
      <c r="E27" s="29"/>
      <c r="F27" s="29"/>
      <c r="G27" s="29"/>
      <c r="H27" s="29"/>
      <c r="I27" s="29"/>
      <c r="J27" s="29"/>
      <c r="K27" s="29"/>
      <c r="L27" s="29"/>
      <c r="M27" s="29"/>
      <c r="N27" s="29"/>
      <c r="O27" s="30"/>
    </row>
    <row r="28" spans="1:18" x14ac:dyDescent="0.3">
      <c r="A28" s="3">
        <v>90</v>
      </c>
    </row>
    <row r="29" spans="1:18" x14ac:dyDescent="0.3">
      <c r="A29" s="3">
        <v>92</v>
      </c>
    </row>
    <row r="30" spans="1:18" x14ac:dyDescent="0.3">
      <c r="A30" s="3">
        <v>95</v>
      </c>
    </row>
    <row r="31" spans="1:18" x14ac:dyDescent="0.3">
      <c r="A31" s="3">
        <v>100</v>
      </c>
    </row>
    <row r="32" spans="1:18" x14ac:dyDescent="0.3">
      <c r="A32" s="3">
        <v>105</v>
      </c>
    </row>
    <row r="33" spans="1:1" x14ac:dyDescent="0.3">
      <c r="A33" s="3">
        <v>110</v>
      </c>
    </row>
    <row r="34" spans="1:1" x14ac:dyDescent="0.3">
      <c r="A34" s="3">
        <v>115</v>
      </c>
    </row>
    <row r="35" spans="1:1" x14ac:dyDescent="0.3">
      <c r="A35" s="3">
        <v>120</v>
      </c>
    </row>
    <row r="36" spans="1:1" x14ac:dyDescent="0.3">
      <c r="A36" s="3">
        <v>125</v>
      </c>
    </row>
    <row r="37" spans="1:1" x14ac:dyDescent="0.3">
      <c r="A37" s="3">
        <v>130</v>
      </c>
    </row>
    <row r="38" spans="1:1" x14ac:dyDescent="0.3">
      <c r="A38" s="3">
        <v>135</v>
      </c>
    </row>
    <row r="39" spans="1:1" x14ac:dyDescent="0.3">
      <c r="A39" s="3">
        <v>140</v>
      </c>
    </row>
    <row r="40" spans="1:1" x14ac:dyDescent="0.3">
      <c r="A40" s="3">
        <v>145</v>
      </c>
    </row>
    <row r="41" spans="1:1" x14ac:dyDescent="0.3">
      <c r="A41" s="3">
        <v>150</v>
      </c>
    </row>
    <row r="42" spans="1:1" x14ac:dyDescent="0.3">
      <c r="A42" s="3">
        <v>155</v>
      </c>
    </row>
    <row r="43" spans="1:1" x14ac:dyDescent="0.3">
      <c r="A43" s="3">
        <v>160</v>
      </c>
    </row>
    <row r="44" spans="1:1" x14ac:dyDescent="0.3">
      <c r="A44" s="3">
        <v>165</v>
      </c>
    </row>
    <row r="45" spans="1:1" x14ac:dyDescent="0.3">
      <c r="A45" s="3">
        <v>170</v>
      </c>
    </row>
    <row r="46" spans="1:1" x14ac:dyDescent="0.3">
      <c r="A46" s="3">
        <v>175</v>
      </c>
    </row>
    <row r="47" spans="1:1" x14ac:dyDescent="0.3">
      <c r="A47" s="3">
        <v>180</v>
      </c>
    </row>
    <row r="48" spans="1:1" x14ac:dyDescent="0.3">
      <c r="A48" s="3">
        <v>185</v>
      </c>
    </row>
    <row r="49" spans="1:1" x14ac:dyDescent="0.3">
      <c r="A49" s="3">
        <v>190</v>
      </c>
    </row>
    <row r="50" spans="1:1" x14ac:dyDescent="0.3">
      <c r="A50" s="3">
        <v>195</v>
      </c>
    </row>
    <row r="51" spans="1:1" x14ac:dyDescent="0.3">
      <c r="A51" s="3">
        <v>200</v>
      </c>
    </row>
    <row r="52" spans="1:1" x14ac:dyDescent="0.3">
      <c r="A52" s="3">
        <v>205</v>
      </c>
    </row>
    <row r="53" spans="1:1" x14ac:dyDescent="0.3">
      <c r="A53" s="3">
        <v>210</v>
      </c>
    </row>
    <row r="54" spans="1:1" x14ac:dyDescent="0.3">
      <c r="A54" s="3">
        <v>215</v>
      </c>
    </row>
    <row r="55" spans="1:1" x14ac:dyDescent="0.3">
      <c r="A55" s="3">
        <v>220</v>
      </c>
    </row>
    <row r="56" spans="1:1" x14ac:dyDescent="0.3">
      <c r="A56" s="3">
        <v>225</v>
      </c>
    </row>
    <row r="57" spans="1:1" x14ac:dyDescent="0.3">
      <c r="A57" s="3">
        <v>230</v>
      </c>
    </row>
    <row r="58" spans="1:1" x14ac:dyDescent="0.3">
      <c r="A58" s="3">
        <v>235</v>
      </c>
    </row>
    <row r="59" spans="1:1" x14ac:dyDescent="0.3">
      <c r="A59" s="3">
        <v>240</v>
      </c>
    </row>
    <row r="60" spans="1:1" x14ac:dyDescent="0.3">
      <c r="A60" s="3">
        <v>245</v>
      </c>
    </row>
    <row r="61" spans="1:1" x14ac:dyDescent="0.3">
      <c r="A61" s="3">
        <v>250</v>
      </c>
    </row>
    <row r="62" spans="1:1" x14ac:dyDescent="0.3">
      <c r="A62" s="3">
        <v>255</v>
      </c>
    </row>
    <row r="63" spans="1:1" x14ac:dyDescent="0.3">
      <c r="A63" s="3">
        <v>260</v>
      </c>
    </row>
    <row r="64" spans="1:1" x14ac:dyDescent="0.3">
      <c r="A64" s="3">
        <v>265</v>
      </c>
    </row>
    <row r="65" spans="1:1" x14ac:dyDescent="0.3">
      <c r="A65" s="3">
        <v>270</v>
      </c>
    </row>
    <row r="66" spans="1:1" x14ac:dyDescent="0.3">
      <c r="A66" s="3">
        <v>275</v>
      </c>
    </row>
    <row r="67" spans="1:1" x14ac:dyDescent="0.3">
      <c r="A67" s="3">
        <v>280</v>
      </c>
    </row>
    <row r="68" spans="1:1" x14ac:dyDescent="0.3">
      <c r="A68" s="3">
        <v>285</v>
      </c>
    </row>
    <row r="69" spans="1:1" x14ac:dyDescent="0.3">
      <c r="A69" s="3">
        <v>290</v>
      </c>
    </row>
    <row r="70" spans="1:1" x14ac:dyDescent="0.3">
      <c r="A70" s="3">
        <v>295</v>
      </c>
    </row>
    <row r="71" spans="1:1" x14ac:dyDescent="0.3">
      <c r="A71" s="3">
        <v>300</v>
      </c>
    </row>
    <row r="72" spans="1:1" x14ac:dyDescent="0.3">
      <c r="A72" s="3">
        <v>305</v>
      </c>
    </row>
    <row r="73" spans="1:1" x14ac:dyDescent="0.3">
      <c r="A73" s="3">
        <v>310</v>
      </c>
    </row>
    <row r="74" spans="1:1" x14ac:dyDescent="0.3">
      <c r="A74" s="3">
        <v>315</v>
      </c>
    </row>
    <row r="75" spans="1:1" x14ac:dyDescent="0.3">
      <c r="A75" s="3">
        <v>320</v>
      </c>
    </row>
    <row r="76" spans="1:1" x14ac:dyDescent="0.3">
      <c r="A76" s="3">
        <v>325</v>
      </c>
    </row>
    <row r="77" spans="1:1" x14ac:dyDescent="0.3">
      <c r="A77" s="3">
        <v>330</v>
      </c>
    </row>
    <row r="78" spans="1:1" x14ac:dyDescent="0.3">
      <c r="A78" s="3">
        <v>335</v>
      </c>
    </row>
    <row r="79" spans="1:1" x14ac:dyDescent="0.3">
      <c r="A79" s="3">
        <v>340</v>
      </c>
    </row>
    <row r="80" spans="1:1" x14ac:dyDescent="0.3">
      <c r="A80" s="3">
        <v>345</v>
      </c>
    </row>
    <row r="81" spans="1:1" x14ac:dyDescent="0.3">
      <c r="A81" s="3">
        <v>350</v>
      </c>
    </row>
    <row r="82" spans="1:1" x14ac:dyDescent="0.3">
      <c r="A82" s="3">
        <v>355</v>
      </c>
    </row>
    <row r="83" spans="1:1" x14ac:dyDescent="0.3">
      <c r="A83" s="3">
        <v>360</v>
      </c>
    </row>
    <row r="84" spans="1:1" x14ac:dyDescent="0.3">
      <c r="A84" s="3">
        <v>365</v>
      </c>
    </row>
    <row r="85" spans="1:1" x14ac:dyDescent="0.3">
      <c r="A85" s="3">
        <v>370</v>
      </c>
    </row>
    <row r="86" spans="1:1" x14ac:dyDescent="0.3">
      <c r="A86" s="3">
        <v>375</v>
      </c>
    </row>
    <row r="87" spans="1:1" x14ac:dyDescent="0.3">
      <c r="A87" s="3">
        <v>380</v>
      </c>
    </row>
    <row r="88" spans="1:1" x14ac:dyDescent="0.3">
      <c r="A88" s="3">
        <v>385</v>
      </c>
    </row>
    <row r="89" spans="1:1" x14ac:dyDescent="0.3">
      <c r="A89" s="3">
        <v>390</v>
      </c>
    </row>
    <row r="90" spans="1:1" x14ac:dyDescent="0.3">
      <c r="A90" s="3">
        <v>395</v>
      </c>
    </row>
    <row r="91" spans="1:1" x14ac:dyDescent="0.3">
      <c r="A91" s="3">
        <v>400</v>
      </c>
    </row>
    <row r="92" spans="1:1" x14ac:dyDescent="0.3">
      <c r="A92" s="3">
        <v>405</v>
      </c>
    </row>
    <row r="93" spans="1:1" x14ac:dyDescent="0.3">
      <c r="A93" s="3">
        <v>410</v>
      </c>
    </row>
    <row r="94" spans="1:1" x14ac:dyDescent="0.3">
      <c r="A94" s="3">
        <v>415</v>
      </c>
    </row>
    <row r="95" spans="1:1" x14ac:dyDescent="0.3">
      <c r="A95" s="3">
        <v>420</v>
      </c>
    </row>
    <row r="96" spans="1:1" x14ac:dyDescent="0.3">
      <c r="A96" s="3">
        <v>425</v>
      </c>
    </row>
    <row r="97" spans="1:1" x14ac:dyDescent="0.3">
      <c r="A97" s="3">
        <v>430</v>
      </c>
    </row>
    <row r="98" spans="1:1" x14ac:dyDescent="0.3">
      <c r="A98" s="3">
        <v>435</v>
      </c>
    </row>
    <row r="99" spans="1:1" x14ac:dyDescent="0.3">
      <c r="A99" s="3">
        <v>440</v>
      </c>
    </row>
    <row r="100" spans="1:1" x14ac:dyDescent="0.3">
      <c r="A100" s="3">
        <v>445</v>
      </c>
    </row>
    <row r="101" spans="1:1" x14ac:dyDescent="0.3">
      <c r="A101" s="3">
        <v>450</v>
      </c>
    </row>
    <row r="102" spans="1:1" x14ac:dyDescent="0.3">
      <c r="A102" s="3">
        <v>455</v>
      </c>
    </row>
    <row r="103" spans="1:1" x14ac:dyDescent="0.3">
      <c r="A103" s="3">
        <v>460</v>
      </c>
    </row>
    <row r="104" spans="1:1" x14ac:dyDescent="0.3">
      <c r="A104" s="3">
        <v>465</v>
      </c>
    </row>
    <row r="105" spans="1:1" x14ac:dyDescent="0.3">
      <c r="A105" s="3">
        <v>470</v>
      </c>
    </row>
    <row r="106" spans="1:1" x14ac:dyDescent="0.3">
      <c r="A106" s="3">
        <v>475</v>
      </c>
    </row>
    <row r="107" spans="1:1" x14ac:dyDescent="0.3">
      <c r="A107" s="3">
        <v>480</v>
      </c>
    </row>
    <row r="108" spans="1:1" x14ac:dyDescent="0.3">
      <c r="A108" s="3">
        <v>485</v>
      </c>
    </row>
    <row r="109" spans="1:1" x14ac:dyDescent="0.3">
      <c r="A109" s="3">
        <v>490</v>
      </c>
    </row>
    <row r="110" spans="1:1" x14ac:dyDescent="0.3">
      <c r="A110" s="3">
        <v>495</v>
      </c>
    </row>
    <row r="111" spans="1:1" x14ac:dyDescent="0.3">
      <c r="A111" s="3">
        <v>500</v>
      </c>
    </row>
    <row r="112" spans="1:1" x14ac:dyDescent="0.3">
      <c r="A112" s="3">
        <v>505</v>
      </c>
    </row>
    <row r="113" spans="1:1" x14ac:dyDescent="0.3">
      <c r="A113" s="3">
        <v>510</v>
      </c>
    </row>
    <row r="114" spans="1:1" x14ac:dyDescent="0.3">
      <c r="A114" s="3">
        <v>515</v>
      </c>
    </row>
  </sheetData>
  <mergeCells count="8">
    <mergeCell ref="A1:J1"/>
    <mergeCell ref="A5:J5"/>
    <mergeCell ref="A12:J12"/>
    <mergeCell ref="C23:C27"/>
    <mergeCell ref="D23:O24"/>
    <mergeCell ref="D26:O27"/>
    <mergeCell ref="C15:C17"/>
    <mergeCell ref="C19: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2"/>
  <sheetViews>
    <sheetView workbookViewId="0">
      <selection activeCell="G16" sqref="G16"/>
    </sheetView>
  </sheetViews>
  <sheetFormatPr defaultRowHeight="14.4" x14ac:dyDescent="0.3"/>
  <cols>
    <col min="1" max="1" width="20.109375" bestFit="1" customWidth="1"/>
    <col min="2" max="2" width="11.88671875" bestFit="1" customWidth="1"/>
    <col min="4" max="4" width="11" bestFit="1" customWidth="1"/>
  </cols>
  <sheetData>
    <row r="1" spans="1:11" ht="30" customHeight="1" x14ac:dyDescent="0.3">
      <c r="A1" s="15" t="s">
        <v>98</v>
      </c>
      <c r="B1" s="16"/>
      <c r="C1" s="16"/>
      <c r="D1" s="16"/>
      <c r="E1" s="16"/>
      <c r="F1" s="16"/>
      <c r="G1" s="16"/>
      <c r="H1" s="16"/>
      <c r="I1" s="16"/>
      <c r="J1" s="16"/>
    </row>
    <row r="3" spans="1:11" ht="29.25" customHeight="1" x14ac:dyDescent="0.3">
      <c r="A3" s="15" t="s">
        <v>99</v>
      </c>
      <c r="B3" s="16"/>
      <c r="C3" s="16"/>
      <c r="D3" s="16"/>
      <c r="E3" s="16"/>
      <c r="F3" s="16"/>
      <c r="G3" s="16"/>
      <c r="H3" s="16"/>
      <c r="I3" s="16"/>
      <c r="J3" s="16"/>
    </row>
    <row r="5" spans="1:11" ht="60" customHeight="1" x14ac:dyDescent="0.3">
      <c r="A5" s="15" t="s">
        <v>100</v>
      </c>
      <c r="B5" s="16"/>
      <c r="C5" s="16"/>
      <c r="D5" s="16"/>
      <c r="E5" s="16"/>
      <c r="F5" s="16"/>
      <c r="G5" s="16"/>
      <c r="H5" s="16"/>
      <c r="I5" s="16"/>
      <c r="J5" s="16"/>
      <c r="K5" s="16"/>
    </row>
    <row r="7" spans="1:11" x14ac:dyDescent="0.3">
      <c r="A7" s="1" t="s">
        <v>2</v>
      </c>
    </row>
    <row r="8" spans="1:11" ht="45" customHeight="1" x14ac:dyDescent="0.3">
      <c r="A8" s="15" t="s">
        <v>101</v>
      </c>
      <c r="B8" s="16"/>
      <c r="C8" s="16"/>
      <c r="D8" s="16"/>
      <c r="E8" s="16"/>
      <c r="F8" s="16"/>
      <c r="G8" s="16"/>
      <c r="H8" s="16"/>
      <c r="I8" s="16"/>
      <c r="J8" s="16"/>
      <c r="K8" s="16"/>
    </row>
    <row r="10" spans="1:11" ht="60" customHeight="1" x14ac:dyDescent="0.3">
      <c r="A10" s="15" t="s">
        <v>102</v>
      </c>
      <c r="B10" s="16"/>
      <c r="C10" s="16"/>
      <c r="D10" s="16"/>
      <c r="E10" s="16"/>
      <c r="F10" s="16"/>
      <c r="G10" s="16"/>
      <c r="H10" s="16"/>
      <c r="I10" s="16"/>
      <c r="J10" s="16"/>
      <c r="K10" s="16"/>
    </row>
    <row r="12" spans="1:11" x14ac:dyDescent="0.3">
      <c r="A12" s="2" t="s">
        <v>103</v>
      </c>
      <c r="B12" s="2" t="s">
        <v>104</v>
      </c>
    </row>
    <row r="13" spans="1:11" x14ac:dyDescent="0.3">
      <c r="A13" s="3">
        <v>10</v>
      </c>
      <c r="B13" s="3">
        <v>60</v>
      </c>
      <c r="D13" s="2" t="s">
        <v>105</v>
      </c>
      <c r="E13" s="3">
        <f>CORREL(A13:A42,B13:B42)</f>
        <v>0.97729508301867352</v>
      </c>
    </row>
    <row r="14" spans="1:11" x14ac:dyDescent="0.3">
      <c r="A14" s="3">
        <v>12</v>
      </c>
      <c r="B14" s="3">
        <v>65</v>
      </c>
    </row>
    <row r="15" spans="1:11" x14ac:dyDescent="0.3">
      <c r="A15" s="3">
        <v>15</v>
      </c>
      <c r="B15" s="3">
        <v>70</v>
      </c>
    </row>
    <row r="16" spans="1:11" x14ac:dyDescent="0.3">
      <c r="A16" s="3">
        <v>18</v>
      </c>
      <c r="B16" s="3">
        <v>75</v>
      </c>
    </row>
    <row r="17" spans="1:2" x14ac:dyDescent="0.3">
      <c r="A17" s="3">
        <v>20</v>
      </c>
      <c r="B17" s="3">
        <v>80</v>
      </c>
    </row>
    <row r="18" spans="1:2" x14ac:dyDescent="0.3">
      <c r="A18" s="3">
        <v>22</v>
      </c>
      <c r="B18" s="3">
        <v>82</v>
      </c>
    </row>
    <row r="19" spans="1:2" x14ac:dyDescent="0.3">
      <c r="A19" s="3">
        <v>25</v>
      </c>
      <c r="B19" s="3">
        <v>85</v>
      </c>
    </row>
    <row r="20" spans="1:2" x14ac:dyDescent="0.3">
      <c r="A20" s="3">
        <v>28</v>
      </c>
      <c r="B20" s="3">
        <v>88</v>
      </c>
    </row>
    <row r="21" spans="1:2" x14ac:dyDescent="0.3">
      <c r="A21" s="3">
        <v>30</v>
      </c>
      <c r="B21" s="3">
        <v>90</v>
      </c>
    </row>
    <row r="22" spans="1:2" x14ac:dyDescent="0.3">
      <c r="A22" s="3">
        <v>32</v>
      </c>
      <c r="B22" s="3">
        <v>92</v>
      </c>
    </row>
    <row r="23" spans="1:2" x14ac:dyDescent="0.3">
      <c r="A23" s="3">
        <v>35</v>
      </c>
      <c r="B23" s="3">
        <v>93</v>
      </c>
    </row>
    <row r="24" spans="1:2" x14ac:dyDescent="0.3">
      <c r="A24" s="3">
        <v>38</v>
      </c>
      <c r="B24" s="3">
        <v>95</v>
      </c>
    </row>
    <row r="25" spans="1:2" x14ac:dyDescent="0.3">
      <c r="A25" s="3">
        <v>40</v>
      </c>
      <c r="B25" s="3">
        <v>96</v>
      </c>
    </row>
    <row r="26" spans="1:2" x14ac:dyDescent="0.3">
      <c r="A26" s="3">
        <v>42</v>
      </c>
      <c r="B26" s="3">
        <v>97</v>
      </c>
    </row>
    <row r="27" spans="1:2" x14ac:dyDescent="0.3">
      <c r="A27" s="3">
        <v>45</v>
      </c>
      <c r="B27" s="3">
        <v>98</v>
      </c>
    </row>
    <row r="28" spans="1:2" x14ac:dyDescent="0.3">
      <c r="A28" s="3">
        <v>48</v>
      </c>
      <c r="B28" s="3">
        <v>99</v>
      </c>
    </row>
    <row r="29" spans="1:2" x14ac:dyDescent="0.3">
      <c r="A29" s="3">
        <v>50</v>
      </c>
      <c r="B29" s="3">
        <v>100</v>
      </c>
    </row>
    <row r="30" spans="1:2" x14ac:dyDescent="0.3">
      <c r="A30" s="3">
        <v>52</v>
      </c>
      <c r="B30" s="3">
        <v>102</v>
      </c>
    </row>
    <row r="31" spans="1:2" x14ac:dyDescent="0.3">
      <c r="A31" s="3">
        <v>55</v>
      </c>
      <c r="B31" s="3">
        <v>105</v>
      </c>
    </row>
    <row r="32" spans="1:2" x14ac:dyDescent="0.3">
      <c r="A32" s="3">
        <v>58</v>
      </c>
      <c r="B32" s="3">
        <v>106</v>
      </c>
    </row>
    <row r="33" spans="1:2" x14ac:dyDescent="0.3">
      <c r="A33" s="3">
        <v>60</v>
      </c>
      <c r="B33" s="3">
        <v>107</v>
      </c>
    </row>
    <row r="34" spans="1:2" x14ac:dyDescent="0.3">
      <c r="A34" s="3">
        <v>62</v>
      </c>
      <c r="B34" s="3">
        <v>108</v>
      </c>
    </row>
    <row r="35" spans="1:2" x14ac:dyDescent="0.3">
      <c r="A35" s="3">
        <v>65</v>
      </c>
      <c r="B35" s="3">
        <v>110</v>
      </c>
    </row>
    <row r="36" spans="1:2" x14ac:dyDescent="0.3">
      <c r="A36" s="3">
        <v>68</v>
      </c>
      <c r="B36" s="3">
        <v>112</v>
      </c>
    </row>
    <row r="37" spans="1:2" x14ac:dyDescent="0.3">
      <c r="A37" s="3">
        <v>70</v>
      </c>
      <c r="B37" s="3">
        <v>114</v>
      </c>
    </row>
    <row r="38" spans="1:2" x14ac:dyDescent="0.3">
      <c r="A38" s="3">
        <v>72</v>
      </c>
      <c r="B38" s="3">
        <v>115</v>
      </c>
    </row>
    <row r="39" spans="1:2" x14ac:dyDescent="0.3">
      <c r="A39" s="3">
        <v>75</v>
      </c>
      <c r="B39" s="3">
        <v>116</v>
      </c>
    </row>
    <row r="40" spans="1:2" x14ac:dyDescent="0.3">
      <c r="A40" s="3">
        <v>78</v>
      </c>
      <c r="B40" s="3">
        <v>118</v>
      </c>
    </row>
    <row r="41" spans="1:2" x14ac:dyDescent="0.3">
      <c r="A41" s="3">
        <v>80</v>
      </c>
      <c r="B41" s="3">
        <v>120</v>
      </c>
    </row>
    <row r="42" spans="1:2" x14ac:dyDescent="0.3">
      <c r="A42" s="3">
        <v>82</v>
      </c>
      <c r="B42" s="3">
        <v>122</v>
      </c>
    </row>
  </sheetData>
  <mergeCells count="5">
    <mergeCell ref="A1:J1"/>
    <mergeCell ref="A3:J3"/>
    <mergeCell ref="A5:K5"/>
    <mergeCell ref="A8:K8"/>
    <mergeCell ref="A10:K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D13" sqref="D13"/>
    </sheetView>
  </sheetViews>
  <sheetFormatPr defaultRowHeight="14.4" x14ac:dyDescent="0.3"/>
  <cols>
    <col min="4" max="4" width="20.44140625" bestFit="1" customWidth="1"/>
  </cols>
  <sheetData>
    <row r="1" spans="1:12" ht="60" customHeight="1" x14ac:dyDescent="0.3">
      <c r="A1" s="31" t="s">
        <v>106</v>
      </c>
      <c r="B1" s="32"/>
      <c r="C1" s="32"/>
      <c r="D1" s="32"/>
      <c r="E1" s="32"/>
      <c r="F1" s="32"/>
      <c r="G1" s="32"/>
      <c r="H1" s="32"/>
      <c r="I1" s="32"/>
      <c r="J1" s="32"/>
      <c r="K1" s="32"/>
      <c r="L1" s="32"/>
    </row>
    <row r="3" spans="1:12" x14ac:dyDescent="0.3">
      <c r="A3" s="2" t="s">
        <v>107</v>
      </c>
      <c r="B3" s="3">
        <v>10</v>
      </c>
      <c r="D3" s="2" t="s">
        <v>143</v>
      </c>
      <c r="E3" s="3">
        <f>_xlfn.BINOM.DIST(8,10,0.25,0)</f>
        <v>3.862380981445312E-4</v>
      </c>
    </row>
    <row r="4" spans="1:12" x14ac:dyDescent="0.3">
      <c r="A4" s="2" t="s">
        <v>108</v>
      </c>
      <c r="B4" s="12">
        <v>0.25</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SALUNKE RITU</cp:lastModifiedBy>
  <dcterms:created xsi:type="dcterms:W3CDTF">2025-07-09T13:11:44Z</dcterms:created>
  <dcterms:modified xsi:type="dcterms:W3CDTF">2025-08-05T05:46:02Z</dcterms:modified>
</cp:coreProperties>
</file>